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495" yWindow="15" windowWidth="13185" windowHeight="12495" firstSheet="1" activeTab="1"/>
  </bookViews>
  <sheets>
    <sheet name="YTQTBYO" sheetId="1" state="hidden" r:id="rId1"/>
    <sheet name="一般公共预算收入执行" sheetId="2" r:id="rId2"/>
    <sheet name="一般公共预算支出执行" sheetId="3" r:id="rId3"/>
  </sheets>
  <definedNames/>
  <calcPr fullCalcOnLoad="1"/>
</workbook>
</file>

<file path=xl/sharedStrings.xml><?xml version="1.0" encoding="utf-8"?>
<sst xmlns="http://schemas.openxmlformats.org/spreadsheetml/2006/main" count="76" uniqueCount="71">
  <si>
    <t>单位：万元</t>
  </si>
  <si>
    <t xml:space="preserve">  项  目</t>
  </si>
  <si>
    <t xml:space="preserve">  预    算    执    行    情    况</t>
  </si>
  <si>
    <t>累计纳库</t>
  </si>
  <si>
    <t>完成计划</t>
  </si>
  <si>
    <t>上年同期同口径数</t>
  </si>
  <si>
    <t>增减率%</t>
  </si>
  <si>
    <t xml:space="preserve">   %</t>
  </si>
  <si>
    <t>一般公共预算收入合计</t>
  </si>
  <si>
    <t>税收收入小计</t>
  </si>
  <si>
    <t>1、增值税</t>
  </si>
  <si>
    <t>非税收入小计</t>
  </si>
  <si>
    <t>上划中央税收收入</t>
  </si>
  <si>
    <t xml:space="preserve">      企业所得税</t>
  </si>
  <si>
    <t xml:space="preserve">      个人所得税</t>
  </si>
  <si>
    <t>总收入合计</t>
  </si>
  <si>
    <t xml:space="preserve">  项    目</t>
  </si>
  <si>
    <t>本  期  纳   库</t>
  </si>
  <si>
    <t>上年同期实绩</t>
  </si>
  <si>
    <t xml:space="preserve">    %</t>
  </si>
  <si>
    <t>一般公共预算支出合计</t>
  </si>
  <si>
    <t>3、公共安全支出</t>
  </si>
  <si>
    <t>4、教育支出</t>
  </si>
  <si>
    <t>5、科学技术支出</t>
  </si>
  <si>
    <t>6、文化旅游体育与传媒支出</t>
  </si>
  <si>
    <t>7、社会保障和就业支出</t>
  </si>
  <si>
    <t>8、卫生健康支出</t>
  </si>
  <si>
    <t>9、节能环保支出</t>
  </si>
  <si>
    <t>10、城乡社区支出</t>
  </si>
  <si>
    <t>11、农林水支出</t>
  </si>
  <si>
    <t>12、交通运输支出</t>
  </si>
  <si>
    <t>13、资源勘探工业信息等支出</t>
  </si>
  <si>
    <t>2、企业所得税</t>
  </si>
  <si>
    <t>3、个人所得税</t>
  </si>
  <si>
    <t>4、资源税</t>
  </si>
  <si>
    <t>5、城市维护建设税</t>
  </si>
  <si>
    <t>6、房产税</t>
  </si>
  <si>
    <t>7、印花税</t>
  </si>
  <si>
    <t>8、城镇土地使用税</t>
  </si>
  <si>
    <t>9、土地增值税</t>
  </si>
  <si>
    <t>10、车船税</t>
  </si>
  <si>
    <t>11、耕地占用税</t>
  </si>
  <si>
    <t>12、契税</t>
  </si>
  <si>
    <t>13、环境保护税</t>
  </si>
  <si>
    <t>14、其他税收收入</t>
  </si>
  <si>
    <t>15、专项收入</t>
  </si>
  <si>
    <t>16、行政性收费收入</t>
  </si>
  <si>
    <t>17、罚没收入</t>
  </si>
  <si>
    <t>18、国有资源(资产)有偿使用收入</t>
  </si>
  <si>
    <t>19、政府住房基金收入</t>
  </si>
  <si>
    <t>20、其他收入</t>
  </si>
  <si>
    <t>其中：消费税收入</t>
  </si>
  <si>
    <t xml:space="preserve">      增值税</t>
  </si>
  <si>
    <t>累计数</t>
  </si>
  <si>
    <t>预算数</t>
  </si>
  <si>
    <t>1、一般公共服务支出</t>
  </si>
  <si>
    <t>2、国防支出</t>
  </si>
  <si>
    <t>14、商业服务业等支出</t>
  </si>
  <si>
    <t>15、金融支出</t>
  </si>
  <si>
    <t>16、自然资源海洋气象等支出</t>
  </si>
  <si>
    <t>17、住房保障支出</t>
  </si>
  <si>
    <t>18、粮油物资储备支出</t>
  </si>
  <si>
    <t>19、灾害防治及应急管理支出</t>
  </si>
  <si>
    <t>20、债务付息支出</t>
  </si>
  <si>
    <t>21、其他支出</t>
  </si>
  <si>
    <t>22、债务发行费用支出</t>
  </si>
  <si>
    <t>23、预备费</t>
  </si>
  <si>
    <t>预算调整数</t>
  </si>
  <si>
    <t>嵊泗县2022年2月份一般公共预算收入执行情况表</t>
  </si>
  <si>
    <r>
      <t>说明：2022</t>
    </r>
    <r>
      <rPr>
        <sz val="10"/>
        <color indexed="8"/>
        <rFont val="宋体"/>
        <family val="0"/>
      </rPr>
      <t>年</t>
    </r>
    <r>
      <rPr>
        <sz val="10"/>
        <color indexed="8"/>
        <rFont val="宋体"/>
        <family val="0"/>
      </rPr>
      <t>2月</t>
    </r>
    <r>
      <rPr>
        <sz val="10"/>
        <color indexed="8"/>
        <rFont val="宋体"/>
        <family val="0"/>
      </rPr>
      <t>，全县实现财政总收入</t>
    </r>
    <r>
      <rPr>
        <sz val="10"/>
        <color indexed="8"/>
        <rFont val="宋体"/>
        <family val="0"/>
      </rPr>
      <t>3.27亿</t>
    </r>
    <r>
      <rPr>
        <sz val="10"/>
        <color indexed="8"/>
        <rFont val="宋体"/>
        <family val="0"/>
      </rPr>
      <t>元，比上年减少</t>
    </r>
    <r>
      <rPr>
        <sz val="10"/>
        <color indexed="8"/>
        <rFont val="宋体"/>
        <family val="0"/>
      </rPr>
      <t>0.14</t>
    </r>
    <r>
      <rPr>
        <sz val="10"/>
        <color indexed="8"/>
        <rFont val="宋体"/>
        <family val="0"/>
      </rPr>
      <t>%。一般公共预算收入</t>
    </r>
    <r>
      <rPr>
        <sz val="10"/>
        <color indexed="8"/>
        <rFont val="宋体"/>
        <family val="0"/>
      </rPr>
      <t>2.39亿</t>
    </r>
    <r>
      <rPr>
        <sz val="10"/>
        <color indexed="8"/>
        <rFont val="宋体"/>
        <family val="0"/>
      </rPr>
      <t>元，比上年增长</t>
    </r>
    <r>
      <rPr>
        <sz val="10"/>
        <color indexed="8"/>
        <rFont val="宋体"/>
        <family val="0"/>
      </rPr>
      <t>0.29</t>
    </r>
    <r>
      <rPr>
        <sz val="10"/>
        <color indexed="8"/>
        <rFont val="宋体"/>
        <family val="0"/>
      </rPr>
      <t>%。其中税收收入</t>
    </r>
    <r>
      <rPr>
        <sz val="10"/>
        <color indexed="8"/>
        <rFont val="宋体"/>
        <family val="0"/>
      </rPr>
      <t>1.27亿</t>
    </r>
    <r>
      <rPr>
        <sz val="10"/>
        <color indexed="8"/>
        <rFont val="宋体"/>
        <family val="0"/>
      </rPr>
      <t>元，占一般公共预算收入的</t>
    </r>
    <r>
      <rPr>
        <sz val="10"/>
        <color indexed="8"/>
        <rFont val="宋体"/>
        <family val="0"/>
      </rPr>
      <t>53.14%</t>
    </r>
    <r>
      <rPr>
        <sz val="10"/>
        <color indexed="8"/>
        <rFont val="宋体"/>
        <family val="0"/>
      </rPr>
      <t>，税收收入同比增长</t>
    </r>
    <r>
      <rPr>
        <sz val="10"/>
        <color indexed="8"/>
        <rFont val="宋体"/>
        <family val="0"/>
      </rPr>
      <t>9.33</t>
    </r>
    <r>
      <rPr>
        <sz val="10"/>
        <color indexed="8"/>
        <rFont val="宋体"/>
        <family val="0"/>
      </rPr>
      <t>%。非税收入</t>
    </r>
    <r>
      <rPr>
        <sz val="10"/>
        <color indexed="8"/>
        <rFont val="宋体"/>
        <family val="0"/>
      </rPr>
      <t>1.11亿</t>
    </r>
    <r>
      <rPr>
        <sz val="10"/>
        <color indexed="8"/>
        <rFont val="宋体"/>
        <family val="0"/>
      </rPr>
      <t>元，占一般公共预算收入的</t>
    </r>
    <r>
      <rPr>
        <sz val="10"/>
        <color indexed="8"/>
        <rFont val="宋体"/>
        <family val="0"/>
      </rPr>
      <t>46.86</t>
    </r>
    <r>
      <rPr>
        <sz val="10"/>
        <color indexed="8"/>
        <rFont val="宋体"/>
        <family val="0"/>
      </rPr>
      <t>%，同比减少</t>
    </r>
    <r>
      <rPr>
        <sz val="10"/>
        <color indexed="8"/>
        <rFont val="宋体"/>
        <family val="0"/>
      </rPr>
      <t>8.36</t>
    </r>
    <r>
      <rPr>
        <sz val="10"/>
        <color indexed="8"/>
        <rFont val="宋体"/>
        <family val="0"/>
      </rPr>
      <t>%。全县一般公共预算支出</t>
    </r>
    <r>
      <rPr>
        <sz val="10"/>
        <color indexed="8"/>
        <rFont val="宋体"/>
        <family val="0"/>
      </rPr>
      <t>9.14亿</t>
    </r>
    <r>
      <rPr>
        <sz val="10"/>
        <color indexed="8"/>
        <rFont val="宋体"/>
        <family val="0"/>
      </rPr>
      <t>元，同比增长</t>
    </r>
    <r>
      <rPr>
        <sz val="10"/>
        <color indexed="8"/>
        <rFont val="宋体"/>
        <family val="0"/>
      </rPr>
      <t>29.89%</t>
    </r>
    <r>
      <rPr>
        <sz val="10"/>
        <color indexed="8"/>
        <rFont val="宋体"/>
        <family val="0"/>
      </rPr>
      <t>。</t>
    </r>
  </si>
  <si>
    <t>嵊泗县2022年2月份一般公共预算支出执行情况表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</si>
</sst>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0.00_ "/>
    <numFmt numFmtId="178" formatCode="0_ "/>
    <numFmt numFmtId="179" formatCode="0.0_ "/>
  </numFmts>
  <fonts count="47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2"/>
      <color indexed="8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b/>
      <sz val="11"/>
      <color indexed="8"/>
      <name val="宋体"/>
      <family val="0"/>
    </font>
    <font>
      <b/>
      <sz val="10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10"/>
      <color indexed="8"/>
      <name val="Arial"/>
      <family val="2"/>
    </font>
    <font>
      <b/>
      <sz val="12"/>
      <name val="宋体"/>
      <family val="0"/>
    </font>
    <font>
      <sz val="10"/>
      <name val="MS Sans Serif"/>
      <family val="2"/>
    </font>
    <font>
      <sz val="7"/>
      <name val="Small Fonts"/>
      <family val="2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5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11" fillId="0" borderId="0" applyNumberFormat="0" applyFill="0" applyBorder="0" applyAlignment="0" applyProtection="0"/>
    <xf numFmtId="37" fontId="14" fillId="0" borderId="0">
      <alignment/>
      <protection/>
    </xf>
    <xf numFmtId="0" fontId="13" fillId="0" borderId="0">
      <alignment/>
      <protection/>
    </xf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13" fillId="0" borderId="0">
      <alignment/>
      <protection/>
    </xf>
    <xf numFmtId="176" fontId="0" fillId="0" borderId="0" applyFont="0" applyFill="0" applyBorder="0" applyAlignment="0" applyProtection="0"/>
    <xf numFmtId="4" fontId="13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9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shrinkToFit="1"/>
    </xf>
    <xf numFmtId="0" fontId="0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Alignment="1">
      <alignment/>
    </xf>
    <xf numFmtId="177" fontId="4" fillId="0" borderId="0" xfId="45" applyNumberFormat="1" applyFont="1" applyAlignment="1">
      <alignment horizontal="center" vertical="center"/>
      <protection/>
    </xf>
    <xf numFmtId="177" fontId="2" fillId="0" borderId="0" xfId="46" applyNumberFormat="1" applyFont="1" applyAlignment="1">
      <alignment shrinkToFit="1"/>
      <protection/>
    </xf>
    <xf numFmtId="177" fontId="2" fillId="0" borderId="0" xfId="46" applyNumberFormat="1" applyFont="1" applyFill="1">
      <alignment/>
      <protection/>
    </xf>
    <xf numFmtId="177" fontId="5" fillId="0" borderId="0" xfId="45" applyNumberFormat="1" applyFont="1" applyFill="1" applyAlignment="1">
      <alignment horizontal="center" vertical="center"/>
      <protection/>
    </xf>
    <xf numFmtId="0" fontId="5" fillId="0" borderId="0" xfId="0" applyFont="1" applyAlignment="1">
      <alignment/>
    </xf>
    <xf numFmtId="177" fontId="6" fillId="0" borderId="10" xfId="44" applyNumberFormat="1" applyFont="1" applyFill="1" applyBorder="1" applyAlignment="1">
      <alignment/>
      <protection/>
    </xf>
    <xf numFmtId="177" fontId="8" fillId="0" borderId="11" xfId="44" applyNumberFormat="1" applyFont="1" applyFill="1" applyBorder="1" applyAlignment="1">
      <alignment horizontal="center" vertical="center" wrapText="1"/>
      <protection/>
    </xf>
    <xf numFmtId="177" fontId="8" fillId="0" borderId="11" xfId="44" applyNumberFormat="1" applyFont="1" applyFill="1" applyBorder="1" applyAlignment="1">
      <alignment horizontal="center" vertical="center"/>
      <protection/>
    </xf>
    <xf numFmtId="177" fontId="6" fillId="0" borderId="11" xfId="44" applyNumberFormat="1" applyFont="1" applyFill="1" applyBorder="1" applyAlignment="1">
      <alignment horizontal="center" vertical="center" wrapText="1"/>
      <protection/>
    </xf>
    <xf numFmtId="177" fontId="6" fillId="0" borderId="12" xfId="44" applyNumberFormat="1" applyFont="1" applyFill="1" applyBorder="1" applyAlignment="1">
      <alignment vertical="center" wrapText="1"/>
      <protection/>
    </xf>
    <xf numFmtId="177" fontId="6" fillId="33" borderId="11" xfId="44" applyNumberFormat="1" applyFont="1" applyFill="1" applyBorder="1" applyAlignment="1">
      <alignment horizontal="center" vertical="center" wrapText="1"/>
      <protection/>
    </xf>
    <xf numFmtId="178" fontId="6" fillId="33" borderId="11" xfId="44" applyNumberFormat="1" applyFont="1" applyFill="1" applyBorder="1" applyAlignment="1">
      <alignment vertical="center"/>
      <protection/>
    </xf>
    <xf numFmtId="177" fontId="6" fillId="33" borderId="11" xfId="44" applyNumberFormat="1" applyFont="1" applyFill="1" applyBorder="1" applyAlignment="1">
      <alignment vertical="center"/>
      <protection/>
    </xf>
    <xf numFmtId="177" fontId="6" fillId="33" borderId="11" xfId="37" applyNumberFormat="1" applyFont="1" applyFill="1" applyBorder="1" applyAlignment="1">
      <alignment vertical="center"/>
    </xf>
    <xf numFmtId="177" fontId="5" fillId="0" borderId="11" xfId="44" applyNumberFormat="1" applyFont="1" applyFill="1" applyBorder="1" applyAlignment="1">
      <alignment vertical="center" wrapText="1"/>
      <protection/>
    </xf>
    <xf numFmtId="178" fontId="5" fillId="0" borderId="11" xfId="44" applyNumberFormat="1" applyFont="1" applyFill="1" applyBorder="1" applyAlignment="1">
      <alignment vertical="center"/>
      <protection/>
    </xf>
    <xf numFmtId="177" fontId="5" fillId="0" borderId="11" xfId="44" applyNumberFormat="1" applyFont="1" applyFill="1" applyBorder="1" applyAlignment="1">
      <alignment vertical="center"/>
      <protection/>
    </xf>
    <xf numFmtId="177" fontId="5" fillId="0" borderId="11" xfId="37" applyNumberFormat="1" applyFont="1" applyFill="1" applyBorder="1" applyAlignment="1">
      <alignment vertical="center"/>
    </xf>
    <xf numFmtId="178" fontId="2" fillId="0" borderId="11" xfId="44" applyNumberFormat="1" applyFont="1" applyFill="1" applyBorder="1" applyAlignment="1">
      <alignment vertical="center"/>
      <protection/>
    </xf>
    <xf numFmtId="178" fontId="5" fillId="0" borderId="11" xfId="0" applyNumberFormat="1" applyFont="1" applyFill="1" applyBorder="1" applyAlignment="1">
      <alignment vertical="center"/>
    </xf>
    <xf numFmtId="177" fontId="5" fillId="0" borderId="11" xfId="0" applyNumberFormat="1" applyFont="1" applyFill="1" applyBorder="1" applyAlignment="1">
      <alignment vertical="center"/>
    </xf>
    <xf numFmtId="0" fontId="3" fillId="0" borderId="0" xfId="0" applyFont="1" applyAlignment="1">
      <alignment shrinkToFit="1"/>
    </xf>
    <xf numFmtId="177" fontId="4" fillId="0" borderId="0" xfId="45" applyNumberFormat="1" applyFont="1" applyAlignment="1">
      <alignment horizontal="center" vertical="center" shrinkToFit="1"/>
      <protection/>
    </xf>
    <xf numFmtId="177" fontId="4" fillId="0" borderId="0" xfId="45" applyNumberFormat="1" applyFont="1" applyFill="1" applyAlignment="1">
      <alignment horizontal="center" vertical="center"/>
      <protection/>
    </xf>
    <xf numFmtId="177" fontId="6" fillId="0" borderId="13" xfId="44" applyNumberFormat="1" applyFont="1" applyFill="1" applyBorder="1" applyAlignment="1">
      <alignment/>
      <protection/>
    </xf>
    <xf numFmtId="177" fontId="6" fillId="33" borderId="11" xfId="44" applyNumberFormat="1" applyFont="1" applyFill="1" applyBorder="1" applyAlignment="1">
      <alignment horizontal="center" vertical="center"/>
      <protection/>
    </xf>
    <xf numFmtId="177" fontId="2" fillId="0" borderId="11" xfId="44" applyNumberFormat="1" applyFont="1" applyFill="1" applyBorder="1" applyAlignment="1">
      <alignment vertical="center"/>
      <protection/>
    </xf>
    <xf numFmtId="177" fontId="6" fillId="0" borderId="11" xfId="44" applyNumberFormat="1" applyFont="1" applyFill="1" applyBorder="1" applyAlignment="1">
      <alignment vertical="center"/>
      <protection/>
    </xf>
    <xf numFmtId="177" fontId="5" fillId="0" borderId="11" xfId="44" applyNumberFormat="1" applyFont="1" applyFill="1" applyBorder="1" applyAlignment="1">
      <alignment horizontal="left" vertical="center" wrapText="1"/>
      <protection/>
    </xf>
    <xf numFmtId="178" fontId="6" fillId="33" borderId="11" xfId="0" applyNumberFormat="1" applyFont="1" applyFill="1" applyBorder="1" applyAlignment="1">
      <alignment vertical="center"/>
    </xf>
    <xf numFmtId="177" fontId="6" fillId="33" borderId="11" xfId="0" applyNumberFormat="1" applyFont="1" applyFill="1" applyBorder="1" applyAlignment="1">
      <alignment vertical="center"/>
    </xf>
    <xf numFmtId="177" fontId="5" fillId="0" borderId="11" xfId="0" applyNumberFormat="1" applyFont="1" applyBorder="1" applyAlignment="1">
      <alignment vertical="center"/>
    </xf>
    <xf numFmtId="177" fontId="5" fillId="0" borderId="11" xfId="44" applyNumberFormat="1" applyFont="1" applyBorder="1" applyAlignment="1">
      <alignment vertical="center"/>
      <protection/>
    </xf>
    <xf numFmtId="0" fontId="3" fillId="0" borderId="11" xfId="0" applyFont="1" applyBorder="1" applyAlignment="1">
      <alignment/>
    </xf>
    <xf numFmtId="177" fontId="4" fillId="0" borderId="0" xfId="45" applyNumberFormat="1" applyFont="1" applyAlignment="1">
      <alignment horizontal="center" vertical="center"/>
      <protection/>
    </xf>
    <xf numFmtId="177" fontId="5" fillId="0" borderId="14" xfId="45" applyNumberFormat="1" applyFont="1" applyBorder="1" applyAlignment="1">
      <alignment horizontal="right" vertical="center"/>
      <protection/>
    </xf>
    <xf numFmtId="177" fontId="7" fillId="0" borderId="15" xfId="44" applyNumberFormat="1" applyFont="1" applyFill="1" applyBorder="1" applyAlignment="1">
      <alignment horizontal="center" vertical="center"/>
      <protection/>
    </xf>
    <xf numFmtId="177" fontId="7" fillId="0" borderId="16" xfId="44" applyNumberFormat="1" applyFont="1" applyFill="1" applyBorder="1" applyAlignment="1">
      <alignment horizontal="center" vertical="center"/>
      <protection/>
    </xf>
    <xf numFmtId="177" fontId="7" fillId="0" borderId="17" xfId="44" applyNumberFormat="1" applyFont="1" applyFill="1" applyBorder="1" applyAlignment="1">
      <alignment horizontal="center" vertical="center"/>
      <protection/>
    </xf>
    <xf numFmtId="0" fontId="5" fillId="0" borderId="0" xfId="0" applyFont="1" applyAlignment="1">
      <alignment horizontal="left" vertical="center" wrapText="1" shrinkToFit="1"/>
    </xf>
    <xf numFmtId="177" fontId="6" fillId="0" borderId="13" xfId="44" applyNumberFormat="1" applyFont="1" applyFill="1" applyBorder="1" applyAlignment="1">
      <alignment horizontal="center" vertical="center"/>
      <protection/>
    </xf>
    <xf numFmtId="177" fontId="6" fillId="0" borderId="10" xfId="44" applyNumberFormat="1" applyFont="1" applyFill="1" applyBorder="1" applyAlignment="1">
      <alignment horizontal="center" vertical="center"/>
      <protection/>
    </xf>
    <xf numFmtId="177" fontId="6" fillId="0" borderId="12" xfId="44" applyNumberFormat="1" applyFont="1" applyFill="1" applyBorder="1" applyAlignment="1">
      <alignment horizontal="center" vertical="center"/>
      <protection/>
    </xf>
    <xf numFmtId="177" fontId="6" fillId="0" borderId="13" xfId="44" applyNumberFormat="1" applyFont="1" applyFill="1" applyBorder="1" applyAlignment="1">
      <alignment horizontal="center" vertical="center" wrapText="1"/>
      <protection/>
    </xf>
    <xf numFmtId="177" fontId="6" fillId="0" borderId="12" xfId="44" applyNumberFormat="1" applyFont="1" applyFill="1" applyBorder="1" applyAlignment="1">
      <alignment horizontal="center" vertical="center" wrapText="1"/>
      <protection/>
    </xf>
    <xf numFmtId="177" fontId="6" fillId="0" borderId="15" xfId="44" applyNumberFormat="1" applyFont="1" applyFill="1" applyBorder="1" applyAlignment="1">
      <alignment horizontal="center" vertical="center"/>
      <protection/>
    </xf>
    <xf numFmtId="177" fontId="6" fillId="0" borderId="16" xfId="44" applyNumberFormat="1" applyFont="1" applyFill="1" applyBorder="1" applyAlignment="1">
      <alignment horizontal="center" vertical="center"/>
      <protection/>
    </xf>
    <xf numFmtId="177" fontId="6" fillId="0" borderId="17" xfId="44" applyNumberFormat="1" applyFont="1" applyFill="1" applyBorder="1" applyAlignment="1">
      <alignment horizontal="center" vertical="center"/>
      <protection/>
    </xf>
    <xf numFmtId="177" fontId="5" fillId="0" borderId="0" xfId="45" applyNumberFormat="1" applyFont="1" applyBorder="1" applyAlignment="1">
      <alignment horizontal="right" vertical="center"/>
      <protection/>
    </xf>
  </cellXfs>
  <cellStyles count="6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ColLevel_1" xfId="33"/>
    <cellStyle name="no dec" xfId="34"/>
    <cellStyle name="Normal_APR" xfId="35"/>
    <cellStyle name="RowLevel_1" xfId="36"/>
    <cellStyle name="Percent" xfId="37"/>
    <cellStyle name="标题" xfId="38"/>
    <cellStyle name="标题 1" xfId="39"/>
    <cellStyle name="标题 2" xfId="40"/>
    <cellStyle name="标题 3" xfId="41"/>
    <cellStyle name="标题 4" xfId="42"/>
    <cellStyle name="差" xfId="43"/>
    <cellStyle name="常规_Sheet1" xfId="44"/>
    <cellStyle name="常规_Sheet1_1" xfId="45"/>
    <cellStyle name="常规_Sheet1_Sheet2" xfId="46"/>
    <cellStyle name="Hyperlink" xfId="47"/>
    <cellStyle name="好" xfId="48"/>
    <cellStyle name="汇总" xfId="49"/>
    <cellStyle name="Currency" xfId="50"/>
    <cellStyle name="Currency [0]" xfId="51"/>
    <cellStyle name="计算" xfId="52"/>
    <cellStyle name="检查单元格" xfId="53"/>
    <cellStyle name="解释性文本" xfId="54"/>
    <cellStyle name="警告文本" xfId="55"/>
    <cellStyle name="链接单元格" xfId="56"/>
    <cellStyle name="普通_97-917" xfId="57"/>
    <cellStyle name="千分位[0]_laroux" xfId="58"/>
    <cellStyle name="千分位_97-917" xfId="59"/>
    <cellStyle name="千位[0]_1" xfId="60"/>
    <cellStyle name="千位_1" xfId="61"/>
    <cellStyle name="Comma" xfId="62"/>
    <cellStyle name="Comma [0]" xfId="63"/>
    <cellStyle name="强调文字颜色 1" xfId="64"/>
    <cellStyle name="强调文字颜色 2" xfId="65"/>
    <cellStyle name="强调文字颜色 3" xfId="66"/>
    <cellStyle name="强调文字颜色 4" xfId="67"/>
    <cellStyle name="强调文字颜色 5" xfId="68"/>
    <cellStyle name="强调文字颜色 6" xfId="69"/>
    <cellStyle name="适中" xfId="70"/>
    <cellStyle name="输出" xfId="71"/>
    <cellStyle name="输入" xfId="72"/>
    <cellStyle name="Followed Hyperlink" xfId="73"/>
    <cellStyle name="注释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zoomScalePageLayoutView="0" workbookViewId="0" topLeftCell="B20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6"/>
  <sheetViews>
    <sheetView showZeros="0" tabSelected="1" zoomScalePageLayoutView="0" workbookViewId="0" topLeftCell="A1">
      <selection activeCell="C26" sqref="C26"/>
    </sheetView>
  </sheetViews>
  <sheetFormatPr defaultColWidth="9.00390625" defaultRowHeight="14.25"/>
  <cols>
    <col min="1" max="1" width="26.625" style="28" customWidth="1"/>
    <col min="2" max="2" width="10.00390625" style="5" customWidth="1"/>
    <col min="3" max="3" width="11.625" style="4" bestFit="1" customWidth="1"/>
    <col min="4" max="4" width="11.625" style="5" bestFit="1" customWidth="1"/>
    <col min="5" max="5" width="9.875" style="4" customWidth="1"/>
    <col min="6" max="6" width="8.50390625" style="4" bestFit="1" customWidth="1"/>
    <col min="7" max="16384" width="9.00390625" style="4" customWidth="1"/>
  </cols>
  <sheetData>
    <row r="1" spans="1:6" ht="34.5" customHeight="1">
      <c r="A1" s="41" t="s">
        <v>68</v>
      </c>
      <c r="B1" s="41"/>
      <c r="C1" s="41"/>
      <c r="D1" s="41"/>
      <c r="E1" s="41"/>
      <c r="F1" s="41"/>
    </row>
    <row r="2" spans="1:6" ht="22.5">
      <c r="A2" s="29"/>
      <c r="B2" s="30"/>
      <c r="C2" s="7"/>
      <c r="D2" s="30"/>
      <c r="E2" s="42" t="s">
        <v>0</v>
      </c>
      <c r="F2" s="42"/>
    </row>
    <row r="3" spans="1:6" s="11" customFormat="1" ht="24" customHeight="1">
      <c r="A3" s="47" t="s">
        <v>1</v>
      </c>
      <c r="B3" s="43" t="s">
        <v>2</v>
      </c>
      <c r="C3" s="44"/>
      <c r="D3" s="44"/>
      <c r="E3" s="44"/>
      <c r="F3" s="45"/>
    </row>
    <row r="4" spans="1:6" ht="23.25" customHeight="1">
      <c r="A4" s="48"/>
      <c r="B4" s="50" t="s">
        <v>54</v>
      </c>
      <c r="C4" s="52" t="s">
        <v>3</v>
      </c>
      <c r="D4" s="53"/>
      <c r="E4" s="54"/>
      <c r="F4" s="31" t="s">
        <v>4</v>
      </c>
    </row>
    <row r="5" spans="1:6" ht="24">
      <c r="A5" s="49"/>
      <c r="B5" s="51"/>
      <c r="C5" s="13" t="s">
        <v>5</v>
      </c>
      <c r="D5" s="13" t="s">
        <v>53</v>
      </c>
      <c r="E5" s="15" t="s">
        <v>6</v>
      </c>
      <c r="F5" s="16" t="s">
        <v>7</v>
      </c>
    </row>
    <row r="6" spans="1:6" ht="16.5" customHeight="1">
      <c r="A6" s="32" t="s">
        <v>8</v>
      </c>
      <c r="B6" s="18">
        <f>B7+B22</f>
        <v>93400</v>
      </c>
      <c r="C6" s="19">
        <f>SUM(C7,C22)</f>
        <v>23796.75</v>
      </c>
      <c r="D6" s="19">
        <f>SUM(D7,D22)</f>
        <v>23864.702957</v>
      </c>
      <c r="E6" s="19">
        <f aca="true" t="shared" si="0" ref="E6:E20">(D6-C6)/C6*100</f>
        <v>0.2855556199901303</v>
      </c>
      <c r="F6" s="20">
        <f aca="true" t="shared" si="1" ref="F6:F20">D6/B6*100</f>
        <v>25.551073829764455</v>
      </c>
    </row>
    <row r="7" spans="1:6" ht="16.5" customHeight="1">
      <c r="A7" s="32" t="s">
        <v>9</v>
      </c>
      <c r="B7" s="18">
        <f>SUM(B8:B21)</f>
        <v>70130</v>
      </c>
      <c r="C7" s="19">
        <f>SUM(C8:C21)</f>
        <v>11631.17</v>
      </c>
      <c r="D7" s="19">
        <f>SUM(D8:D21)</f>
        <v>12715.798767000002</v>
      </c>
      <c r="E7" s="19">
        <f t="shared" si="0"/>
        <v>9.325190561224726</v>
      </c>
      <c r="F7" s="20">
        <f t="shared" si="1"/>
        <v>18.13175355340083</v>
      </c>
    </row>
    <row r="8" spans="1:6" ht="16.5" customHeight="1">
      <c r="A8" s="21" t="s">
        <v>10</v>
      </c>
      <c r="B8" s="22">
        <v>41680</v>
      </c>
      <c r="C8" s="23">
        <v>5726.63</v>
      </c>
      <c r="D8" s="23">
        <v>6224.325235</v>
      </c>
      <c r="E8" s="23">
        <f t="shared" si="0"/>
        <v>8.690892112813298</v>
      </c>
      <c r="F8" s="24">
        <f t="shared" si="1"/>
        <v>14.933601811420347</v>
      </c>
    </row>
    <row r="9" spans="1:6" ht="16.5" customHeight="1">
      <c r="A9" s="21" t="s">
        <v>32</v>
      </c>
      <c r="B9" s="25">
        <v>5170</v>
      </c>
      <c r="C9" s="23">
        <v>1687.04</v>
      </c>
      <c r="D9" s="23">
        <v>779.495779</v>
      </c>
      <c r="E9" s="23">
        <f t="shared" si="0"/>
        <v>-53.795062417014414</v>
      </c>
      <c r="F9" s="24">
        <f t="shared" si="1"/>
        <v>15.077287794970987</v>
      </c>
    </row>
    <row r="10" spans="1:6" ht="16.5" customHeight="1">
      <c r="A10" s="21" t="s">
        <v>33</v>
      </c>
      <c r="B10" s="22">
        <v>2000</v>
      </c>
      <c r="C10" s="23">
        <v>433.97</v>
      </c>
      <c r="D10" s="23">
        <v>934.1553220000001</v>
      </c>
      <c r="E10" s="23">
        <f t="shared" si="0"/>
        <v>115.2580413392631</v>
      </c>
      <c r="F10" s="24">
        <f t="shared" si="1"/>
        <v>46.7077661</v>
      </c>
    </row>
    <row r="11" spans="1:6" ht="16.5" customHeight="1">
      <c r="A11" s="21" t="s">
        <v>34</v>
      </c>
      <c r="B11" s="22">
        <v>600</v>
      </c>
      <c r="C11" s="23">
        <v>104.04</v>
      </c>
      <c r="D11" s="23">
        <v>665.8394</v>
      </c>
      <c r="E11" s="23">
        <f t="shared" si="0"/>
        <v>539.9840445982314</v>
      </c>
      <c r="F11" s="24">
        <f t="shared" si="1"/>
        <v>110.97323333333333</v>
      </c>
    </row>
    <row r="12" spans="1:6" ht="16.5" customHeight="1">
      <c r="A12" s="21" t="s">
        <v>35</v>
      </c>
      <c r="B12" s="22">
        <v>6800</v>
      </c>
      <c r="C12" s="23">
        <v>537.03</v>
      </c>
      <c r="D12" s="23">
        <v>590.955762</v>
      </c>
      <c r="E12" s="23">
        <f t="shared" si="0"/>
        <v>10.041480364225478</v>
      </c>
      <c r="F12" s="24">
        <f t="shared" si="1"/>
        <v>8.690525911764707</v>
      </c>
    </row>
    <row r="13" spans="1:6" ht="16.5" customHeight="1">
      <c r="A13" s="21" t="s">
        <v>36</v>
      </c>
      <c r="B13" s="22">
        <v>1500</v>
      </c>
      <c r="C13" s="23">
        <v>133.57</v>
      </c>
      <c r="D13" s="23">
        <v>173.813951</v>
      </c>
      <c r="E13" s="23">
        <f t="shared" si="0"/>
        <v>30.12948341693495</v>
      </c>
      <c r="F13" s="24">
        <f t="shared" si="1"/>
        <v>11.587596733333333</v>
      </c>
    </row>
    <row r="14" spans="1:6" ht="16.5" customHeight="1">
      <c r="A14" s="21" t="s">
        <v>37</v>
      </c>
      <c r="B14" s="22">
        <v>2400</v>
      </c>
      <c r="C14" s="23">
        <v>652.23</v>
      </c>
      <c r="D14" s="23">
        <v>377.629713</v>
      </c>
      <c r="E14" s="23">
        <f t="shared" si="0"/>
        <v>-42.101756588933355</v>
      </c>
      <c r="F14" s="24">
        <f t="shared" si="1"/>
        <v>15.734571375</v>
      </c>
    </row>
    <row r="15" spans="1:6" ht="16.5" customHeight="1">
      <c r="A15" s="21" t="s">
        <v>38</v>
      </c>
      <c r="B15" s="22">
        <v>4000</v>
      </c>
      <c r="C15" s="23">
        <v>99.89</v>
      </c>
      <c r="D15" s="23">
        <v>0.17810499999999999</v>
      </c>
      <c r="E15" s="23">
        <f t="shared" si="0"/>
        <v>-99.82169886875563</v>
      </c>
      <c r="F15" s="24">
        <f t="shared" si="1"/>
        <v>0.004452625</v>
      </c>
    </row>
    <row r="16" spans="1:6" ht="16.5" customHeight="1">
      <c r="A16" s="21" t="s">
        <v>39</v>
      </c>
      <c r="B16" s="22">
        <v>4000</v>
      </c>
      <c r="C16" s="23">
        <v>1730.03</v>
      </c>
      <c r="D16" s="23">
        <v>2474.520746</v>
      </c>
      <c r="E16" s="23">
        <f t="shared" si="0"/>
        <v>43.03340092368341</v>
      </c>
      <c r="F16" s="24">
        <f t="shared" si="1"/>
        <v>61.86301865</v>
      </c>
    </row>
    <row r="17" spans="1:6" ht="16.5" customHeight="1">
      <c r="A17" s="21" t="s">
        <v>40</v>
      </c>
      <c r="B17" s="22">
        <v>200</v>
      </c>
      <c r="C17" s="23">
        <v>79.77</v>
      </c>
      <c r="D17" s="23">
        <v>115.66935600000001</v>
      </c>
      <c r="E17" s="23">
        <f t="shared" si="0"/>
        <v>45.00358029334338</v>
      </c>
      <c r="F17" s="24">
        <f t="shared" si="1"/>
        <v>57.834678000000004</v>
      </c>
    </row>
    <row r="18" spans="1:6" ht="16.5" customHeight="1">
      <c r="A18" s="21" t="s">
        <v>41</v>
      </c>
      <c r="B18" s="22">
        <v>0</v>
      </c>
      <c r="C18" s="23">
        <v>5.31</v>
      </c>
      <c r="D18" s="23">
        <v>0</v>
      </c>
      <c r="E18" s="23">
        <f t="shared" si="0"/>
        <v>-100</v>
      </c>
      <c r="F18" s="24"/>
    </row>
    <row r="19" spans="1:6" ht="16.5" customHeight="1">
      <c r="A19" s="21" t="s">
        <v>42</v>
      </c>
      <c r="B19" s="22">
        <v>1500</v>
      </c>
      <c r="C19" s="23">
        <v>433.09</v>
      </c>
      <c r="D19" s="23">
        <v>215.241415</v>
      </c>
      <c r="E19" s="23">
        <f t="shared" si="0"/>
        <v>-50.30099632870766</v>
      </c>
      <c r="F19" s="24">
        <f t="shared" si="1"/>
        <v>14.349427666666667</v>
      </c>
    </row>
    <row r="20" spans="1:6" ht="16.5" customHeight="1">
      <c r="A20" s="21" t="s">
        <v>43</v>
      </c>
      <c r="B20" s="22">
        <v>280</v>
      </c>
      <c r="C20" s="23">
        <v>8.57</v>
      </c>
      <c r="D20" s="23">
        <v>163.973983</v>
      </c>
      <c r="E20" s="23">
        <f t="shared" si="0"/>
        <v>1813.3486931155194</v>
      </c>
      <c r="F20" s="24">
        <f t="shared" si="1"/>
        <v>58.562136785714294</v>
      </c>
    </row>
    <row r="21" spans="1:6" ht="16.5" customHeight="1">
      <c r="A21" s="21" t="s">
        <v>44</v>
      </c>
      <c r="B21" s="22"/>
      <c r="C21" s="23">
        <v>0</v>
      </c>
      <c r="D21" s="23">
        <v>0</v>
      </c>
      <c r="E21" s="23"/>
      <c r="F21" s="24"/>
    </row>
    <row r="22" spans="1:6" ht="16.5" customHeight="1">
      <c r="A22" s="17" t="s">
        <v>11</v>
      </c>
      <c r="B22" s="18">
        <f>B23+B24+B25+B26+B27+B28</f>
        <v>23270</v>
      </c>
      <c r="C22" s="19">
        <f>C23+C24+C25+C26+C27+C28</f>
        <v>12165.58</v>
      </c>
      <c r="D22" s="19">
        <f>D23+D24+D25+D26+D27+D28</f>
        <v>11148.904190000001</v>
      </c>
      <c r="E22" s="19">
        <f aca="true" t="shared" si="2" ref="E22:E34">(D22-C22)/C22*100</f>
        <v>-8.356985939018106</v>
      </c>
      <c r="F22" s="20">
        <f aca="true" t="shared" si="3" ref="F22:F27">D22/B22*100</f>
        <v>47.9110622690159</v>
      </c>
    </row>
    <row r="23" spans="1:6" ht="16.5" customHeight="1">
      <c r="A23" s="21" t="s">
        <v>45</v>
      </c>
      <c r="B23" s="22">
        <v>7100</v>
      </c>
      <c r="C23" s="23">
        <v>523.12</v>
      </c>
      <c r="D23" s="23">
        <v>585.64433</v>
      </c>
      <c r="E23" s="23">
        <f t="shared" si="2"/>
        <v>11.952196436764025</v>
      </c>
      <c r="F23" s="24">
        <f t="shared" si="3"/>
        <v>8.248511690140845</v>
      </c>
    </row>
    <row r="24" spans="1:6" ht="16.5" customHeight="1">
      <c r="A24" s="21" t="s">
        <v>46</v>
      </c>
      <c r="B24" s="25">
        <v>1800</v>
      </c>
      <c r="C24" s="23">
        <v>395.72</v>
      </c>
      <c r="D24" s="23">
        <v>81.937777</v>
      </c>
      <c r="E24" s="23">
        <f t="shared" si="2"/>
        <v>-79.29400156676438</v>
      </c>
      <c r="F24" s="24">
        <f t="shared" si="3"/>
        <v>4.552098722222222</v>
      </c>
    </row>
    <row r="25" spans="1:6" ht="23.25" customHeight="1">
      <c r="A25" s="21" t="s">
        <v>47</v>
      </c>
      <c r="B25" s="25">
        <v>1860</v>
      </c>
      <c r="C25" s="23">
        <v>1060.15</v>
      </c>
      <c r="D25" s="23">
        <v>2417.6077179999997</v>
      </c>
      <c r="E25" s="23">
        <f t="shared" si="2"/>
        <v>128.04392944394655</v>
      </c>
      <c r="F25" s="24">
        <f t="shared" si="3"/>
        <v>129.97890956989247</v>
      </c>
    </row>
    <row r="26" spans="1:6" ht="16.5" customHeight="1">
      <c r="A26" s="21" t="s">
        <v>48</v>
      </c>
      <c r="B26" s="25">
        <v>12140</v>
      </c>
      <c r="C26" s="33">
        <v>10166.85</v>
      </c>
      <c r="D26" s="23">
        <v>8063.714365000001</v>
      </c>
      <c r="E26" s="23">
        <f t="shared" si="2"/>
        <v>-20.686206986431387</v>
      </c>
      <c r="F26" s="24">
        <f t="shared" si="3"/>
        <v>66.42268834431631</v>
      </c>
    </row>
    <row r="27" spans="1:6" ht="16.5" customHeight="1">
      <c r="A27" s="21" t="s">
        <v>49</v>
      </c>
      <c r="B27" s="22">
        <v>370</v>
      </c>
      <c r="C27" s="23">
        <v>19.74</v>
      </c>
      <c r="D27" s="23"/>
      <c r="E27" s="23"/>
      <c r="F27" s="24">
        <f t="shared" si="3"/>
        <v>0</v>
      </c>
    </row>
    <row r="28" spans="1:6" ht="16.5" customHeight="1">
      <c r="A28" s="21" t="s">
        <v>50</v>
      </c>
      <c r="B28" s="22"/>
      <c r="C28" s="23">
        <v>0</v>
      </c>
      <c r="D28" s="34">
        <v>0</v>
      </c>
      <c r="E28" s="23"/>
      <c r="F28" s="24"/>
    </row>
    <row r="29" spans="1:6" ht="16.5" customHeight="1">
      <c r="A29" s="17" t="s">
        <v>12</v>
      </c>
      <c r="B29" s="18">
        <f>SUM(B30:B33)</f>
        <v>52435</v>
      </c>
      <c r="C29" s="19">
        <f>SUM(C30:C33)</f>
        <v>8909.485</v>
      </c>
      <c r="D29" s="19">
        <f>SUM(D30:D33)</f>
        <v>8796.311886500001</v>
      </c>
      <c r="E29" s="19">
        <f t="shared" si="2"/>
        <v>-1.270254268344344</v>
      </c>
      <c r="F29" s="20">
        <f aca="true" t="shared" si="4" ref="F29:F34">D29/B29*100</f>
        <v>16.77564963573949</v>
      </c>
    </row>
    <row r="30" spans="1:6" ht="16.5" customHeight="1">
      <c r="A30" s="35" t="s">
        <v>51</v>
      </c>
      <c r="B30" s="25"/>
      <c r="C30" s="23">
        <v>1.34</v>
      </c>
      <c r="D30" s="23">
        <v>1.51</v>
      </c>
      <c r="E30" s="23">
        <f t="shared" si="2"/>
        <v>12.686567164179099</v>
      </c>
      <c r="F30" s="24"/>
    </row>
    <row r="31" spans="1:6" ht="16.5" customHeight="1">
      <c r="A31" s="35" t="s">
        <v>52</v>
      </c>
      <c r="B31" s="25">
        <v>41680</v>
      </c>
      <c r="C31" s="23">
        <v>5726.63</v>
      </c>
      <c r="D31" s="23">
        <v>6224.325235</v>
      </c>
      <c r="E31" s="23">
        <f t="shared" si="2"/>
        <v>8.690892112813298</v>
      </c>
      <c r="F31" s="24">
        <f t="shared" si="4"/>
        <v>14.933601811420347</v>
      </c>
    </row>
    <row r="32" spans="1:6" ht="16.5" customHeight="1">
      <c r="A32" s="35" t="s">
        <v>13</v>
      </c>
      <c r="B32" s="25">
        <v>7755</v>
      </c>
      <c r="C32" s="23">
        <v>2530.56</v>
      </c>
      <c r="D32" s="23">
        <v>1169.2436685</v>
      </c>
      <c r="E32" s="23">
        <f t="shared" si="2"/>
        <v>-53.795062417014414</v>
      </c>
      <c r="F32" s="24">
        <f t="shared" si="4"/>
        <v>15.077287794970987</v>
      </c>
    </row>
    <row r="33" spans="1:6" s="1" customFormat="1" ht="21" customHeight="1">
      <c r="A33" s="35" t="s">
        <v>14</v>
      </c>
      <c r="B33" s="25">
        <v>3000</v>
      </c>
      <c r="C33" s="23">
        <v>650.955</v>
      </c>
      <c r="D33" s="23">
        <v>1401.232983</v>
      </c>
      <c r="E33" s="23">
        <f t="shared" si="2"/>
        <v>115.2580413392631</v>
      </c>
      <c r="F33" s="24">
        <f t="shared" si="4"/>
        <v>46.7077661</v>
      </c>
    </row>
    <row r="34" spans="1:6" ht="14.25">
      <c r="A34" s="17" t="s">
        <v>15</v>
      </c>
      <c r="B34" s="36">
        <f>B29+B6</f>
        <v>145835</v>
      </c>
      <c r="C34" s="37">
        <f>C29+C6</f>
        <v>32706.235</v>
      </c>
      <c r="D34" s="37">
        <f>D29+D6</f>
        <v>32661.0148435</v>
      </c>
      <c r="E34" s="19">
        <f t="shared" si="2"/>
        <v>-0.13826157764719654</v>
      </c>
      <c r="F34" s="20">
        <f t="shared" si="4"/>
        <v>22.395868511331297</v>
      </c>
    </row>
    <row r="35" ht="9" customHeight="1"/>
    <row r="36" spans="1:6" ht="54" customHeight="1">
      <c r="A36" s="46" t="s">
        <v>69</v>
      </c>
      <c r="B36" s="46"/>
      <c r="C36" s="46"/>
      <c r="D36" s="46"/>
      <c r="E36" s="46"/>
      <c r="F36" s="46"/>
    </row>
  </sheetData>
  <sheetProtection/>
  <mergeCells count="7">
    <mergeCell ref="A1:F1"/>
    <mergeCell ref="E2:F2"/>
    <mergeCell ref="B3:F3"/>
    <mergeCell ref="A36:F36"/>
    <mergeCell ref="A3:A5"/>
    <mergeCell ref="B4:B5"/>
    <mergeCell ref="C4:E4"/>
  </mergeCells>
  <printOptions horizontalCentered="1" verticalCentered="1"/>
  <pageMargins left="0.31496062992125984" right="0.15748031496062992" top="0.8661417322834646" bottom="0.35433070866141736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Zeros="0" zoomScalePageLayoutView="0" workbookViewId="0" topLeftCell="A1">
      <selection activeCell="D15" sqref="D15"/>
    </sheetView>
  </sheetViews>
  <sheetFormatPr defaultColWidth="9.00390625" defaultRowHeight="14.25"/>
  <cols>
    <col min="1" max="1" width="23.50390625" style="2" customWidth="1"/>
    <col min="2" max="2" width="9.875" style="3" customWidth="1"/>
    <col min="3" max="3" width="11.50390625" style="4" customWidth="1"/>
    <col min="4" max="4" width="11.25390625" style="5" customWidth="1"/>
    <col min="5" max="5" width="8.50390625" style="4" bestFit="1" customWidth="1"/>
    <col min="6" max="6" width="8.625" style="4" customWidth="1"/>
    <col min="7" max="7" width="9.00390625" style="4" customWidth="1"/>
    <col min="8" max="16384" width="9.00390625" style="6" customWidth="1"/>
  </cols>
  <sheetData>
    <row r="1" spans="1:6" ht="36" customHeight="1">
      <c r="A1" s="41" t="s">
        <v>70</v>
      </c>
      <c r="B1" s="41"/>
      <c r="C1" s="41"/>
      <c r="D1" s="41"/>
      <c r="E1" s="41"/>
      <c r="F1" s="41"/>
    </row>
    <row r="2" spans="1:6" ht="18.75" customHeight="1">
      <c r="A2" s="8"/>
      <c r="B2" s="9"/>
      <c r="D2" s="10"/>
      <c r="E2" s="55" t="s">
        <v>0</v>
      </c>
      <c r="F2" s="55"/>
    </row>
    <row r="3" spans="1:7" s="1" customFormat="1" ht="18" customHeight="1">
      <c r="A3" s="47" t="s">
        <v>16</v>
      </c>
      <c r="B3" s="43" t="s">
        <v>2</v>
      </c>
      <c r="C3" s="44"/>
      <c r="D3" s="44"/>
      <c r="E3" s="44"/>
      <c r="F3" s="45"/>
      <c r="G3" s="11"/>
    </row>
    <row r="4" spans="1:6" ht="14.25">
      <c r="A4" s="48"/>
      <c r="B4" s="50" t="s">
        <v>67</v>
      </c>
      <c r="C4" s="52" t="s">
        <v>17</v>
      </c>
      <c r="D4" s="53"/>
      <c r="E4" s="54"/>
      <c r="F4" s="12" t="s">
        <v>4</v>
      </c>
    </row>
    <row r="5" spans="1:6" ht="19.5" customHeight="1">
      <c r="A5" s="49"/>
      <c r="B5" s="51"/>
      <c r="C5" s="13" t="s">
        <v>18</v>
      </c>
      <c r="D5" s="14" t="s">
        <v>53</v>
      </c>
      <c r="E5" s="15" t="s">
        <v>6</v>
      </c>
      <c r="F5" s="16" t="s">
        <v>19</v>
      </c>
    </row>
    <row r="6" spans="1:6" ht="19.5" customHeight="1">
      <c r="A6" s="17" t="s">
        <v>20</v>
      </c>
      <c r="B6" s="18">
        <f>SUM(B7:B29)</f>
        <v>343000</v>
      </c>
      <c r="C6" s="19">
        <f>SUM(C7:C29)</f>
        <v>70373.7</v>
      </c>
      <c r="D6" s="19">
        <f>SUM(D7:D29)</f>
        <v>91410.99999999999</v>
      </c>
      <c r="E6" s="19">
        <f>(D6-C6)/C6*100</f>
        <v>29.893696082485345</v>
      </c>
      <c r="F6" s="20">
        <f aca="true" t="shared" si="0" ref="F6:F27">D6/B6*100</f>
        <v>26.650437317784252</v>
      </c>
    </row>
    <row r="7" spans="1:6" ht="19.5" customHeight="1">
      <c r="A7" s="21" t="s">
        <v>55</v>
      </c>
      <c r="B7" s="22">
        <v>45100</v>
      </c>
      <c r="C7" s="23">
        <v>11220.89</v>
      </c>
      <c r="D7" s="23">
        <v>9635.92</v>
      </c>
      <c r="E7" s="23">
        <f>(D7-C7)/C7*100</f>
        <v>-14.12517188921734</v>
      </c>
      <c r="F7" s="24">
        <f t="shared" si="0"/>
        <v>21.36567627494457</v>
      </c>
    </row>
    <row r="8" spans="1:6" ht="19.5" customHeight="1">
      <c r="A8" s="21" t="s">
        <v>56</v>
      </c>
      <c r="B8" s="22">
        <v>510</v>
      </c>
      <c r="C8" s="23">
        <v>69.94</v>
      </c>
      <c r="D8" s="23">
        <v>59.4</v>
      </c>
      <c r="E8" s="23">
        <f aca="true" t="shared" si="1" ref="E8:E26">(D8-C8)/C8*100</f>
        <v>-15.070060051472689</v>
      </c>
      <c r="F8" s="24">
        <f t="shared" si="0"/>
        <v>11.647058823529411</v>
      </c>
    </row>
    <row r="9" spans="1:7" s="1" customFormat="1" ht="19.5" customHeight="1">
      <c r="A9" s="21" t="s">
        <v>21</v>
      </c>
      <c r="B9" s="25">
        <v>19500</v>
      </c>
      <c r="C9" s="23">
        <v>4580.13</v>
      </c>
      <c r="D9" s="23">
        <v>3145.11</v>
      </c>
      <c r="E9" s="23">
        <f t="shared" si="1"/>
        <v>-31.331425090554198</v>
      </c>
      <c r="F9" s="24">
        <f t="shared" si="0"/>
        <v>16.128769230769233</v>
      </c>
      <c r="G9" s="11"/>
    </row>
    <row r="10" spans="1:7" s="1" customFormat="1" ht="19.5" customHeight="1">
      <c r="A10" s="21" t="s">
        <v>22</v>
      </c>
      <c r="B10" s="25">
        <v>32050</v>
      </c>
      <c r="C10" s="23">
        <v>6485.62</v>
      </c>
      <c r="D10" s="23">
        <v>6166.66</v>
      </c>
      <c r="E10" s="23">
        <f t="shared" si="1"/>
        <v>-4.9179569570835175</v>
      </c>
      <c r="F10" s="24">
        <f t="shared" si="0"/>
        <v>19.240748829953198</v>
      </c>
      <c r="G10" s="11"/>
    </row>
    <row r="11" spans="1:7" s="1" customFormat="1" ht="19.5" customHeight="1">
      <c r="A11" s="21" t="s">
        <v>23</v>
      </c>
      <c r="B11" s="25">
        <v>5825</v>
      </c>
      <c r="C11" s="23">
        <v>281.3</v>
      </c>
      <c r="D11" s="23">
        <v>437.91</v>
      </c>
      <c r="E11" s="23">
        <f t="shared" si="1"/>
        <v>55.673658016352654</v>
      </c>
      <c r="F11" s="24">
        <f t="shared" si="0"/>
        <v>7.517768240343347</v>
      </c>
      <c r="G11" s="11"/>
    </row>
    <row r="12" spans="1:7" s="1" customFormat="1" ht="19.5" customHeight="1">
      <c r="A12" s="21" t="s">
        <v>24</v>
      </c>
      <c r="B12" s="25">
        <v>9850</v>
      </c>
      <c r="C12" s="23">
        <v>1910.27</v>
      </c>
      <c r="D12" s="23">
        <v>1299.76</v>
      </c>
      <c r="E12" s="23">
        <f t="shared" si="1"/>
        <v>-31.9593565307522</v>
      </c>
      <c r="F12" s="24">
        <f t="shared" si="0"/>
        <v>13.195532994923859</v>
      </c>
      <c r="G12" s="11"/>
    </row>
    <row r="13" spans="1:7" s="1" customFormat="1" ht="19.5" customHeight="1">
      <c r="A13" s="21" t="s">
        <v>25</v>
      </c>
      <c r="B13" s="25">
        <v>24350</v>
      </c>
      <c r="C13" s="23">
        <v>11479.73</v>
      </c>
      <c r="D13" s="23">
        <v>12233.82</v>
      </c>
      <c r="E13" s="23">
        <f t="shared" si="1"/>
        <v>6.568882717624894</v>
      </c>
      <c r="F13" s="24">
        <f t="shared" si="0"/>
        <v>50.241560574948664</v>
      </c>
      <c r="G13" s="11"/>
    </row>
    <row r="14" spans="1:7" s="1" customFormat="1" ht="19.5" customHeight="1">
      <c r="A14" s="21" t="s">
        <v>26</v>
      </c>
      <c r="B14" s="25">
        <v>24950</v>
      </c>
      <c r="C14" s="23">
        <v>4554.3</v>
      </c>
      <c r="D14" s="23">
        <v>4742.45</v>
      </c>
      <c r="E14" s="23">
        <f t="shared" si="1"/>
        <v>4.131260566936732</v>
      </c>
      <c r="F14" s="24">
        <f t="shared" si="0"/>
        <v>19.007815631262524</v>
      </c>
      <c r="G14" s="11"/>
    </row>
    <row r="15" spans="1:7" s="1" customFormat="1" ht="19.5" customHeight="1">
      <c r="A15" s="21" t="s">
        <v>27</v>
      </c>
      <c r="B15" s="25">
        <v>6400</v>
      </c>
      <c r="C15" s="23">
        <v>648.93</v>
      </c>
      <c r="D15" s="23">
        <v>400.03</v>
      </c>
      <c r="E15" s="23">
        <f t="shared" si="1"/>
        <v>-38.35544665834528</v>
      </c>
      <c r="F15" s="24">
        <f t="shared" si="0"/>
        <v>6.250468749999999</v>
      </c>
      <c r="G15" s="11"/>
    </row>
    <row r="16" spans="1:7" s="1" customFormat="1" ht="19.5" customHeight="1">
      <c r="A16" s="21" t="s">
        <v>28</v>
      </c>
      <c r="B16" s="25">
        <v>27070</v>
      </c>
      <c r="C16" s="23">
        <v>3567.88</v>
      </c>
      <c r="D16" s="23">
        <v>2963.84</v>
      </c>
      <c r="E16" s="23">
        <f t="shared" si="1"/>
        <v>-16.929941589963786</v>
      </c>
      <c r="F16" s="24">
        <f t="shared" si="0"/>
        <v>10.948799408939786</v>
      </c>
      <c r="G16" s="11"/>
    </row>
    <row r="17" spans="1:7" s="1" customFormat="1" ht="19.5" customHeight="1">
      <c r="A17" s="21" t="s">
        <v>29</v>
      </c>
      <c r="B17" s="22">
        <v>82860</v>
      </c>
      <c r="C17" s="23">
        <v>18055.85</v>
      </c>
      <c r="D17" s="23">
        <v>41690.18</v>
      </c>
      <c r="E17" s="23">
        <f t="shared" si="1"/>
        <v>130.89569308562048</v>
      </c>
      <c r="F17" s="24">
        <f t="shared" si="0"/>
        <v>50.313999517258026</v>
      </c>
      <c r="G17" s="11"/>
    </row>
    <row r="18" spans="1:7" s="1" customFormat="1" ht="19.5" customHeight="1">
      <c r="A18" s="21" t="s">
        <v>30</v>
      </c>
      <c r="B18" s="26">
        <v>6000</v>
      </c>
      <c r="C18" s="23">
        <v>3106.7</v>
      </c>
      <c r="D18" s="23">
        <v>351.78</v>
      </c>
      <c r="E18" s="23">
        <f t="shared" si="1"/>
        <v>-88.67673093636334</v>
      </c>
      <c r="F18" s="24">
        <f t="shared" si="0"/>
        <v>5.8629999999999995</v>
      </c>
      <c r="G18" s="11"/>
    </row>
    <row r="19" spans="1:7" s="1" customFormat="1" ht="19.5" customHeight="1">
      <c r="A19" s="21" t="s">
        <v>31</v>
      </c>
      <c r="B19" s="22">
        <v>7450</v>
      </c>
      <c r="C19" s="23">
        <v>795.02</v>
      </c>
      <c r="D19" s="23">
        <v>1341.46</v>
      </c>
      <c r="E19" s="23">
        <f t="shared" si="1"/>
        <v>68.73286206636313</v>
      </c>
      <c r="F19" s="24">
        <f t="shared" si="0"/>
        <v>18.006174496644295</v>
      </c>
      <c r="G19" s="11"/>
    </row>
    <row r="20" spans="1:7" s="1" customFormat="1" ht="19.5" customHeight="1">
      <c r="A20" s="23" t="s">
        <v>57</v>
      </c>
      <c r="B20" s="22">
        <v>1800</v>
      </c>
      <c r="C20" s="23">
        <v>160.31</v>
      </c>
      <c r="D20" s="23">
        <v>116.67</v>
      </c>
      <c r="E20" s="23">
        <f t="shared" si="1"/>
        <v>-27.222256877300232</v>
      </c>
      <c r="F20" s="24">
        <f t="shared" si="0"/>
        <v>6.4816666666666665</v>
      </c>
      <c r="G20" s="11"/>
    </row>
    <row r="21" spans="1:6" ht="19.5" customHeight="1">
      <c r="A21" s="21" t="s">
        <v>58</v>
      </c>
      <c r="B21" s="25">
        <v>1170</v>
      </c>
      <c r="C21" s="27">
        <v>0</v>
      </c>
      <c r="D21" s="23">
        <v>0</v>
      </c>
      <c r="E21" s="23"/>
      <c r="F21" s="24">
        <f t="shared" si="0"/>
        <v>0</v>
      </c>
    </row>
    <row r="22" spans="1:6" ht="19.5" customHeight="1">
      <c r="A22" s="21" t="s">
        <v>59</v>
      </c>
      <c r="B22" s="25">
        <v>24000</v>
      </c>
      <c r="C22" s="23">
        <v>726.09</v>
      </c>
      <c r="D22" s="27">
        <v>1408.76</v>
      </c>
      <c r="E22" s="23">
        <f t="shared" si="1"/>
        <v>94.02002506576319</v>
      </c>
      <c r="F22" s="24">
        <f t="shared" si="0"/>
        <v>5.869833333333333</v>
      </c>
    </row>
    <row r="23" spans="1:6" ht="19.5" customHeight="1">
      <c r="A23" s="21" t="s">
        <v>60</v>
      </c>
      <c r="B23" s="22">
        <v>7100</v>
      </c>
      <c r="C23" s="23">
        <v>290.62</v>
      </c>
      <c r="D23" s="23">
        <v>2600.18</v>
      </c>
      <c r="E23" s="23">
        <f t="shared" si="1"/>
        <v>794.7009841029522</v>
      </c>
      <c r="F23" s="24">
        <f t="shared" si="0"/>
        <v>36.62225352112676</v>
      </c>
    </row>
    <row r="24" spans="1:6" ht="19.5" customHeight="1">
      <c r="A24" s="21" t="s">
        <v>61</v>
      </c>
      <c r="B24" s="26">
        <v>820</v>
      </c>
      <c r="C24" s="23">
        <v>60</v>
      </c>
      <c r="D24" s="27">
        <v>0</v>
      </c>
      <c r="E24" s="23"/>
      <c r="F24" s="24">
        <f t="shared" si="0"/>
        <v>0</v>
      </c>
    </row>
    <row r="25" spans="1:6" ht="19.5" customHeight="1">
      <c r="A25" s="21" t="s">
        <v>62</v>
      </c>
      <c r="B25" s="22">
        <v>1950</v>
      </c>
      <c r="C25" s="38">
        <v>481.41</v>
      </c>
      <c r="D25" s="23">
        <v>881.57</v>
      </c>
      <c r="E25" s="23">
        <f t="shared" si="1"/>
        <v>83.12249433954426</v>
      </c>
      <c r="F25" s="24">
        <f t="shared" si="0"/>
        <v>45.208717948717954</v>
      </c>
    </row>
    <row r="26" spans="1:6" ht="19.5" customHeight="1">
      <c r="A26" s="23" t="s">
        <v>63</v>
      </c>
      <c r="B26" s="22">
        <v>10705</v>
      </c>
      <c r="C26" s="39">
        <v>1895</v>
      </c>
      <c r="D26" s="23">
        <v>1935.5</v>
      </c>
      <c r="E26" s="23">
        <f t="shared" si="1"/>
        <v>2.1372031662269126</v>
      </c>
      <c r="F26" s="24">
        <f t="shared" si="0"/>
        <v>18.080336291452593</v>
      </c>
    </row>
    <row r="27" spans="1:6" ht="19.5" customHeight="1">
      <c r="A27" s="21" t="s">
        <v>64</v>
      </c>
      <c r="B27" s="25">
        <v>110</v>
      </c>
      <c r="C27" s="23">
        <v>3.71</v>
      </c>
      <c r="D27" s="27">
        <v>0</v>
      </c>
      <c r="E27" s="23"/>
      <c r="F27" s="24">
        <f t="shared" si="0"/>
        <v>0</v>
      </c>
    </row>
    <row r="28" spans="1:6" ht="19.5" customHeight="1">
      <c r="A28" s="21" t="s">
        <v>65</v>
      </c>
      <c r="B28" s="25"/>
      <c r="C28" s="27">
        <v>0</v>
      </c>
      <c r="D28" s="27">
        <v>0</v>
      </c>
      <c r="E28" s="23"/>
      <c r="F28" s="24"/>
    </row>
    <row r="29" spans="1:6" ht="19.5" customHeight="1">
      <c r="A29" s="21" t="s">
        <v>66</v>
      </c>
      <c r="B29" s="22">
        <v>3430</v>
      </c>
      <c r="C29" s="40"/>
      <c r="D29" s="40"/>
      <c r="E29" s="23"/>
      <c r="F29" s="24"/>
    </row>
  </sheetData>
  <sheetProtection/>
  <mergeCells count="6">
    <mergeCell ref="A1:F1"/>
    <mergeCell ref="E2:F2"/>
    <mergeCell ref="B3:F3"/>
    <mergeCell ref="B4:B5"/>
    <mergeCell ref="C4:E4"/>
    <mergeCell ref="A3:A5"/>
  </mergeCells>
  <printOptions horizontalCentered="1" verticalCentered="1"/>
  <pageMargins left="0.1968503937007874" right="0.31496062992125984" top="0.9842519685039371" bottom="0.9842519685039371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王燕萍</dc:creator>
  <cp:keywords/>
  <dc:description/>
  <cp:lastModifiedBy>鲁思苑</cp:lastModifiedBy>
  <cp:lastPrinted>2021-11-01T02:49:48Z</cp:lastPrinted>
  <dcterms:created xsi:type="dcterms:W3CDTF">2009-05-08T06:39:49Z</dcterms:created>
  <dcterms:modified xsi:type="dcterms:W3CDTF">2022-03-01T07:38:18Z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