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15" windowWidth="13185" windowHeight="12495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<sst xmlns="http://schemas.openxmlformats.org/spreadsheetml/2006/main" count="76" uniqueCount="71">
  <si>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单位：万元</t>
  </si>
  <si>
    <t xml:space="preserve">  项  目</t>
  </si>
  <si>
    <t xml:space="preserve">  预    算    执    行    情    况</t>
  </si>
  <si>
    <t>累计纳库</t>
  </si>
  <si>
    <t>完成计划</t>
  </si>
  <si>
    <t>上年同期同口径数</t>
  </si>
  <si>
    <t>增减率%</t>
  </si>
  <si>
    <t xml:space="preserve">   %</t>
  </si>
  <si>
    <t>一般公共预算收入合计</t>
  </si>
  <si>
    <t>税收收入小计</t>
  </si>
  <si>
    <t>1、增值税</t>
  </si>
  <si>
    <t>非税收入小计</t>
  </si>
  <si>
    <t>上划中央税收收入</t>
  </si>
  <si>
    <t xml:space="preserve">      企业所得税</t>
  </si>
  <si>
    <t xml:space="preserve">      个人所得税</t>
  </si>
  <si>
    <t>总收入合计</t>
  </si>
  <si>
    <t xml:space="preserve">  项    目</t>
  </si>
  <si>
    <t>本  期  纳   库</t>
  </si>
  <si>
    <t>上年同期实绩</t>
  </si>
  <si>
    <t xml:space="preserve">    %</t>
  </si>
  <si>
    <t>一般公共预算支出合计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</si>
  <si>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</si>
  <si>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</si>
  <si>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</si>
  <si>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</si>
  <si>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</si>
  <si>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</si>
  <si>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</si>
  <si>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</si>
  <si>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</si>
  <si>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</si>
  <si>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13、资源勘探工业信息等支出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</si>
  <si>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</si>
  <si>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</si>
  <si>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</si>
  <si>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</si>
  <si>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</si>
  <si>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</si>
  <si>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</si>
  <si>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</si>
  <si>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</si>
  <si>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</si>
  <si>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</si>
  <si>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</si>
  <si>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</si>
  <si>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15、专项收入</t>
  </si>
  <si>
    <t>16、行政性收费收入</t>
  </si>
  <si>
    <t>17、罚没收入</t>
  </si>
  <si>
    <t>18、国有资源(资产)有偿使用收入</t>
  </si>
  <si>
    <t>19、政府住房基金收入</t>
  </si>
  <si>
    <t>20、其他收入</t>
  </si>
  <si>
    <t>其中：消费税收入</t>
  </si>
  <si>
    <t xml:space="preserve">      增值税</t>
  </si>
  <si>
    <t>累计数</t>
  </si>
  <si>
    <t>预算数</t>
  </si>
  <si>
    <t>1、一般公共服务支出</t>
  </si>
  <si>
    <t>2、国防支出</t>
  </si>
  <si>
    <t>14、商业服务业等支出</t>
  </si>
  <si>
    <t>15、金融支出</t>
  </si>
  <si>
    <t>16、自然资源海洋气象等支出</t>
  </si>
  <si>
    <t>17、住房保障支出</t>
  </si>
  <si>
    <t>18、粮油物资储备支出</t>
  </si>
  <si>
    <t>19、灾害防治及应急管理支出</t>
  </si>
  <si>
    <t>20、债务付息支出</t>
  </si>
  <si>
    <t>21、其他支出</t>
  </si>
  <si>
    <t>22、债务发行费用支出</t>
  </si>
  <si>
    <t>23、预备费</t>
  </si>
  <si>
    <t>预算调整数</t>
  </si>
  <si>
    <t>嵊泗县2021年12月份一般公共预算收入执行情况表</t>
  </si>
  <si>
    <t>嵊泗县2021年12月份一般公共预算支出执行情况表</t>
  </si>
  <si>
    <r>
      <t>说明：2021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12月</t>
    </r>
    <r>
      <rPr>
        <sz val="10"/>
        <color indexed="8"/>
        <rFont val="宋体"/>
        <family val="0"/>
      </rPr>
      <t>，全县实现财政总收入</t>
    </r>
    <r>
      <rPr>
        <sz val="10"/>
        <color indexed="8"/>
        <rFont val="宋体"/>
        <family val="0"/>
      </rPr>
      <t>12.51亿</t>
    </r>
    <r>
      <rPr>
        <sz val="10"/>
        <color indexed="8"/>
        <rFont val="宋体"/>
        <family val="0"/>
      </rPr>
      <t>元，比上年增长</t>
    </r>
    <r>
      <rPr>
        <sz val="10"/>
        <color indexed="8"/>
        <rFont val="宋体"/>
        <family val="0"/>
      </rPr>
      <t>3.43</t>
    </r>
    <r>
      <rPr>
        <sz val="10"/>
        <color indexed="8"/>
        <rFont val="宋体"/>
        <family val="0"/>
      </rPr>
      <t>%。一般公共预算收入</t>
    </r>
    <r>
      <rPr>
        <sz val="10"/>
        <color indexed="8"/>
        <rFont val="宋体"/>
        <family val="0"/>
      </rPr>
      <t>8.81亿</t>
    </r>
    <r>
      <rPr>
        <sz val="10"/>
        <color indexed="8"/>
        <rFont val="宋体"/>
        <family val="0"/>
      </rPr>
      <t>元，比上年增长</t>
    </r>
    <r>
      <rPr>
        <sz val="10"/>
        <color indexed="8"/>
        <rFont val="宋体"/>
        <family val="0"/>
      </rPr>
      <t>6.01</t>
    </r>
    <r>
      <rPr>
        <sz val="10"/>
        <color indexed="8"/>
        <rFont val="宋体"/>
        <family val="0"/>
      </rPr>
      <t>%。其中税收收入</t>
    </r>
    <r>
      <rPr>
        <sz val="10"/>
        <color indexed="8"/>
        <rFont val="宋体"/>
        <family val="0"/>
      </rPr>
      <t>5.10亿</t>
    </r>
    <r>
      <rPr>
        <sz val="10"/>
        <color indexed="8"/>
        <rFont val="宋体"/>
        <family val="0"/>
      </rPr>
      <t>元，占一般公共预算收入的</t>
    </r>
    <r>
      <rPr>
        <sz val="10"/>
        <color indexed="8"/>
        <rFont val="宋体"/>
        <family val="0"/>
      </rPr>
      <t>57.89</t>
    </r>
    <r>
      <rPr>
        <sz val="10"/>
        <color indexed="8"/>
        <rFont val="宋体"/>
        <family val="0"/>
      </rPr>
      <t>%，税收收入同比增长</t>
    </r>
    <r>
      <rPr>
        <sz val="10"/>
        <color indexed="8"/>
        <rFont val="宋体"/>
        <family val="0"/>
      </rPr>
      <t>4.75</t>
    </r>
    <r>
      <rPr>
        <sz val="10"/>
        <color indexed="8"/>
        <rFont val="宋体"/>
        <family val="0"/>
      </rPr>
      <t>%。非税收入</t>
    </r>
    <r>
      <rPr>
        <sz val="10"/>
        <color indexed="8"/>
        <rFont val="宋体"/>
        <family val="0"/>
      </rPr>
      <t>3.71亿</t>
    </r>
    <r>
      <rPr>
        <sz val="10"/>
        <color indexed="8"/>
        <rFont val="宋体"/>
        <family val="0"/>
      </rPr>
      <t>元，占一般公共预算收入的</t>
    </r>
    <r>
      <rPr>
        <sz val="10"/>
        <color indexed="8"/>
        <rFont val="宋体"/>
        <family val="0"/>
      </rPr>
      <t>42.11</t>
    </r>
    <r>
      <rPr>
        <sz val="10"/>
        <color indexed="8"/>
        <rFont val="宋体"/>
        <family val="0"/>
      </rPr>
      <t>%，同比增长</t>
    </r>
    <r>
      <rPr>
        <sz val="10"/>
        <color indexed="8"/>
        <rFont val="宋体"/>
        <family val="0"/>
      </rPr>
      <t>7.80</t>
    </r>
    <r>
      <rPr>
        <sz val="10"/>
        <color indexed="8"/>
        <rFont val="宋体"/>
        <family val="0"/>
      </rPr>
      <t>%。全县一般公共预算支出</t>
    </r>
    <r>
      <rPr>
        <sz val="10"/>
        <color indexed="8"/>
        <rFont val="宋体"/>
        <family val="0"/>
      </rPr>
      <t>30.74亿</t>
    </r>
    <r>
      <rPr>
        <sz val="10"/>
        <color indexed="8"/>
        <rFont val="宋体"/>
        <family val="0"/>
      </rPr>
      <t>元，同比增长</t>
    </r>
    <r>
      <rPr>
        <sz val="10"/>
        <color indexed="8"/>
        <rFont val="宋体"/>
        <family val="0"/>
      </rPr>
      <t>0.45%</t>
    </r>
    <r>
      <rPr>
        <sz val="10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</si>
</sst>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  <numFmt numFmtId="179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37" fontId="14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3" fillId="0" borderId="0">
      <alignment/>
      <protection/>
    </xf>
    <xf numFmtId="176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4" fillId="0" borderId="0" xfId="45" applyNumberFormat="1" applyFont="1" applyAlignment="1">
      <alignment horizontal="center" vertical="center"/>
      <protection/>
    </xf>
    <xf numFmtId="177" fontId="2" fillId="0" borderId="0" xfId="46" applyNumberFormat="1" applyFont="1" applyAlignment="1">
      <alignment shrinkToFit="1"/>
      <protection/>
    </xf>
    <xf numFmtId="177" fontId="2" fillId="0" borderId="0" xfId="46" applyNumberFormat="1" applyFont="1" applyFill="1">
      <alignment/>
      <protection/>
    </xf>
    <xf numFmtId="177" fontId="5" fillId="0" borderId="0" xfId="45" applyNumberFormat="1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177" fontId="6" fillId="0" borderId="10" xfId="44" applyNumberFormat="1" applyFont="1" applyFill="1" applyBorder="1" applyAlignment="1">
      <alignment/>
      <protection/>
    </xf>
    <xf numFmtId="177" fontId="8" fillId="0" borderId="11" xfId="44" applyNumberFormat="1" applyFont="1" applyFill="1" applyBorder="1" applyAlignment="1">
      <alignment horizontal="center" vertical="center" wrapText="1"/>
      <protection/>
    </xf>
    <xf numFmtId="177" fontId="8" fillId="0" borderId="11" xfId="44" applyNumberFormat="1" applyFont="1" applyFill="1" applyBorder="1" applyAlignment="1">
      <alignment horizontal="center" vertical="center"/>
      <protection/>
    </xf>
    <xf numFmtId="177" fontId="6" fillId="0" borderId="11" xfId="44" applyNumberFormat="1" applyFont="1" applyFill="1" applyBorder="1" applyAlignment="1">
      <alignment horizontal="center" vertical="center" wrapText="1"/>
      <protection/>
    </xf>
    <xf numFmtId="177" fontId="6" fillId="0" borderId="12" xfId="44" applyNumberFormat="1" applyFont="1" applyFill="1" applyBorder="1" applyAlignment="1">
      <alignment vertical="center" wrapText="1"/>
      <protection/>
    </xf>
    <xf numFmtId="177" fontId="6" fillId="33" borderId="11" xfId="44" applyNumberFormat="1" applyFont="1" applyFill="1" applyBorder="1" applyAlignment="1">
      <alignment horizontal="center" vertical="center" wrapText="1"/>
      <protection/>
    </xf>
    <xf numFmtId="178" fontId="6" fillId="33" borderId="11" xfId="44" applyNumberFormat="1" applyFont="1" applyFill="1" applyBorder="1" applyAlignment="1">
      <alignment vertical="center"/>
      <protection/>
    </xf>
    <xf numFmtId="177" fontId="6" fillId="33" borderId="11" xfId="44" applyNumberFormat="1" applyFont="1" applyFill="1" applyBorder="1" applyAlignment="1">
      <alignment vertical="center"/>
      <protection/>
    </xf>
    <xf numFmtId="177" fontId="6" fillId="33" borderId="11" xfId="37" applyNumberFormat="1" applyFont="1" applyFill="1" applyBorder="1" applyAlignment="1">
      <alignment vertical="center"/>
    </xf>
    <xf numFmtId="177" fontId="5" fillId="0" borderId="11" xfId="44" applyNumberFormat="1" applyFont="1" applyFill="1" applyBorder="1" applyAlignment="1">
      <alignment vertical="center" wrapText="1"/>
      <protection/>
    </xf>
    <xf numFmtId="178" fontId="5" fillId="0" borderId="11" xfId="44" applyNumberFormat="1" applyFont="1" applyFill="1" applyBorder="1" applyAlignment="1">
      <alignment vertical="center"/>
      <protection/>
    </xf>
    <xf numFmtId="177" fontId="5" fillId="0" borderId="11" xfId="44" applyNumberFormat="1" applyFont="1" applyFill="1" applyBorder="1" applyAlignment="1">
      <alignment vertical="center"/>
      <protection/>
    </xf>
    <xf numFmtId="177" fontId="5" fillId="0" borderId="11" xfId="37" applyNumberFormat="1" applyFont="1" applyFill="1" applyBorder="1" applyAlignment="1">
      <alignment vertical="center"/>
    </xf>
    <xf numFmtId="178" fontId="2" fillId="0" borderId="11" xfId="44" applyNumberFormat="1" applyFont="1" applyFill="1" applyBorder="1" applyAlignment="1">
      <alignment vertical="center"/>
      <protection/>
    </xf>
    <xf numFmtId="178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shrinkToFit="1"/>
    </xf>
    <xf numFmtId="177" fontId="4" fillId="0" borderId="0" xfId="45" applyNumberFormat="1" applyFont="1" applyAlignment="1">
      <alignment horizontal="center" vertical="center" shrinkToFit="1"/>
      <protection/>
    </xf>
    <xf numFmtId="177" fontId="4" fillId="0" borderId="0" xfId="45" applyNumberFormat="1" applyFont="1" applyFill="1" applyAlignment="1">
      <alignment horizontal="center" vertical="center"/>
      <protection/>
    </xf>
    <xf numFmtId="177" fontId="6" fillId="0" borderId="13" xfId="44" applyNumberFormat="1" applyFont="1" applyFill="1" applyBorder="1" applyAlignment="1">
      <alignment/>
      <protection/>
    </xf>
    <xf numFmtId="177" fontId="6" fillId="33" borderId="11" xfId="44" applyNumberFormat="1" applyFont="1" applyFill="1" applyBorder="1" applyAlignment="1">
      <alignment horizontal="center" vertical="center"/>
      <protection/>
    </xf>
    <xf numFmtId="177" fontId="2" fillId="0" borderId="11" xfId="44" applyNumberFormat="1" applyFont="1" applyFill="1" applyBorder="1" applyAlignment="1">
      <alignment vertical="center"/>
      <protection/>
    </xf>
    <xf numFmtId="177" fontId="6" fillId="0" borderId="11" xfId="44" applyNumberFormat="1" applyFont="1" applyFill="1" applyBorder="1" applyAlignment="1">
      <alignment vertical="center"/>
      <protection/>
    </xf>
    <xf numFmtId="177" fontId="5" fillId="0" borderId="11" xfId="44" applyNumberFormat="1" applyFont="1" applyFill="1" applyBorder="1" applyAlignment="1">
      <alignment horizontal="left" vertical="center" wrapText="1"/>
      <protection/>
    </xf>
    <xf numFmtId="178" fontId="6" fillId="33" borderId="11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1" xfId="44" applyNumberFormat="1" applyFont="1" applyBorder="1" applyAlignment="1">
      <alignment vertical="center"/>
      <protection/>
    </xf>
    <xf numFmtId="0" fontId="3" fillId="0" borderId="11" xfId="0" applyFont="1" applyBorder="1" applyAlignment="1">
      <alignment/>
    </xf>
    <xf numFmtId="177" fontId="4" fillId="0" borderId="0" xfId="45" applyNumberFormat="1" applyFont="1" applyAlignment="1">
      <alignment horizontal="center" vertical="center"/>
      <protection/>
    </xf>
    <xf numFmtId="177" fontId="5" fillId="0" borderId="14" xfId="45" applyNumberFormat="1" applyFont="1" applyBorder="1" applyAlignment="1">
      <alignment horizontal="right" vertical="center"/>
      <protection/>
    </xf>
    <xf numFmtId="177" fontId="7" fillId="0" borderId="15" xfId="44" applyNumberFormat="1" applyFont="1" applyFill="1" applyBorder="1" applyAlignment="1">
      <alignment horizontal="center" vertical="center"/>
      <protection/>
    </xf>
    <xf numFmtId="177" fontId="7" fillId="0" borderId="16" xfId="44" applyNumberFormat="1" applyFont="1" applyFill="1" applyBorder="1" applyAlignment="1">
      <alignment horizontal="center" vertical="center"/>
      <protection/>
    </xf>
    <xf numFmtId="177" fontId="7" fillId="0" borderId="17" xfId="4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 shrinkToFit="1"/>
    </xf>
    <xf numFmtId="177" fontId="6" fillId="0" borderId="13" xfId="44" applyNumberFormat="1" applyFont="1" applyFill="1" applyBorder="1" applyAlignment="1">
      <alignment horizontal="center" vertical="center"/>
      <protection/>
    </xf>
    <xf numFmtId="177" fontId="6" fillId="0" borderId="10" xfId="44" applyNumberFormat="1" applyFont="1" applyFill="1" applyBorder="1" applyAlignment="1">
      <alignment horizontal="center" vertical="center"/>
      <protection/>
    </xf>
    <xf numFmtId="177" fontId="6" fillId="0" borderId="12" xfId="44" applyNumberFormat="1" applyFont="1" applyFill="1" applyBorder="1" applyAlignment="1">
      <alignment horizontal="center" vertical="center"/>
      <protection/>
    </xf>
    <xf numFmtId="177" fontId="6" fillId="0" borderId="13" xfId="44" applyNumberFormat="1" applyFont="1" applyFill="1" applyBorder="1" applyAlignment="1">
      <alignment horizontal="center" vertical="center" wrapText="1"/>
      <protection/>
    </xf>
    <xf numFmtId="177" fontId="6" fillId="0" borderId="12" xfId="44" applyNumberFormat="1" applyFont="1" applyFill="1" applyBorder="1" applyAlignment="1">
      <alignment horizontal="center" vertical="center" wrapText="1"/>
      <protection/>
    </xf>
    <xf numFmtId="177" fontId="6" fillId="0" borderId="15" xfId="44" applyNumberFormat="1" applyFont="1" applyFill="1" applyBorder="1" applyAlignment="1">
      <alignment horizontal="center" vertical="center"/>
      <protection/>
    </xf>
    <xf numFmtId="177" fontId="6" fillId="0" borderId="16" xfId="44" applyNumberFormat="1" applyFont="1" applyFill="1" applyBorder="1" applyAlignment="1">
      <alignment horizontal="center" vertical="center"/>
      <protection/>
    </xf>
    <xf numFmtId="177" fontId="6" fillId="0" borderId="17" xfId="44" applyNumberFormat="1" applyFont="1" applyFill="1" applyBorder="1" applyAlignment="1">
      <alignment horizontal="center" vertical="center"/>
      <protection/>
    </xf>
    <xf numFmtId="177" fontId="5" fillId="0" borderId="0" xfId="45" applyNumberFormat="1" applyFont="1" applyBorder="1" applyAlignment="1">
      <alignment horizontal="right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no dec" xfId="34"/>
    <cellStyle name="Normal_APR" xfId="35"/>
    <cellStyle name="RowLevel_1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_Sheet1" xfId="44"/>
    <cellStyle name="常规_Sheet1_1" xfId="45"/>
    <cellStyle name="常规_Sheet1_Sheet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97-917" xfId="57"/>
    <cellStyle name="千分位[0]_laroux" xfId="58"/>
    <cellStyle name="千分位_97-917" xfId="59"/>
    <cellStyle name="千位[0]_1" xfId="60"/>
    <cellStyle name="千位_1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PageLayoutView="0" workbookViewId="0" topLeftCell="A1">
      <selection activeCell="A1" sqref="A1:F1"/>
    </sheetView>
  </sheetViews>
  <sheetFormatPr defaultColWidth="9.00390625" defaultRowHeight="14.25"/>
  <cols>
    <col min="1" max="1" width="26.625" style="28" customWidth="1"/>
    <col min="2" max="2" width="10.00390625" style="5" customWidth="1"/>
    <col min="3" max="3" width="11.625" style="4" bestFit="1" customWidth="1"/>
    <col min="4" max="4" width="11.625" style="5" bestFit="1" customWidth="1"/>
    <col min="5" max="5" width="9.875" style="4" customWidth="1"/>
    <col min="6" max="6" width="8.50390625" style="4" bestFit="1" customWidth="1"/>
    <col min="7" max="16384" width="9.00390625" style="4" customWidth="1"/>
  </cols>
  <sheetData>
    <row r="1" spans="1:6" ht="34.5" customHeight="1">
      <c r="A1" s="41" t="s">
        <v>68</v>
      </c>
      <c r="B1" s="41"/>
      <c r="C1" s="41"/>
      <c r="D1" s="41"/>
      <c r="E1" s="41"/>
      <c r="F1" s="41"/>
    </row>
    <row r="2" spans="1:6" ht="22.5">
      <c r="A2" s="29"/>
      <c r="B2" s="30"/>
      <c r="C2" s="7"/>
      <c r="D2" s="30"/>
      <c r="E2" s="42" t="s">
        <v>0</v>
      </c>
      <c r="F2" s="42"/>
    </row>
    <row r="3" spans="1:6" s="11" customFormat="1" ht="24" customHeight="1">
      <c r="A3" s="47" t="s">
        <v>1</v>
      </c>
      <c r="B3" s="43" t="s">
        <v>2</v>
      </c>
      <c r="C3" s="44"/>
      <c r="D3" s="44"/>
      <c r="E3" s="44"/>
      <c r="F3" s="45"/>
    </row>
    <row r="4" spans="1:6" ht="23.25" customHeight="1">
      <c r="A4" s="48"/>
      <c r="B4" s="50" t="s">
        <v>54</v>
      </c>
      <c r="C4" s="52" t="s">
        <v>3</v>
      </c>
      <c r="D4" s="53"/>
      <c r="E4" s="54"/>
      <c r="F4" s="31" t="s">
        <v>4</v>
      </c>
    </row>
    <row r="5" spans="1:6" ht="24">
      <c r="A5" s="49"/>
      <c r="B5" s="51"/>
      <c r="C5" s="13" t="s">
        <v>5</v>
      </c>
      <c r="D5" s="13" t="s">
        <v>53</v>
      </c>
      <c r="E5" s="15" t="s">
        <v>6</v>
      </c>
      <c r="F5" s="16" t="s">
        <v>7</v>
      </c>
    </row>
    <row r="6" spans="1:6" ht="16.5" customHeight="1">
      <c r="A6" s="32" t="s">
        <v>8</v>
      </c>
      <c r="B6" s="18">
        <f>B7+B22</f>
        <v>88100</v>
      </c>
      <c r="C6" s="19">
        <f>SUM(C7,C22)</f>
        <v>83094</v>
      </c>
      <c r="D6" s="19">
        <f>SUM(D7,D22)</f>
        <v>88091.88</v>
      </c>
      <c r="E6" s="19">
        <f aca="true" t="shared" si="0" ref="E6:E20">(D6-C6)/C6*100</f>
        <v>6.014730305437221</v>
      </c>
      <c r="F6" s="20">
        <f aca="true" t="shared" si="1" ref="F6:F20">D6/B6*100</f>
        <v>99.99078320090806</v>
      </c>
    </row>
    <row r="7" spans="1:6" ht="16.5" customHeight="1">
      <c r="A7" s="32" t="s">
        <v>9</v>
      </c>
      <c r="B7" s="18">
        <f>SUM(B8:B21)</f>
        <v>49000</v>
      </c>
      <c r="C7" s="19">
        <f>SUM(C8:C21)</f>
        <v>48668.950000000004</v>
      </c>
      <c r="D7" s="19">
        <f>SUM(D8:D21)</f>
        <v>50981.6</v>
      </c>
      <c r="E7" s="19">
        <f t="shared" si="0"/>
        <v>4.751797604016512</v>
      </c>
      <c r="F7" s="20">
        <f t="shared" si="1"/>
        <v>104.04408163265306</v>
      </c>
    </row>
    <row r="8" spans="1:6" ht="16.5" customHeight="1">
      <c r="A8" s="21" t="s">
        <v>10</v>
      </c>
      <c r="B8" s="22">
        <v>24535</v>
      </c>
      <c r="C8" s="23">
        <v>27095.83</v>
      </c>
      <c r="D8" s="23">
        <v>28087.76</v>
      </c>
      <c r="E8" s="23">
        <f t="shared" si="0"/>
        <v>3.6608216098196533</v>
      </c>
      <c r="F8" s="24">
        <f t="shared" si="1"/>
        <v>114.48037497452619</v>
      </c>
    </row>
    <row r="9" spans="1:6" ht="16.5" customHeight="1">
      <c r="A9" s="21" t="s">
        <v>32</v>
      </c>
      <c r="B9" s="25">
        <v>4570</v>
      </c>
      <c r="C9" s="23">
        <v>5445.48</v>
      </c>
      <c r="D9" s="23">
        <v>4163.48</v>
      </c>
      <c r="E9" s="23">
        <f t="shared" si="0"/>
        <v>-23.542460903354712</v>
      </c>
      <c r="F9" s="24">
        <f t="shared" si="1"/>
        <v>91.10459518599562</v>
      </c>
    </row>
    <row r="10" spans="1:6" ht="16.5" customHeight="1">
      <c r="A10" s="21" t="s">
        <v>33</v>
      </c>
      <c r="B10" s="22">
        <v>1800</v>
      </c>
      <c r="C10" s="23">
        <v>1713.93</v>
      </c>
      <c r="D10" s="23">
        <v>1699.28</v>
      </c>
      <c r="E10" s="23">
        <f t="shared" si="0"/>
        <v>-0.8547606961777955</v>
      </c>
      <c r="F10" s="24">
        <f t="shared" si="1"/>
        <v>94.40444444444445</v>
      </c>
    </row>
    <row r="11" spans="1:6" ht="16.5" customHeight="1">
      <c r="A11" s="21" t="s">
        <v>34</v>
      </c>
      <c r="B11" s="22">
        <v>20</v>
      </c>
      <c r="C11" s="23">
        <v>186.18</v>
      </c>
      <c r="D11" s="23">
        <v>104.04</v>
      </c>
      <c r="E11" s="23">
        <f t="shared" si="0"/>
        <v>-44.1185949081534</v>
      </c>
      <c r="F11" s="24">
        <f t="shared" si="1"/>
        <v>520.2</v>
      </c>
    </row>
    <row r="12" spans="1:6" ht="16.5" customHeight="1">
      <c r="A12" s="21" t="s">
        <v>35</v>
      </c>
      <c r="B12" s="22">
        <v>2450</v>
      </c>
      <c r="C12" s="23">
        <v>2429.24</v>
      </c>
      <c r="D12" s="23">
        <v>3050.43</v>
      </c>
      <c r="E12" s="23">
        <f t="shared" si="0"/>
        <v>25.571372116382086</v>
      </c>
      <c r="F12" s="24">
        <f t="shared" si="1"/>
        <v>124.5073469387755</v>
      </c>
    </row>
    <row r="13" spans="1:6" ht="16.5" customHeight="1">
      <c r="A13" s="21" t="s">
        <v>36</v>
      </c>
      <c r="B13" s="22">
        <v>1700</v>
      </c>
      <c r="C13" s="23">
        <v>1277.51</v>
      </c>
      <c r="D13" s="23">
        <v>1411.13</v>
      </c>
      <c r="E13" s="23">
        <f t="shared" si="0"/>
        <v>10.459409319692222</v>
      </c>
      <c r="F13" s="24">
        <f t="shared" si="1"/>
        <v>83.00764705882354</v>
      </c>
    </row>
    <row r="14" spans="1:6" ht="16.5" customHeight="1">
      <c r="A14" s="21" t="s">
        <v>37</v>
      </c>
      <c r="B14" s="22">
        <v>2000</v>
      </c>
      <c r="C14" s="23">
        <v>2451.43</v>
      </c>
      <c r="D14" s="23">
        <v>2404.56</v>
      </c>
      <c r="E14" s="23">
        <f t="shared" si="0"/>
        <v>-1.9119452727591608</v>
      </c>
      <c r="F14" s="24">
        <f t="shared" si="1"/>
        <v>120.22800000000001</v>
      </c>
    </row>
    <row r="15" spans="1:6" ht="16.5" customHeight="1">
      <c r="A15" s="21" t="s">
        <v>38</v>
      </c>
      <c r="B15" s="22">
        <v>3775</v>
      </c>
      <c r="C15" s="23">
        <v>2192.65</v>
      </c>
      <c r="D15" s="23">
        <v>3917.39</v>
      </c>
      <c r="E15" s="23">
        <f t="shared" si="0"/>
        <v>78.66006886644014</v>
      </c>
      <c r="F15" s="24">
        <f t="shared" si="1"/>
        <v>103.77192052980133</v>
      </c>
    </row>
    <row r="16" spans="1:6" ht="16.5" customHeight="1">
      <c r="A16" s="21" t="s">
        <v>39</v>
      </c>
      <c r="B16" s="22">
        <v>2302</v>
      </c>
      <c r="C16" s="23">
        <v>3198.69</v>
      </c>
      <c r="D16" s="23">
        <v>4101.44</v>
      </c>
      <c r="E16" s="23">
        <f t="shared" si="0"/>
        <v>28.222491082286798</v>
      </c>
      <c r="F16" s="24">
        <f t="shared" si="1"/>
        <v>178.16854908774977</v>
      </c>
    </row>
    <row r="17" spans="1:6" ht="16.5" customHeight="1">
      <c r="A17" s="21" t="s">
        <v>40</v>
      </c>
      <c r="B17" s="22">
        <v>230</v>
      </c>
      <c r="C17" s="23">
        <v>247.2</v>
      </c>
      <c r="D17" s="23">
        <v>212.18</v>
      </c>
      <c r="E17" s="23">
        <f t="shared" si="0"/>
        <v>-14.16666666666666</v>
      </c>
      <c r="F17" s="24">
        <f t="shared" si="1"/>
        <v>92.25217391304348</v>
      </c>
    </row>
    <row r="18" spans="1:6" ht="16.5" customHeight="1">
      <c r="A18" s="21" t="s">
        <v>41</v>
      </c>
      <c r="B18" s="22">
        <v>50</v>
      </c>
      <c r="C18" s="23">
        <v>101.21</v>
      </c>
      <c r="D18" s="23">
        <v>1.41</v>
      </c>
      <c r="E18" s="23">
        <f t="shared" si="0"/>
        <v>-98.60685702993776</v>
      </c>
      <c r="F18" s="24">
        <f t="shared" si="1"/>
        <v>2.82</v>
      </c>
    </row>
    <row r="19" spans="1:6" ht="16.5" customHeight="1">
      <c r="A19" s="21" t="s">
        <v>42</v>
      </c>
      <c r="B19" s="22">
        <v>5500</v>
      </c>
      <c r="C19" s="23">
        <v>2273.51</v>
      </c>
      <c r="D19" s="23">
        <v>1788.06</v>
      </c>
      <c r="E19" s="23">
        <f t="shared" si="0"/>
        <v>-21.352446217522694</v>
      </c>
      <c r="F19" s="24">
        <f t="shared" si="1"/>
        <v>32.51018181818181</v>
      </c>
    </row>
    <row r="20" spans="1:6" ht="16.5" customHeight="1">
      <c r="A20" s="21" t="s">
        <v>43</v>
      </c>
      <c r="B20" s="22">
        <v>68</v>
      </c>
      <c r="C20" s="23">
        <v>59.18</v>
      </c>
      <c r="D20" s="23">
        <v>40.44</v>
      </c>
      <c r="E20" s="23">
        <f t="shared" si="0"/>
        <v>-31.666103413315312</v>
      </c>
      <c r="F20" s="24">
        <f t="shared" si="1"/>
        <v>59.470588235294116</v>
      </c>
    </row>
    <row r="21" spans="1:6" ht="16.5" customHeight="1">
      <c r="A21" s="21" t="s">
        <v>44</v>
      </c>
      <c r="B21" s="22"/>
      <c r="C21" s="23">
        <v>-3.09</v>
      </c>
      <c r="D21" s="23">
        <v>0</v>
      </c>
      <c r="E21" s="23"/>
      <c r="F21" s="24"/>
    </row>
    <row r="22" spans="1:6" ht="16.5" customHeight="1">
      <c r="A22" s="17" t="s">
        <v>11</v>
      </c>
      <c r="B22" s="18">
        <f>B23+B24+B25+B26+B27+B28</f>
        <v>39100</v>
      </c>
      <c r="C22" s="19">
        <f>C23+C24+C25+C26+C27+C28</f>
        <v>34425.049999999996</v>
      </c>
      <c r="D22" s="19">
        <f>D23+D24+D25+D26+D27+D28</f>
        <v>37110.28</v>
      </c>
      <c r="E22" s="19">
        <f aca="true" t="shared" si="2" ref="E22:E34">(D22-C22)/C22*100</f>
        <v>7.8002210599548985</v>
      </c>
      <c r="F22" s="20">
        <f aca="true" t="shared" si="3" ref="F22:F27">D22/B22*100</f>
        <v>94.9112020460358</v>
      </c>
    </row>
    <row r="23" spans="1:6" ht="16.5" customHeight="1">
      <c r="A23" s="21" t="s">
        <v>45</v>
      </c>
      <c r="B23" s="22">
        <v>2700</v>
      </c>
      <c r="C23" s="23">
        <v>2739.48</v>
      </c>
      <c r="D23" s="23">
        <v>3684.73</v>
      </c>
      <c r="E23" s="23">
        <f t="shared" si="2"/>
        <v>34.50472352417247</v>
      </c>
      <c r="F23" s="24">
        <f t="shared" si="3"/>
        <v>136.47148148148148</v>
      </c>
    </row>
    <row r="24" spans="1:6" ht="16.5" customHeight="1">
      <c r="A24" s="21" t="s">
        <v>46</v>
      </c>
      <c r="B24" s="25">
        <v>1700</v>
      </c>
      <c r="C24" s="23">
        <v>2860.36</v>
      </c>
      <c r="D24" s="23">
        <v>1566.81</v>
      </c>
      <c r="E24" s="23">
        <f t="shared" si="2"/>
        <v>-45.22332853207289</v>
      </c>
      <c r="F24" s="24">
        <f t="shared" si="3"/>
        <v>92.16529411764705</v>
      </c>
    </row>
    <row r="25" spans="1:6" ht="23.25" customHeight="1">
      <c r="A25" s="21" t="s">
        <v>47</v>
      </c>
      <c r="B25" s="25">
        <v>2100</v>
      </c>
      <c r="C25" s="23">
        <v>2091.09</v>
      </c>
      <c r="D25" s="23">
        <v>6900.21</v>
      </c>
      <c r="E25" s="23">
        <f t="shared" si="2"/>
        <v>229.98149290561378</v>
      </c>
      <c r="F25" s="24">
        <f t="shared" si="3"/>
        <v>328.5814285714286</v>
      </c>
    </row>
    <row r="26" spans="1:6" ht="16.5" customHeight="1">
      <c r="A26" s="21" t="s">
        <v>48</v>
      </c>
      <c r="B26" s="25">
        <v>32230</v>
      </c>
      <c r="C26" s="33">
        <v>26371.16</v>
      </c>
      <c r="D26" s="23">
        <v>24491.43</v>
      </c>
      <c r="E26" s="23">
        <f t="shared" si="2"/>
        <v>-7.127976167904633</v>
      </c>
      <c r="F26" s="24">
        <f t="shared" si="3"/>
        <v>75.98954390319578</v>
      </c>
    </row>
    <row r="27" spans="1:6" ht="16.5" customHeight="1">
      <c r="A27" s="21" t="s">
        <v>49</v>
      </c>
      <c r="B27" s="22">
        <v>370</v>
      </c>
      <c r="C27" s="23">
        <v>362.96</v>
      </c>
      <c r="D27" s="23">
        <v>467.1</v>
      </c>
      <c r="E27" s="23">
        <f t="shared" si="2"/>
        <v>28.691866872382644</v>
      </c>
      <c r="F27" s="24">
        <f t="shared" si="3"/>
        <v>126.24324324324326</v>
      </c>
    </row>
    <row r="28" spans="1:6" ht="16.5" customHeight="1">
      <c r="A28" s="21" t="s">
        <v>50</v>
      </c>
      <c r="B28" s="22"/>
      <c r="C28" s="23">
        <v>0</v>
      </c>
      <c r="D28" s="34">
        <v>0</v>
      </c>
      <c r="E28" s="23"/>
      <c r="F28" s="24"/>
    </row>
    <row r="29" spans="1:6" ht="16.5" customHeight="1">
      <c r="A29" s="17" t="s">
        <v>12</v>
      </c>
      <c r="B29" s="18">
        <f>SUM(B30:B33)</f>
        <v>34090</v>
      </c>
      <c r="C29" s="19">
        <f>SUM(C30:C33)</f>
        <v>37841.100000000006</v>
      </c>
      <c r="D29" s="19">
        <f>SUM(D30:D33)</f>
        <v>36990.579999999994</v>
      </c>
      <c r="E29" s="19">
        <f t="shared" si="2"/>
        <v>-2.247609081131392</v>
      </c>
      <c r="F29" s="20">
        <f aca="true" t="shared" si="4" ref="F29:F34">D29/B29*100</f>
        <v>108.50859489586387</v>
      </c>
    </row>
    <row r="30" spans="1:6" ht="16.5" customHeight="1">
      <c r="A30" s="35" t="s">
        <v>51</v>
      </c>
      <c r="B30" s="25"/>
      <c r="C30" s="23">
        <v>6.15</v>
      </c>
      <c r="D30" s="23">
        <v>108.68</v>
      </c>
      <c r="E30" s="23">
        <f t="shared" si="2"/>
        <v>1667.1544715447155</v>
      </c>
      <c r="F30" s="24"/>
    </row>
    <row r="31" spans="1:6" ht="16.5" customHeight="1">
      <c r="A31" s="35" t="s">
        <v>52</v>
      </c>
      <c r="B31" s="25">
        <v>24535</v>
      </c>
      <c r="C31" s="23">
        <v>27095.83</v>
      </c>
      <c r="D31" s="23">
        <v>28087.76</v>
      </c>
      <c r="E31" s="23">
        <f t="shared" si="2"/>
        <v>3.6608216098196533</v>
      </c>
      <c r="F31" s="24">
        <f t="shared" si="4"/>
        <v>114.48037497452619</v>
      </c>
    </row>
    <row r="32" spans="1:6" ht="16.5" customHeight="1">
      <c r="A32" s="35" t="s">
        <v>13</v>
      </c>
      <c r="B32" s="25">
        <v>6855</v>
      </c>
      <c r="C32" s="23">
        <v>8168.22</v>
      </c>
      <c r="D32" s="23">
        <v>6245.22</v>
      </c>
      <c r="E32" s="23">
        <f t="shared" si="2"/>
        <v>-23.54246090335471</v>
      </c>
      <c r="F32" s="24">
        <f t="shared" si="4"/>
        <v>91.10459518599563</v>
      </c>
    </row>
    <row r="33" spans="1:6" s="1" customFormat="1" ht="21" customHeight="1">
      <c r="A33" s="35" t="s">
        <v>14</v>
      </c>
      <c r="B33" s="25">
        <v>2700</v>
      </c>
      <c r="C33" s="23">
        <v>2570.9</v>
      </c>
      <c r="D33" s="23">
        <v>2548.92</v>
      </c>
      <c r="E33" s="23">
        <f t="shared" si="2"/>
        <v>-0.8549535182231911</v>
      </c>
      <c r="F33" s="24">
        <f t="shared" si="4"/>
        <v>94.40444444444445</v>
      </c>
    </row>
    <row r="34" spans="1:6" ht="14.25">
      <c r="A34" s="17" t="s">
        <v>15</v>
      </c>
      <c r="B34" s="36">
        <f>B29+B6</f>
        <v>122190</v>
      </c>
      <c r="C34" s="37">
        <f>C29+C6</f>
        <v>120935.1</v>
      </c>
      <c r="D34" s="37">
        <f>D29+D6</f>
        <v>125082.45999999999</v>
      </c>
      <c r="E34" s="19">
        <f t="shared" si="2"/>
        <v>3.429409658568923</v>
      </c>
      <c r="F34" s="20">
        <f t="shared" si="4"/>
        <v>102.36718225714053</v>
      </c>
    </row>
    <row r="35" ht="9" customHeight="1"/>
    <row r="36" spans="1:6" ht="54" customHeight="1">
      <c r="A36" s="46" t="s">
        <v>70</v>
      </c>
      <c r="B36" s="46"/>
      <c r="C36" s="46"/>
      <c r="D36" s="46"/>
      <c r="E36" s="46"/>
      <c r="F36" s="46"/>
    </row>
  </sheetData>
  <sheetProtection/>
  <mergeCells count="7">
    <mergeCell ref="A1:F1"/>
    <mergeCell ref="E2:F2"/>
    <mergeCell ref="B3:F3"/>
    <mergeCell ref="A36:F36"/>
    <mergeCell ref="A3:A5"/>
    <mergeCell ref="B4:B5"/>
    <mergeCell ref="C4:E4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A1" sqref="A1:F1"/>
    </sheetView>
  </sheetViews>
  <sheetFormatPr defaultColWidth="9.00390625" defaultRowHeight="14.25"/>
  <cols>
    <col min="1" max="1" width="23.50390625" style="2" customWidth="1"/>
    <col min="2" max="2" width="9.875" style="3" customWidth="1"/>
    <col min="3" max="3" width="11.50390625" style="4" customWidth="1"/>
    <col min="4" max="4" width="11.25390625" style="5" customWidth="1"/>
    <col min="5" max="5" width="8.50390625" style="4" bestFit="1" customWidth="1"/>
    <col min="6" max="6" width="8.625" style="4" customWidth="1"/>
    <col min="7" max="7" width="9.00390625" style="4" customWidth="1"/>
    <col min="8" max="16384" width="9.00390625" style="6" customWidth="1"/>
  </cols>
  <sheetData>
    <row r="1" spans="1:6" ht="36" customHeight="1">
      <c r="A1" s="41" t="s">
        <v>69</v>
      </c>
      <c r="B1" s="41"/>
      <c r="C1" s="41"/>
      <c r="D1" s="41"/>
      <c r="E1" s="41"/>
      <c r="F1" s="41"/>
    </row>
    <row r="2" spans="1:6" ht="18.75" customHeight="1">
      <c r="A2" s="8"/>
      <c r="B2" s="9"/>
      <c r="D2" s="10"/>
      <c r="E2" s="55" t="s">
        <v>0</v>
      </c>
      <c r="F2" s="55"/>
    </row>
    <row r="3" spans="1:7" s="1" customFormat="1" ht="18" customHeight="1">
      <c r="A3" s="47" t="s">
        <v>16</v>
      </c>
      <c r="B3" s="43" t="s">
        <v>2</v>
      </c>
      <c r="C3" s="44"/>
      <c r="D3" s="44"/>
      <c r="E3" s="44"/>
      <c r="F3" s="45"/>
      <c r="G3" s="11"/>
    </row>
    <row r="4" spans="1:6" ht="14.25">
      <c r="A4" s="48"/>
      <c r="B4" s="50" t="s">
        <v>67</v>
      </c>
      <c r="C4" s="52" t="s">
        <v>17</v>
      </c>
      <c r="D4" s="53"/>
      <c r="E4" s="54"/>
      <c r="F4" s="12" t="s">
        <v>4</v>
      </c>
    </row>
    <row r="5" spans="1:6" ht="19.5" customHeight="1">
      <c r="A5" s="49"/>
      <c r="B5" s="51"/>
      <c r="C5" s="13" t="s">
        <v>18</v>
      </c>
      <c r="D5" s="14" t="s">
        <v>53</v>
      </c>
      <c r="E5" s="15" t="s">
        <v>6</v>
      </c>
      <c r="F5" s="16" t="s">
        <v>19</v>
      </c>
    </row>
    <row r="6" spans="1:6" ht="19.5" customHeight="1">
      <c r="A6" s="17" t="s">
        <v>20</v>
      </c>
      <c r="B6" s="18">
        <f>SUM(B7:B29)</f>
        <v>300000</v>
      </c>
      <c r="C6" s="19">
        <f>SUM(C7:C29)</f>
        <v>306051.5899999999</v>
      </c>
      <c r="D6" s="19">
        <f>SUM(D7:D29)</f>
        <v>307428.76</v>
      </c>
      <c r="E6" s="19">
        <f>(D6-C6)/C6*100</f>
        <v>0.44997969133246474</v>
      </c>
      <c r="F6" s="20">
        <f aca="true" t="shared" si="0" ref="F6:F27">D6/B6*100</f>
        <v>102.47625333333335</v>
      </c>
    </row>
    <row r="7" spans="1:6" ht="19.5" customHeight="1">
      <c r="A7" s="21" t="s">
        <v>55</v>
      </c>
      <c r="B7" s="22">
        <v>37370</v>
      </c>
      <c r="C7" s="23">
        <v>37976.7</v>
      </c>
      <c r="D7" s="23">
        <v>43471.35</v>
      </c>
      <c r="E7" s="23">
        <f>(D7-C7)/C7*100</f>
        <v>14.468476723885967</v>
      </c>
      <c r="F7" s="24">
        <f t="shared" si="0"/>
        <v>116.32686647043083</v>
      </c>
    </row>
    <row r="8" spans="1:6" ht="19.5" customHeight="1">
      <c r="A8" s="21" t="s">
        <v>56</v>
      </c>
      <c r="B8" s="22">
        <v>660</v>
      </c>
      <c r="C8" s="23">
        <v>650.97</v>
      </c>
      <c r="D8" s="23">
        <v>502.29</v>
      </c>
      <c r="E8" s="23">
        <f aca="true" t="shared" si="1" ref="E8:E28">(D8-C8)/C8*100</f>
        <v>-22.83976220102309</v>
      </c>
      <c r="F8" s="24">
        <f t="shared" si="0"/>
        <v>76.10454545454546</v>
      </c>
    </row>
    <row r="9" spans="1:7" s="1" customFormat="1" ht="19.5" customHeight="1">
      <c r="A9" s="21" t="s">
        <v>21</v>
      </c>
      <c r="B9" s="25">
        <v>17000</v>
      </c>
      <c r="C9" s="23">
        <v>16519.11</v>
      </c>
      <c r="D9" s="23">
        <v>18964.78</v>
      </c>
      <c r="E9" s="23">
        <f t="shared" si="1"/>
        <v>14.805095431896746</v>
      </c>
      <c r="F9" s="24">
        <f t="shared" si="0"/>
        <v>111.55752941176469</v>
      </c>
      <c r="G9" s="11"/>
    </row>
    <row r="10" spans="1:7" s="1" customFormat="1" ht="19.5" customHeight="1">
      <c r="A10" s="21" t="s">
        <v>22</v>
      </c>
      <c r="B10" s="25">
        <v>31070</v>
      </c>
      <c r="C10" s="23">
        <v>29944.15</v>
      </c>
      <c r="D10" s="23">
        <v>32263.86</v>
      </c>
      <c r="E10" s="23">
        <f t="shared" si="1"/>
        <v>7.746788604785906</v>
      </c>
      <c r="F10" s="24">
        <f t="shared" si="0"/>
        <v>103.84248471194077</v>
      </c>
      <c r="G10" s="11"/>
    </row>
    <row r="11" spans="1:7" s="1" customFormat="1" ht="19.5" customHeight="1">
      <c r="A11" s="21" t="s">
        <v>23</v>
      </c>
      <c r="B11" s="25">
        <v>4900</v>
      </c>
      <c r="C11" s="23">
        <v>4409.61</v>
      </c>
      <c r="D11" s="23">
        <v>5063.51</v>
      </c>
      <c r="E11" s="23">
        <f t="shared" si="1"/>
        <v>14.828975805116565</v>
      </c>
      <c r="F11" s="24">
        <f t="shared" si="0"/>
        <v>103.3369387755102</v>
      </c>
      <c r="G11" s="11"/>
    </row>
    <row r="12" spans="1:7" s="1" customFormat="1" ht="19.5" customHeight="1">
      <c r="A12" s="21" t="s">
        <v>24</v>
      </c>
      <c r="B12" s="25">
        <v>8600</v>
      </c>
      <c r="C12" s="23">
        <v>8342.25</v>
      </c>
      <c r="D12" s="23">
        <v>9276.25</v>
      </c>
      <c r="E12" s="23">
        <f t="shared" si="1"/>
        <v>11.196020258323594</v>
      </c>
      <c r="F12" s="24">
        <f t="shared" si="0"/>
        <v>107.86337209302326</v>
      </c>
      <c r="G12" s="11"/>
    </row>
    <row r="13" spans="1:7" s="1" customFormat="1" ht="19.5" customHeight="1">
      <c r="A13" s="21" t="s">
        <v>25</v>
      </c>
      <c r="B13" s="25">
        <v>24300</v>
      </c>
      <c r="C13" s="23">
        <v>21764.47</v>
      </c>
      <c r="D13" s="23">
        <v>23083.21</v>
      </c>
      <c r="E13" s="23">
        <f t="shared" si="1"/>
        <v>6.059141343666985</v>
      </c>
      <c r="F13" s="24">
        <f t="shared" si="0"/>
        <v>94.99263374485597</v>
      </c>
      <c r="G13" s="11"/>
    </row>
    <row r="14" spans="1:7" s="1" customFormat="1" ht="19.5" customHeight="1">
      <c r="A14" s="21" t="s">
        <v>26</v>
      </c>
      <c r="B14" s="25">
        <v>26200</v>
      </c>
      <c r="C14" s="23">
        <v>25560.03</v>
      </c>
      <c r="D14" s="23">
        <v>23899.48</v>
      </c>
      <c r="E14" s="23">
        <f t="shared" si="1"/>
        <v>-6.4966668661969456</v>
      </c>
      <c r="F14" s="24">
        <f t="shared" si="0"/>
        <v>91.2193893129771</v>
      </c>
      <c r="G14" s="11"/>
    </row>
    <row r="15" spans="1:7" s="1" customFormat="1" ht="19.5" customHeight="1">
      <c r="A15" s="21" t="s">
        <v>27</v>
      </c>
      <c r="B15" s="25">
        <v>7250</v>
      </c>
      <c r="C15" s="23">
        <v>6949.36</v>
      </c>
      <c r="D15" s="23">
        <v>6860.81</v>
      </c>
      <c r="E15" s="23">
        <f t="shared" si="1"/>
        <v>-1.2742180574901756</v>
      </c>
      <c r="F15" s="24">
        <f t="shared" si="0"/>
        <v>94.63186206896552</v>
      </c>
      <c r="G15" s="11"/>
    </row>
    <row r="16" spans="1:7" s="1" customFormat="1" ht="19.5" customHeight="1">
      <c r="A16" s="21" t="s">
        <v>28</v>
      </c>
      <c r="B16" s="25">
        <v>28200</v>
      </c>
      <c r="C16" s="23">
        <v>30423.99</v>
      </c>
      <c r="D16" s="23">
        <v>29106.27</v>
      </c>
      <c r="E16" s="23">
        <f t="shared" si="1"/>
        <v>-4.331187329472567</v>
      </c>
      <c r="F16" s="24">
        <f t="shared" si="0"/>
        <v>103.21372340425532</v>
      </c>
      <c r="G16" s="11"/>
    </row>
    <row r="17" spans="1:7" s="1" customFormat="1" ht="19.5" customHeight="1">
      <c r="A17" s="21" t="s">
        <v>29</v>
      </c>
      <c r="B17" s="22">
        <v>71000</v>
      </c>
      <c r="C17" s="23">
        <v>79716.14</v>
      </c>
      <c r="D17" s="23">
        <v>76395.2</v>
      </c>
      <c r="E17" s="23">
        <f t="shared" si="1"/>
        <v>-4.1659568564157805</v>
      </c>
      <c r="F17" s="24">
        <f t="shared" si="0"/>
        <v>107.59887323943661</v>
      </c>
      <c r="G17" s="11"/>
    </row>
    <row r="18" spans="1:7" s="1" customFormat="1" ht="19.5" customHeight="1">
      <c r="A18" s="21" t="s">
        <v>30</v>
      </c>
      <c r="B18" s="26">
        <v>10800</v>
      </c>
      <c r="C18" s="23">
        <v>10219.25</v>
      </c>
      <c r="D18" s="23">
        <v>5763.74</v>
      </c>
      <c r="E18" s="23">
        <f t="shared" si="1"/>
        <v>-43.59918780732441</v>
      </c>
      <c r="F18" s="24">
        <f t="shared" si="0"/>
        <v>53.367962962962956</v>
      </c>
      <c r="G18" s="11"/>
    </row>
    <row r="19" spans="1:7" s="1" customFormat="1" ht="19.5" customHeight="1">
      <c r="A19" s="21" t="s">
        <v>31</v>
      </c>
      <c r="B19" s="22">
        <v>7600</v>
      </c>
      <c r="C19" s="23">
        <v>7488.29</v>
      </c>
      <c r="D19" s="23">
        <v>7269.3</v>
      </c>
      <c r="E19" s="23">
        <f t="shared" si="1"/>
        <v>-2.9244326808924304</v>
      </c>
      <c r="F19" s="24">
        <f t="shared" si="0"/>
        <v>95.64868421052631</v>
      </c>
      <c r="G19" s="11"/>
    </row>
    <row r="20" spans="1:7" s="1" customFormat="1" ht="19.5" customHeight="1">
      <c r="A20" s="23" t="s">
        <v>57</v>
      </c>
      <c r="B20" s="22">
        <v>1700</v>
      </c>
      <c r="C20" s="23">
        <v>3171.54</v>
      </c>
      <c r="D20" s="23">
        <v>1788.25</v>
      </c>
      <c r="E20" s="23">
        <f t="shared" si="1"/>
        <v>-43.61571980804278</v>
      </c>
      <c r="F20" s="24">
        <f t="shared" si="0"/>
        <v>105.19117647058825</v>
      </c>
      <c r="G20" s="11"/>
    </row>
    <row r="21" spans="1:6" ht="19.5" customHeight="1">
      <c r="A21" s="21" t="s">
        <v>58</v>
      </c>
      <c r="B21" s="25">
        <v>120</v>
      </c>
      <c r="C21" s="27">
        <v>120</v>
      </c>
      <c r="D21" s="23">
        <v>163</v>
      </c>
      <c r="E21" s="23">
        <f t="shared" si="1"/>
        <v>35.833333333333336</v>
      </c>
      <c r="F21" s="24">
        <f t="shared" si="0"/>
        <v>135.83333333333334</v>
      </c>
    </row>
    <row r="22" spans="1:6" ht="19.5" customHeight="1">
      <c r="A22" s="21" t="s">
        <v>59</v>
      </c>
      <c r="B22" s="25">
        <v>3650</v>
      </c>
      <c r="C22" s="23">
        <v>3532.05</v>
      </c>
      <c r="D22" s="27">
        <v>3824.83</v>
      </c>
      <c r="E22" s="23">
        <f t="shared" si="1"/>
        <v>8.289237128579712</v>
      </c>
      <c r="F22" s="24">
        <f t="shared" si="0"/>
        <v>104.78986301369864</v>
      </c>
    </row>
    <row r="23" spans="1:6" ht="19.5" customHeight="1">
      <c r="A23" s="21" t="s">
        <v>60</v>
      </c>
      <c r="B23" s="22">
        <v>5950</v>
      </c>
      <c r="C23" s="23">
        <v>6696.26</v>
      </c>
      <c r="D23" s="23">
        <v>6704.41</v>
      </c>
      <c r="E23" s="23">
        <f t="shared" si="1"/>
        <v>0.12170973050627718</v>
      </c>
      <c r="F23" s="24">
        <f t="shared" si="0"/>
        <v>112.67915966386555</v>
      </c>
    </row>
    <row r="24" spans="1:6" ht="19.5" customHeight="1">
      <c r="A24" s="21" t="s">
        <v>61</v>
      </c>
      <c r="B24" s="26">
        <v>1070</v>
      </c>
      <c r="C24" s="23">
        <v>1042.44</v>
      </c>
      <c r="D24" s="27">
        <v>798.95</v>
      </c>
      <c r="E24" s="23">
        <f t="shared" si="1"/>
        <v>-23.357699244081193</v>
      </c>
      <c r="F24" s="24">
        <f t="shared" si="0"/>
        <v>74.66822429906543</v>
      </c>
    </row>
    <row r="25" spans="1:6" ht="19.5" customHeight="1">
      <c r="A25" s="21" t="s">
        <v>62</v>
      </c>
      <c r="B25" s="22">
        <v>1850</v>
      </c>
      <c r="C25" s="38">
        <v>1780.38</v>
      </c>
      <c r="D25" s="23">
        <v>1848.21</v>
      </c>
      <c r="E25" s="23">
        <f t="shared" si="1"/>
        <v>3.8098608162302385</v>
      </c>
      <c r="F25" s="24">
        <f t="shared" si="0"/>
        <v>99.90324324324324</v>
      </c>
    </row>
    <row r="26" spans="1:6" ht="19.5" customHeight="1">
      <c r="A26" s="23" t="s">
        <v>63</v>
      </c>
      <c r="B26" s="22">
        <v>10500</v>
      </c>
      <c r="C26" s="39">
        <v>9511.6</v>
      </c>
      <c r="D26" s="23">
        <v>10266.81</v>
      </c>
      <c r="E26" s="23">
        <f t="shared" si="1"/>
        <v>7.939883931199788</v>
      </c>
      <c r="F26" s="24">
        <f t="shared" si="0"/>
        <v>97.77914285714286</v>
      </c>
    </row>
    <row r="27" spans="1:6" ht="19.5" customHeight="1">
      <c r="A27" s="21" t="s">
        <v>64</v>
      </c>
      <c r="B27" s="25">
        <v>210</v>
      </c>
      <c r="C27" s="23">
        <v>200.56</v>
      </c>
      <c r="D27" s="27">
        <v>100.82</v>
      </c>
      <c r="E27" s="23">
        <f t="shared" si="1"/>
        <v>-49.730753889110495</v>
      </c>
      <c r="F27" s="24">
        <f t="shared" si="0"/>
        <v>48.009523809523806</v>
      </c>
    </row>
    <row r="28" spans="1:6" ht="19.5" customHeight="1">
      <c r="A28" s="21" t="s">
        <v>65</v>
      </c>
      <c r="B28" s="25"/>
      <c r="C28" s="27">
        <v>32.44</v>
      </c>
      <c r="D28" s="27">
        <v>13.43</v>
      </c>
      <c r="E28" s="23">
        <f t="shared" si="1"/>
        <v>-58.60049321824907</v>
      </c>
      <c r="F28" s="24"/>
    </row>
    <row r="29" spans="1:6" ht="19.5" customHeight="1">
      <c r="A29" s="21" t="s">
        <v>66</v>
      </c>
      <c r="B29" s="22"/>
      <c r="C29" s="40"/>
      <c r="D29" s="40"/>
      <c r="E29" s="23"/>
      <c r="F29" s="24"/>
    </row>
  </sheetData>
  <sheetProtection/>
  <mergeCells count="6">
    <mergeCell ref="A1:F1"/>
    <mergeCell ref="E2:F2"/>
    <mergeCell ref="B3:F3"/>
    <mergeCell ref="B4:B5"/>
    <mergeCell ref="C4:E4"/>
    <mergeCell ref="A3:A5"/>
  </mergeCells>
  <printOptions horizontalCentered="1" verticalCentered="1"/>
  <pageMargins left="0.1968503937007874" right="0.31496062992125984" top="0.9842519685039371" bottom="0.984251968503937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鲁思苑</cp:lastModifiedBy>
  <cp:lastPrinted>2021-11-01T02:49:48Z</cp:lastPrinted>
  <dcterms:created xsi:type="dcterms:W3CDTF">2009-05-08T06:39:49Z</dcterms:created>
  <dcterms:modified xsi:type="dcterms:W3CDTF">2022-02-09T08:00:36Z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