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tabRatio="789" activeTab="3"/>
  </bookViews>
  <sheets>
    <sheet name="19年收入决算" sheetId="6" r:id="rId1"/>
    <sheet name="19年支出决算" sheetId="7" r:id="rId2"/>
    <sheet name="专项转移支付分地区、分项目决算" sheetId="8" r:id="rId3"/>
    <sheet name="2019年政府性基金预算对下级的转移支付分地区、分项目决算表" sheetId="9" r:id="rId4"/>
  </sheets>
  <definedNames>
    <definedName name="_xlnm.Print_Area" localSheetId="0">'19年收入决算'!$A$1:$E$19</definedName>
    <definedName name="_xlnm.Print_Area" localSheetId="1">'19年支出决算'!$A$1:$E$38</definedName>
    <definedName name="_xlnm.Print_Titles" localSheetId="0">'19年收入决算'!$2:$2</definedName>
    <definedName name="_xlnm.Print_Titles" localSheetId="1">'19年支出决算'!$3:$3</definedName>
  </definedNames>
  <calcPr calcId="144525"/>
</workbook>
</file>

<file path=xl/sharedStrings.xml><?xml version="1.0" encoding="utf-8"?>
<sst xmlns="http://schemas.openxmlformats.org/spreadsheetml/2006/main" count="109" uniqueCount="94">
  <si>
    <t>嵊泗县2019年政府性基金预算收入决算</t>
  </si>
  <si>
    <t>单位：万元</t>
  </si>
  <si>
    <t>项     目</t>
  </si>
  <si>
    <t>2019年调整预算数</t>
  </si>
  <si>
    <t>2019年决算数</t>
  </si>
  <si>
    <t>为调整预算%</t>
  </si>
  <si>
    <t>增长%</t>
  </si>
  <si>
    <t>2018年
决算数</t>
  </si>
  <si>
    <t>一、本级收入</t>
  </si>
  <si>
    <t>（一）国有土地使用权出让收入</t>
  </si>
  <si>
    <t>（二）国有土地收益基金收入</t>
  </si>
  <si>
    <t>（三）农业土地开发资金收入</t>
  </si>
  <si>
    <t>（四）污水处理费收入</t>
  </si>
  <si>
    <t>（五）彩票公益金收入</t>
  </si>
  <si>
    <t>（六）城市基础设施配套费收入</t>
  </si>
  <si>
    <t>（七）其他政府性基金收入</t>
  </si>
  <si>
    <t>二、转移性收入</t>
  </si>
  <si>
    <t>（一）上级转移支付收入</t>
  </si>
  <si>
    <t>（二）调入资金</t>
  </si>
  <si>
    <t>（三）地方政府专项债务转贷收入</t>
  </si>
  <si>
    <t>（四）使用结转资金</t>
  </si>
  <si>
    <t>收入合计</t>
  </si>
  <si>
    <t>注：</t>
  </si>
  <si>
    <t>1、国有土地使用权出让收入增长明显主要2019年土地出让高于2018年；</t>
  </si>
  <si>
    <t>2、国有土地收益基金收入增长明显主要2019年土地出让高于2018年；</t>
  </si>
  <si>
    <t>3、农业土地开发资金收入下降明显主要2019年土地出让中涉及农用地的出让低于2018年；</t>
  </si>
  <si>
    <t>4、彩票公益金收入下降明显主要2018年收入中含上年结转收入；</t>
  </si>
  <si>
    <t>5、城市基础设施配套费收入下降明显主要收费少于2018年。</t>
  </si>
  <si>
    <t>嵊泗县2019年政府性基金预算支出决算</t>
  </si>
  <si>
    <t>项    目</t>
  </si>
  <si>
    <t>一、本级支出</t>
  </si>
  <si>
    <t>（一）文化旅游体育与传媒支出</t>
  </si>
  <si>
    <t xml:space="preserve">    国家电影事业发展专项资金安排的支出</t>
  </si>
  <si>
    <t xml:space="preserve">      资助影院建设</t>
  </si>
  <si>
    <t xml:space="preserve">    旅游发展基金支出</t>
  </si>
  <si>
    <t xml:space="preserve">      地方旅游开发项目补助</t>
  </si>
  <si>
    <t>（二）社会保障和就业支出</t>
  </si>
  <si>
    <t xml:space="preserve">    小型水库移民扶助基金安排的支出</t>
  </si>
  <si>
    <t xml:space="preserve">      基础设施建设和经济发展</t>
  </si>
  <si>
    <t>（三）城乡社区支出</t>
  </si>
  <si>
    <t xml:space="preserve">    国有土地使用权出让收入及对应专项债务收入安排的支出</t>
  </si>
  <si>
    <t xml:space="preserve">      征地和拆迁补偿支出</t>
  </si>
  <si>
    <t xml:space="preserve">      城市建设支出</t>
  </si>
  <si>
    <t xml:space="preserve">      农村基础设施建设支出</t>
  </si>
  <si>
    <t xml:space="preserve">      补助被征地农民支出</t>
  </si>
  <si>
    <t xml:space="preserve">      廉租住房支出</t>
  </si>
  <si>
    <t xml:space="preserve">    国有土地收益基金及对应专项债务收入安排的支出</t>
  </si>
  <si>
    <t xml:space="preserve">    农业土地开发资金安排的支出</t>
  </si>
  <si>
    <t xml:space="preserve">    城市基础设施配套费安排的支出</t>
  </si>
  <si>
    <t xml:space="preserve">      其他城市基础设施配套费安排的支出</t>
  </si>
  <si>
    <t xml:space="preserve">    污水处理费安排的支出</t>
  </si>
  <si>
    <t xml:space="preserve">      其他污水处理费安排的支出</t>
  </si>
  <si>
    <t>（四）交通运输支出</t>
  </si>
  <si>
    <t xml:space="preserve">   港口建设费安排的支出</t>
  </si>
  <si>
    <t xml:space="preserve">     港口设施</t>
  </si>
  <si>
    <t>（五）其他支出</t>
  </si>
  <si>
    <t xml:space="preserve">    其他政府性基金及对应专项债务收入安排的支出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</si>
  <si>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</si>
  <si>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</si>
  <si>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</si>
  <si>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</si>
  <si>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用于残疾人事业的彩票公益金支出</t>
  </si>
  <si>
    <t>（六）债务付息支出</t>
  </si>
  <si>
    <t xml:space="preserve">    地方政府专项债务付息支出</t>
  </si>
  <si>
    <t xml:space="preserve">      土地储备专项债券付息支出</t>
  </si>
  <si>
    <t>二、转移性支出</t>
  </si>
  <si>
    <t>（一）调出资金</t>
  </si>
  <si>
    <t>（二）结转下年支出</t>
  </si>
  <si>
    <t>（三）地方政府专项债务还本支出</t>
  </si>
  <si>
    <t>支出合计</t>
  </si>
  <si>
    <t>1、小型水库移民扶助基金安排的支出增长明显主要上级转移支付增长；</t>
  </si>
  <si>
    <t>2、国有土地使用权出让收入及对应专项债务收入安排的支出增长明显主要2019年收入增长；</t>
  </si>
  <si>
    <t>3、国有土地收益基金及对应专项债务收入安排的支出增长明显主要2019年收入增长；</t>
  </si>
  <si>
    <t>4、农业土地开发资金安排的支出下降明显主要2019收入减少；</t>
  </si>
  <si>
    <t>5、城市基础设施配套费安排的支出增长明显主要上年结转；</t>
  </si>
  <si>
    <t>6、污水处理费安排的支出下降明显主要结转下年使用；</t>
  </si>
  <si>
    <t>7、彩票公益金安排的支出下降明显主要结转下年使用。</t>
  </si>
  <si>
    <t>嵊泗县2019年专项转移支付分地区、分项目决算表</t>
  </si>
  <si>
    <t>单位:万元</t>
  </si>
  <si>
    <t>项目名称</t>
  </si>
  <si>
    <t>菜园镇</t>
  </si>
  <si>
    <t>洋山镇</t>
  </si>
  <si>
    <t>嵊山镇</t>
  </si>
  <si>
    <t>五龙乡</t>
  </si>
  <si>
    <t>枸杞乡</t>
  </si>
  <si>
    <t>黄龙乡</t>
  </si>
  <si>
    <t>花鸟乡</t>
  </si>
  <si>
    <t>注：我县不存在专项转移支付</t>
  </si>
  <si>
    <t>嵊泗县2019年政府性基金预算对下级的转移支付分地区、分项目决算表</t>
  </si>
  <si>
    <t>地 区</t>
  </si>
  <si>
    <t>科目</t>
  </si>
  <si>
    <t>项目</t>
  </si>
  <si>
    <t>金额</t>
  </si>
  <si>
    <t>注：我县不存在对下级的转移支付决算</t>
  </si>
</sst>
</file>

<file path=xl/styles.xml><?xml version="1.0" encoding="utf-8"?>
<styleSheet xmlns="http://schemas.openxmlformats.org/spreadsheetml/2006/main">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
    <numFmt numFmtId="177" formatCode="0.0"/>
    <numFmt numFmtId="178" formatCode="0_);[Red]\(0\)"/>
    <numFmt numFmtId="179" formatCode="0.0_ "/>
    <numFmt numFmtId="180" formatCode="0_ "/>
  </numFmts>
  <fonts count="46">
    <font>
      <sz val="11"/>
      <color theme="1"/>
      <name val="宋体"/>
      <charset val="134"/>
      <scheme val="minor"/>
    </font>
    <font>
      <sz val="11"/>
      <color theme="1"/>
      <name val="宋体"/>
      <charset val="134"/>
      <scheme val="minor"/>
    </font>
    <font>
      <sz val="16"/>
      <color theme="1"/>
      <name val="宋体"/>
      <charset val="134"/>
      <scheme val="minor"/>
    </font>
    <font>
      <sz val="14"/>
      <color theme="1"/>
      <name val="宋体"/>
      <charset val="134"/>
      <scheme val="minor"/>
    </font>
    <font>
      <sz val="14"/>
      <color theme="1"/>
      <name val="宋体"/>
      <charset val="134"/>
      <scheme val="minor"/>
    </font>
    <font>
      <sz val="18"/>
      <name val="创艺简标宋"/>
      <charset val="134"/>
    </font>
    <font>
      <sz val="12"/>
      <name val="创艺简标宋"/>
      <charset val="134"/>
    </font>
    <font>
      <b/>
      <sz val="12"/>
      <name val="创艺简标宋"/>
      <charset val="134"/>
    </font>
    <font>
      <sz val="12"/>
      <color indexed="8"/>
      <name val="方正书宋_GBK"/>
      <charset val="134"/>
    </font>
    <font>
      <b/>
      <sz val="10"/>
      <color indexed="8"/>
      <name val="Arial"/>
      <charset val="134"/>
    </font>
    <font>
      <sz val="18"/>
      <color indexed="8"/>
      <name val="创艺简标宋"/>
      <charset val="134"/>
    </font>
    <font>
      <b/>
      <sz val="9"/>
      <color indexed="8"/>
      <name val="宋体"/>
      <charset val="134"/>
    </font>
    <font>
      <sz val="9"/>
      <color indexed="8"/>
      <name val="宋体"/>
      <charset val="134"/>
    </font>
    <font>
      <b/>
      <sz val="10"/>
      <color indexed="8"/>
      <name val="宋体"/>
      <charset val="134"/>
    </font>
    <font>
      <b/>
      <sz val="9"/>
      <name val="宋体"/>
      <charset val="134"/>
    </font>
    <font>
      <sz val="10"/>
      <name val="宋体"/>
      <charset val="134"/>
    </font>
    <font>
      <sz val="9"/>
      <name val="宋体"/>
      <charset val="134"/>
    </font>
    <font>
      <sz val="10"/>
      <color indexed="8"/>
      <name val="宋体"/>
      <charset val="134"/>
    </font>
    <font>
      <b/>
      <sz val="10"/>
      <name val="宋体"/>
      <charset val="134"/>
    </font>
    <font>
      <b/>
      <sz val="10"/>
      <color indexed="10"/>
      <name val="宋体"/>
      <charset val="134"/>
    </font>
    <font>
      <sz val="11"/>
      <name val="Times New Roman"/>
      <charset val="134"/>
    </font>
    <font>
      <b/>
      <sz val="9"/>
      <color indexed="10"/>
      <name val="宋体"/>
      <charset val="134"/>
    </font>
    <font>
      <sz val="9"/>
      <color indexed="10"/>
      <name val="宋体"/>
      <charset val="134"/>
    </font>
    <font>
      <sz val="11"/>
      <color indexed="8"/>
      <name val="Times New Roman"/>
      <charset val="134"/>
    </font>
    <font>
      <sz val="10"/>
      <color indexed="8"/>
      <name val="方正书宋_GBK"/>
      <charset val="134"/>
    </font>
    <font>
      <b/>
      <sz val="11"/>
      <name val="宋体"/>
      <charset val="134"/>
    </font>
    <font>
      <sz val="11"/>
      <color theme="0"/>
      <name val="宋体"/>
      <charset val="0"/>
      <scheme val="minor"/>
    </font>
    <font>
      <sz val="11"/>
      <color rgb="FF006100"/>
      <name val="宋体"/>
      <charset val="0"/>
      <scheme val="minor"/>
    </font>
    <font>
      <sz val="11"/>
      <color rgb="FF9C0006"/>
      <name val="宋体"/>
      <charset val="0"/>
      <scheme val="minor"/>
    </font>
    <font>
      <b/>
      <sz val="15"/>
      <color theme="3"/>
      <name val="宋体"/>
      <charset val="134"/>
      <scheme val="minor"/>
    </font>
    <font>
      <b/>
      <sz val="11"/>
      <color rgb="FF3F3F3F"/>
      <name val="宋体"/>
      <charset val="0"/>
      <scheme val="minor"/>
    </font>
    <font>
      <i/>
      <sz val="11"/>
      <color rgb="FF7F7F7F"/>
      <name val="宋体"/>
      <charset val="0"/>
      <scheme val="minor"/>
    </font>
    <font>
      <sz val="11"/>
      <color theme="1"/>
      <name val="宋体"/>
      <charset val="0"/>
      <scheme val="minor"/>
    </font>
    <font>
      <b/>
      <sz val="18"/>
      <color theme="3"/>
      <name val="宋体"/>
      <charset val="134"/>
      <scheme val="minor"/>
    </font>
    <font>
      <sz val="11"/>
      <color rgb="FF3F3F76"/>
      <name val="宋体"/>
      <charset val="0"/>
      <scheme val="minor"/>
    </font>
    <font>
      <b/>
      <sz val="13"/>
      <color theme="3"/>
      <name val="宋体"/>
      <charset val="134"/>
      <scheme val="minor"/>
    </font>
    <font>
      <sz val="11"/>
      <color rgb="FFFF0000"/>
      <name val="宋体"/>
      <charset val="0"/>
      <scheme val="minor"/>
    </font>
    <font>
      <u/>
      <sz val="11"/>
      <color rgb="FF800080"/>
      <name val="宋体"/>
      <charset val="0"/>
      <scheme val="minor"/>
    </font>
    <font>
      <b/>
      <sz val="11"/>
      <color rgb="FFFFFFFF"/>
      <name val="宋体"/>
      <charset val="0"/>
      <scheme val="minor"/>
    </font>
    <font>
      <b/>
      <sz val="11"/>
      <color theme="3"/>
      <name val="宋体"/>
      <charset val="134"/>
      <scheme val="minor"/>
    </font>
    <font>
      <u/>
      <sz val="11"/>
      <color rgb="FF0000FF"/>
      <name val="宋体"/>
      <charset val="0"/>
      <scheme val="minor"/>
    </font>
    <font>
      <b/>
      <sz val="11"/>
      <color theme="1"/>
      <name val="宋体"/>
      <charset val="0"/>
      <scheme val="minor"/>
    </font>
    <font>
      <sz val="11"/>
      <color rgb="FFFA7D00"/>
      <name val="宋体"/>
      <charset val="0"/>
      <scheme val="minor"/>
    </font>
    <font>
      <b/>
      <sz val="11"/>
      <color rgb="FFFA7D00"/>
      <name val="宋体"/>
      <charset val="0"/>
      <scheme val="minor"/>
    </font>
    <font>
      <sz val="10"/>
      <name val="Arial"/>
      <charset val="134"/>
    </font>
    <font>
      <sz val="11"/>
      <color rgb="FF9C6500"/>
      <name val="宋体"/>
      <charset val="0"/>
      <scheme val="minor"/>
    </font>
  </fonts>
  <fills count="36">
    <fill>
      <patternFill patternType="none"/>
    </fill>
    <fill>
      <patternFill patternType="gray125"/>
    </fill>
    <fill>
      <patternFill patternType="solid">
        <fgColor indexed="50"/>
        <bgColor indexed="64"/>
      </patternFill>
    </fill>
    <fill>
      <patternFill patternType="solid">
        <fgColor indexed="9"/>
        <bgColor indexed="64"/>
      </patternFill>
    </fill>
    <fill>
      <patternFill patternType="solid">
        <fgColor indexed="17"/>
        <bgColor indexed="64"/>
      </patternFill>
    </fill>
    <fill>
      <patternFill patternType="solid">
        <fgColor theme="9"/>
        <bgColor indexed="64"/>
      </patternFill>
    </fill>
    <fill>
      <patternFill patternType="solid">
        <fgColor theme="8" tint="0.399975585192419"/>
        <bgColor indexed="64"/>
      </patternFill>
    </fill>
    <fill>
      <patternFill patternType="solid">
        <fgColor theme="7"/>
        <bgColor indexed="64"/>
      </patternFill>
    </fill>
    <fill>
      <patternFill patternType="solid">
        <fgColor theme="4"/>
        <bgColor indexed="64"/>
      </patternFill>
    </fill>
    <fill>
      <patternFill patternType="solid">
        <fgColor rgb="FFC6EFCE"/>
        <bgColor indexed="64"/>
      </patternFill>
    </fill>
    <fill>
      <patternFill patternType="solid">
        <fgColor rgb="FFFFC7CE"/>
        <bgColor indexed="64"/>
      </patternFill>
    </fill>
    <fill>
      <patternFill patternType="solid">
        <fgColor rgb="FFF2F2F2"/>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FCC99"/>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rgb="FFFFEB9C"/>
        <bgColor indexed="64"/>
      </patternFill>
    </fill>
    <fill>
      <patternFill patternType="solid">
        <fgColor theme="8"/>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6"/>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top/>
      <bottom style="thin">
        <color auto="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s>
  <cellStyleXfs count="54">
    <xf numFmtId="0" fontId="0" fillId="0" borderId="0">
      <alignment vertical="center"/>
    </xf>
    <xf numFmtId="42" fontId="0" fillId="0" borderId="0" applyFont="0" applyFill="0" applyBorder="0" applyAlignment="0" applyProtection="0">
      <alignment vertical="center"/>
    </xf>
    <xf numFmtId="0" fontId="32" fillId="13" borderId="0" applyNumberFormat="0" applyBorder="0" applyAlignment="0" applyProtection="0">
      <alignment vertical="center"/>
    </xf>
    <xf numFmtId="0" fontId="34" fillId="15"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2" fillId="14" borderId="0" applyNumberFormat="0" applyBorder="0" applyAlignment="0" applyProtection="0">
      <alignment vertical="center"/>
    </xf>
    <xf numFmtId="0" fontId="28" fillId="10" borderId="0" applyNumberFormat="0" applyBorder="0" applyAlignment="0" applyProtection="0">
      <alignment vertical="center"/>
    </xf>
    <xf numFmtId="43" fontId="0" fillId="0" borderId="0" applyFont="0" applyFill="0" applyBorder="0" applyAlignment="0" applyProtection="0">
      <alignment vertical="center"/>
    </xf>
    <xf numFmtId="0" fontId="26" fillId="18" borderId="0" applyNumberFormat="0" applyBorder="0" applyAlignment="0" applyProtection="0">
      <alignment vertical="center"/>
    </xf>
    <xf numFmtId="0" fontId="40" fillId="0" borderId="0" applyNumberFormat="0" applyFill="0" applyBorder="0" applyAlignment="0" applyProtection="0">
      <alignment vertical="center"/>
    </xf>
    <xf numFmtId="9" fontId="0" fillId="0" borderId="0" applyFont="0" applyFill="0" applyBorder="0" applyAlignment="0" applyProtection="0">
      <alignment vertical="center"/>
    </xf>
    <xf numFmtId="0" fontId="37" fillId="0" borderId="0" applyNumberFormat="0" applyFill="0" applyBorder="0" applyAlignment="0" applyProtection="0">
      <alignment vertical="center"/>
    </xf>
    <xf numFmtId="0" fontId="0" fillId="19" borderId="13" applyNumberFormat="0" applyFont="0" applyAlignment="0" applyProtection="0">
      <alignment vertical="center"/>
    </xf>
    <xf numFmtId="0" fontId="26" fillId="20" borderId="0" applyNumberFormat="0" applyBorder="0" applyAlignment="0" applyProtection="0">
      <alignment vertical="center"/>
    </xf>
    <xf numFmtId="0" fontId="39"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9" fillId="0" borderId="8" applyNumberFormat="0" applyFill="0" applyAlignment="0" applyProtection="0">
      <alignment vertical="center"/>
    </xf>
    <xf numFmtId="0" fontId="35" fillId="0" borderId="8" applyNumberFormat="0" applyFill="0" applyAlignment="0" applyProtection="0">
      <alignment vertical="center"/>
    </xf>
    <xf numFmtId="0" fontId="26" fillId="24" borderId="0" applyNumberFormat="0" applyBorder="0" applyAlignment="0" applyProtection="0">
      <alignment vertical="center"/>
    </xf>
    <xf numFmtId="0" fontId="39" fillId="0" borderId="12" applyNumberFormat="0" applyFill="0" applyAlignment="0" applyProtection="0">
      <alignment vertical="center"/>
    </xf>
    <xf numFmtId="0" fontId="26" fillId="23" borderId="0" applyNumberFormat="0" applyBorder="0" applyAlignment="0" applyProtection="0">
      <alignment vertical="center"/>
    </xf>
    <xf numFmtId="0" fontId="30" fillId="11" borderId="9" applyNumberFormat="0" applyAlignment="0" applyProtection="0">
      <alignment vertical="center"/>
    </xf>
    <xf numFmtId="0" fontId="43" fillId="11" borderId="10" applyNumberFormat="0" applyAlignment="0" applyProtection="0">
      <alignment vertical="center"/>
    </xf>
    <xf numFmtId="0" fontId="38" fillId="17" borderId="11" applyNumberFormat="0" applyAlignment="0" applyProtection="0">
      <alignment vertical="center"/>
    </xf>
    <xf numFmtId="0" fontId="32" fillId="25" borderId="0" applyNumberFormat="0" applyBorder="0" applyAlignment="0" applyProtection="0">
      <alignment vertical="center"/>
    </xf>
    <xf numFmtId="0" fontId="26" fillId="22" borderId="0" applyNumberFormat="0" applyBorder="0" applyAlignment="0" applyProtection="0">
      <alignment vertical="center"/>
    </xf>
    <xf numFmtId="0" fontId="42" fillId="0" borderId="15" applyNumberFormat="0" applyFill="0" applyAlignment="0" applyProtection="0">
      <alignment vertical="center"/>
    </xf>
    <xf numFmtId="0" fontId="25" fillId="0" borderId="0"/>
    <xf numFmtId="0" fontId="41" fillId="0" borderId="14" applyNumberFormat="0" applyFill="0" applyAlignment="0" applyProtection="0">
      <alignment vertical="center"/>
    </xf>
    <xf numFmtId="0" fontId="27" fillId="9" borderId="0" applyNumberFormat="0" applyBorder="0" applyAlignment="0" applyProtection="0">
      <alignment vertical="center"/>
    </xf>
    <xf numFmtId="0" fontId="45" fillId="26" borderId="0" applyNumberFormat="0" applyBorder="0" applyAlignment="0" applyProtection="0">
      <alignment vertical="center"/>
    </xf>
    <xf numFmtId="0" fontId="44" fillId="0" borderId="0"/>
    <xf numFmtId="0" fontId="32" fillId="12" borderId="0" applyNumberFormat="0" applyBorder="0" applyAlignment="0" applyProtection="0">
      <alignment vertical="center"/>
    </xf>
    <xf numFmtId="0" fontId="26" fillId="8" borderId="0" applyNumberFormat="0" applyBorder="0" applyAlignment="0" applyProtection="0">
      <alignment vertical="center"/>
    </xf>
    <xf numFmtId="0" fontId="32" fillId="28" borderId="0" applyNumberFormat="0" applyBorder="0" applyAlignment="0" applyProtection="0">
      <alignment vertical="center"/>
    </xf>
    <xf numFmtId="0" fontId="32" fillId="16" borderId="0" applyNumberFormat="0" applyBorder="0" applyAlignment="0" applyProtection="0">
      <alignment vertical="center"/>
    </xf>
    <xf numFmtId="0" fontId="32" fillId="21" borderId="0" applyNumberFormat="0" applyBorder="0" applyAlignment="0" applyProtection="0">
      <alignment vertical="center"/>
    </xf>
    <xf numFmtId="0" fontId="32" fillId="32" borderId="0" applyNumberFormat="0" applyBorder="0" applyAlignment="0" applyProtection="0">
      <alignment vertical="center"/>
    </xf>
    <xf numFmtId="0" fontId="15" fillId="0" borderId="0"/>
    <xf numFmtId="0" fontId="26" fillId="31" borderId="0" applyNumberFormat="0" applyBorder="0" applyAlignment="0" applyProtection="0">
      <alignment vertical="center"/>
    </xf>
    <xf numFmtId="0" fontId="26" fillId="7" borderId="0" applyNumberFormat="0" applyBorder="0" applyAlignment="0" applyProtection="0">
      <alignment vertical="center"/>
    </xf>
    <xf numFmtId="0" fontId="32" fillId="30" borderId="0" applyNumberFormat="0" applyBorder="0" applyAlignment="0" applyProtection="0">
      <alignment vertical="center"/>
    </xf>
    <xf numFmtId="0" fontId="32" fillId="33" borderId="0" applyNumberFormat="0" applyBorder="0" applyAlignment="0" applyProtection="0">
      <alignment vertical="center"/>
    </xf>
    <xf numFmtId="0" fontId="26" fillId="27" borderId="0" applyNumberFormat="0" applyBorder="0" applyAlignment="0" applyProtection="0">
      <alignment vertical="center"/>
    </xf>
    <xf numFmtId="0" fontId="32" fillId="29"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32" fillId="34" borderId="0" applyNumberFormat="0" applyBorder="0" applyAlignment="0" applyProtection="0">
      <alignment vertical="center"/>
    </xf>
    <xf numFmtId="0" fontId="26" fillId="35" borderId="0" applyNumberFormat="0" applyBorder="0" applyAlignment="0" applyProtection="0">
      <alignment vertical="center"/>
    </xf>
    <xf numFmtId="0" fontId="15" fillId="0" borderId="0"/>
    <xf numFmtId="0" fontId="25" fillId="0" borderId="0">
      <alignment vertical="center"/>
    </xf>
  </cellStyleXfs>
  <cellXfs count="91">
    <xf numFmtId="0" fontId="0" fillId="0" borderId="0" xfId="0">
      <alignment vertical="center"/>
    </xf>
    <xf numFmtId="0" fontId="1" fillId="0" borderId="0" xfId="0" applyFont="1" applyFill="1" applyAlignment="1">
      <alignment vertical="center"/>
    </xf>
    <xf numFmtId="0" fontId="2" fillId="0" borderId="0" xfId="0" applyFont="1" applyFill="1" applyAlignment="1">
      <alignment horizontal="center" vertical="center"/>
    </xf>
    <xf numFmtId="0" fontId="3" fillId="0" borderId="1" xfId="0" applyFont="1" applyFill="1" applyBorder="1" applyAlignment="1">
      <alignment vertical="center"/>
    </xf>
    <xf numFmtId="0" fontId="4" fillId="0" borderId="1" xfId="0" applyFont="1" applyFill="1" applyBorder="1" applyAlignment="1">
      <alignment vertical="center"/>
    </xf>
    <xf numFmtId="0" fontId="4" fillId="0" borderId="2" xfId="0" applyFont="1" applyFill="1" applyBorder="1" applyAlignment="1">
      <alignment vertical="center"/>
    </xf>
    <xf numFmtId="0" fontId="4" fillId="0" borderId="0" xfId="0" applyFont="1" applyFill="1" applyBorder="1" applyAlignment="1">
      <alignment vertical="center"/>
    </xf>
    <xf numFmtId="0" fontId="5" fillId="0" borderId="0" xfId="0" applyFont="1" applyAlignment="1">
      <alignment horizontal="center" vertical="center"/>
    </xf>
    <xf numFmtId="0" fontId="0" fillId="0" borderId="0" xfId="0" applyAlignment="1">
      <alignment horizontal="center" vertical="center"/>
    </xf>
    <xf numFmtId="0" fontId="6" fillId="0" borderId="3" xfId="0" applyFont="1" applyBorder="1" applyAlignment="1">
      <alignment horizontal="center" vertical="center"/>
    </xf>
    <xf numFmtId="0" fontId="7" fillId="0" borderId="1" xfId="0" applyFont="1" applyBorder="1" applyAlignment="1">
      <alignment horizontal="center" vertical="center"/>
    </xf>
    <xf numFmtId="0" fontId="0" fillId="0" borderId="1" xfId="0" applyBorder="1" applyAlignment="1">
      <alignment horizontal="center" vertical="center"/>
    </xf>
    <xf numFmtId="0" fontId="6" fillId="0" borderId="0" xfId="0" applyFont="1" applyAlignment="1"/>
    <xf numFmtId="0" fontId="0" fillId="0" borderId="0" xfId="0" applyAlignment="1"/>
    <xf numFmtId="0" fontId="8" fillId="0" borderId="0" xfId="0" applyFont="1" applyFill="1" applyAlignment="1">
      <alignment vertical="center" wrapText="1"/>
    </xf>
    <xf numFmtId="0" fontId="9" fillId="0" borderId="0" xfId="0" applyFont="1" applyFill="1" applyAlignment="1">
      <alignment vertical="center" wrapText="1"/>
    </xf>
    <xf numFmtId="0" fontId="10" fillId="0" borderId="0" xfId="34" applyFont="1" applyFill="1" applyAlignment="1">
      <alignment horizontal="center" vertical="center"/>
    </xf>
    <xf numFmtId="0" fontId="11" fillId="0" borderId="0" xfId="0" applyFont="1" applyFill="1" applyAlignment="1">
      <alignment vertical="center" wrapText="1"/>
    </xf>
    <xf numFmtId="0" fontId="11" fillId="0" borderId="0" xfId="0" applyFont="1" applyFill="1" applyAlignment="1">
      <alignment horizontal="right" wrapText="1"/>
    </xf>
    <xf numFmtId="176" fontId="12" fillId="0" borderId="0" xfId="0" applyNumberFormat="1" applyFont="1" applyFill="1" applyAlignment="1">
      <alignment vertical="center" wrapText="1"/>
    </xf>
    <xf numFmtId="0" fontId="11" fillId="0" borderId="1" xfId="34" applyFont="1" applyFill="1" applyBorder="1" applyAlignment="1">
      <alignment horizontal="center" vertical="center" wrapText="1"/>
    </xf>
    <xf numFmtId="0" fontId="11" fillId="0" borderId="4" xfId="34" applyFont="1" applyFill="1" applyBorder="1" applyAlignment="1">
      <alignment horizontal="center" vertical="center" wrapText="1"/>
    </xf>
    <xf numFmtId="0" fontId="11" fillId="0" borderId="1" xfId="34" applyFont="1" applyFill="1" applyBorder="1" applyAlignment="1">
      <alignment horizontal="center" vertical="center"/>
    </xf>
    <xf numFmtId="176" fontId="11" fillId="0" borderId="1" xfId="34" applyNumberFormat="1" applyFont="1" applyFill="1" applyBorder="1" applyAlignment="1">
      <alignment horizontal="center" vertical="center"/>
    </xf>
    <xf numFmtId="0" fontId="12" fillId="2" borderId="1" xfId="34" applyFont="1" applyFill="1" applyBorder="1" applyAlignment="1">
      <alignment horizontal="center" vertical="center" wrapText="1"/>
    </xf>
    <xf numFmtId="177" fontId="11" fillId="0" borderId="5" xfId="30" applyNumberFormat="1" applyFont="1" applyFill="1" applyBorder="1" applyAlignment="1">
      <alignment horizontal="left" vertical="center" wrapText="1"/>
    </xf>
    <xf numFmtId="178" fontId="13" fillId="3" borderId="1" xfId="0" applyNumberFormat="1" applyFont="1" applyFill="1" applyBorder="1" applyAlignment="1" applyProtection="1">
      <alignment horizontal="center" vertical="center"/>
    </xf>
    <xf numFmtId="179" fontId="11" fillId="0" borderId="5" xfId="41" applyNumberFormat="1" applyFont="1" applyFill="1" applyBorder="1" applyAlignment="1">
      <alignment horizontal="center" vertical="center" wrapText="1"/>
    </xf>
    <xf numFmtId="179" fontId="14" fillId="0" borderId="5"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0" fontId="15" fillId="3" borderId="1" xfId="0" applyNumberFormat="1" applyFont="1" applyFill="1" applyBorder="1" applyAlignment="1" applyProtection="1">
      <alignment horizontal="left" vertical="center"/>
    </xf>
    <xf numFmtId="178" fontId="16" fillId="0" borderId="1" xfId="41" applyNumberFormat="1" applyFont="1" applyFill="1" applyBorder="1" applyAlignment="1">
      <alignment horizontal="center" vertical="center" wrapText="1"/>
    </xf>
    <xf numFmtId="179" fontId="12" fillId="0" borderId="5" xfId="41" applyNumberFormat="1" applyFont="1" applyFill="1" applyBorder="1" applyAlignment="1">
      <alignment horizontal="center" vertical="center" wrapText="1"/>
    </xf>
    <xf numFmtId="179" fontId="11" fillId="0" borderId="5"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178" fontId="15" fillId="3" borderId="1" xfId="0" applyNumberFormat="1" applyFont="1" applyFill="1" applyBorder="1" applyAlignment="1" applyProtection="1">
      <alignment horizontal="center" vertical="center"/>
    </xf>
    <xf numFmtId="178" fontId="17" fillId="3" borderId="1" xfId="0" applyNumberFormat="1" applyFont="1" applyFill="1" applyBorder="1" applyAlignment="1" applyProtection="1">
      <alignment horizontal="center" vertical="center"/>
    </xf>
    <xf numFmtId="178" fontId="12" fillId="0" borderId="1" xfId="41" applyNumberFormat="1" applyFont="1" applyFill="1" applyBorder="1" applyAlignment="1">
      <alignment horizontal="center" vertical="center" wrapText="1"/>
    </xf>
    <xf numFmtId="179" fontId="12" fillId="0" borderId="5" xfId="0" applyNumberFormat="1" applyFont="1" applyFill="1" applyBorder="1" applyAlignment="1">
      <alignment horizontal="center" vertical="center" wrapText="1"/>
    </xf>
    <xf numFmtId="0" fontId="15" fillId="0" borderId="1" xfId="0" applyNumberFormat="1" applyFont="1" applyFill="1" applyBorder="1" applyAlignment="1" applyProtection="1">
      <alignment horizontal="left" vertical="center"/>
    </xf>
    <xf numFmtId="179" fontId="12" fillId="0" borderId="1" xfId="0" applyNumberFormat="1" applyFont="1" applyFill="1" applyBorder="1" applyAlignment="1">
      <alignment horizontal="center" vertical="center" wrapText="1"/>
    </xf>
    <xf numFmtId="177" fontId="18" fillId="0" borderId="1" xfId="0" applyNumberFormat="1" applyFont="1" applyFill="1" applyBorder="1" applyAlignment="1">
      <alignment horizontal="left" vertical="center" wrapText="1"/>
    </xf>
    <xf numFmtId="178" fontId="18" fillId="0" borderId="1" xfId="41" applyNumberFormat="1" applyFont="1" applyFill="1" applyBorder="1" applyAlignment="1">
      <alignment horizontal="center" vertical="center" wrapText="1"/>
    </xf>
    <xf numFmtId="179" fontId="19" fillId="0" borderId="5" xfId="41" applyNumberFormat="1" applyFont="1" applyFill="1" applyBorder="1" applyAlignment="1">
      <alignment horizontal="center" vertical="center" wrapText="1"/>
    </xf>
    <xf numFmtId="179" fontId="13" fillId="0" borderId="1" xfId="0" applyNumberFormat="1" applyFont="1" applyFill="1" applyBorder="1" applyAlignment="1">
      <alignment vertical="center" wrapText="1"/>
    </xf>
    <xf numFmtId="0" fontId="16" fillId="0" borderId="1" xfId="53" applyFont="1" applyBorder="1" applyAlignment="1">
      <alignment vertical="center" wrapText="1"/>
    </xf>
    <xf numFmtId="180" fontId="20" fillId="0" borderId="1" xfId="41" applyNumberFormat="1" applyFont="1" applyFill="1" applyBorder="1" applyAlignment="1">
      <alignment horizontal="center" vertical="center" wrapText="1"/>
    </xf>
    <xf numFmtId="179" fontId="21" fillId="0" borderId="5" xfId="41" applyNumberFormat="1" applyFont="1" applyFill="1" applyBorder="1" applyAlignment="1">
      <alignment horizontal="center" vertical="center" wrapText="1"/>
    </xf>
    <xf numFmtId="179" fontId="12" fillId="0" borderId="1" xfId="0" applyNumberFormat="1" applyFont="1" applyFill="1" applyBorder="1" applyAlignment="1">
      <alignment vertical="center" wrapText="1"/>
    </xf>
    <xf numFmtId="179" fontId="22" fillId="0" borderId="5" xfId="41" applyNumberFormat="1" applyFont="1" applyFill="1" applyBorder="1" applyAlignment="1">
      <alignment horizontal="center" vertical="center" wrapText="1"/>
    </xf>
    <xf numFmtId="178" fontId="22" fillId="0" borderId="1" xfId="41" applyNumberFormat="1" applyFont="1" applyFill="1" applyBorder="1" applyAlignment="1">
      <alignment horizontal="center" vertical="center" wrapText="1"/>
    </xf>
    <xf numFmtId="180" fontId="23" fillId="0" borderId="1" xfId="41" applyNumberFormat="1" applyFont="1" applyFill="1" applyBorder="1" applyAlignment="1">
      <alignment horizontal="center" vertical="center" wrapText="1"/>
    </xf>
    <xf numFmtId="1" fontId="11" fillId="0" borderId="1" xfId="53" applyNumberFormat="1" applyFont="1" applyBorder="1" applyAlignment="1">
      <alignment horizontal="center" vertical="center" wrapText="1"/>
    </xf>
    <xf numFmtId="178" fontId="11" fillId="0" borderId="1" xfId="41" applyNumberFormat="1" applyFont="1" applyFill="1" applyBorder="1" applyAlignment="1">
      <alignment horizontal="center" vertical="center" wrapText="1"/>
    </xf>
    <xf numFmtId="179" fontId="11" fillId="0" borderId="1" xfId="0" applyNumberFormat="1" applyFont="1" applyFill="1" applyBorder="1" applyAlignment="1">
      <alignment horizontal="center" vertical="center" wrapText="1"/>
    </xf>
    <xf numFmtId="0" fontId="9" fillId="0" borderId="0" xfId="0" applyFont="1" applyFill="1" applyAlignment="1">
      <alignment horizontal="center" vertical="center" wrapText="1"/>
    </xf>
    <xf numFmtId="0" fontId="12" fillId="0" borderId="6" xfId="52" applyFont="1" applyFill="1" applyBorder="1" applyAlignment="1">
      <alignment horizontal="left" vertical="top" wrapText="1"/>
    </xf>
    <xf numFmtId="0" fontId="12" fillId="0" borderId="6" xfId="52" applyFont="1" applyFill="1" applyBorder="1" applyAlignment="1">
      <alignment horizontal="left" vertical="top"/>
    </xf>
    <xf numFmtId="0" fontId="12" fillId="0" borderId="0" xfId="52" applyFont="1" applyFill="1" applyBorder="1" applyAlignment="1">
      <alignment horizontal="left" vertical="top" wrapText="1"/>
    </xf>
    <xf numFmtId="0" fontId="12" fillId="0" borderId="0" xfId="52" applyFont="1" applyFill="1" applyBorder="1" applyAlignment="1">
      <alignment horizontal="left" vertical="center" wrapText="1"/>
    </xf>
    <xf numFmtId="0" fontId="12" fillId="0" borderId="0" xfId="52" applyFont="1" applyFill="1" applyBorder="1" applyAlignment="1">
      <alignment horizontal="left" vertical="center"/>
    </xf>
    <xf numFmtId="0" fontId="24" fillId="0" borderId="0" xfId="52" applyFont="1" applyFill="1"/>
    <xf numFmtId="0" fontId="13" fillId="0" borderId="0" xfId="52" applyFont="1" applyFill="1"/>
    <xf numFmtId="0" fontId="17" fillId="0" borderId="0" xfId="52" applyFont="1" applyFill="1"/>
    <xf numFmtId="0" fontId="17" fillId="0" borderId="0" xfId="52" applyFont="1" applyFill="1" applyAlignment="1">
      <alignment horizontal="center"/>
    </xf>
    <xf numFmtId="179" fontId="17" fillId="0" borderId="0" xfId="52" applyNumberFormat="1" applyFont="1" applyFill="1" applyAlignment="1">
      <alignment horizontal="center" vertical="center"/>
    </xf>
    <xf numFmtId="0" fontId="12" fillId="0" borderId="0" xfId="52" applyFont="1" applyFill="1" applyBorder="1"/>
    <xf numFmtId="0" fontId="12" fillId="0" borderId="0" xfId="52" applyFont="1" applyFill="1"/>
    <xf numFmtId="31" fontId="12" fillId="0" borderId="0" xfId="34" applyNumberFormat="1" applyFont="1" applyFill="1" applyAlignment="1">
      <alignment horizontal="center"/>
    </xf>
    <xf numFmtId="179" fontId="12" fillId="0" borderId="0" xfId="34" applyNumberFormat="1" applyFont="1" applyFill="1" applyAlignment="1">
      <alignment horizontal="center"/>
    </xf>
    <xf numFmtId="179" fontId="12" fillId="0" borderId="0" xfId="52" applyNumberFormat="1" applyFont="1" applyFill="1" applyAlignment="1">
      <alignment horizontal="center" vertical="center"/>
    </xf>
    <xf numFmtId="179" fontId="11" fillId="0" borderId="1" xfId="34" applyNumberFormat="1" applyFont="1" applyFill="1" applyBorder="1" applyAlignment="1">
      <alignment horizontal="center" vertical="center"/>
    </xf>
    <xf numFmtId="0" fontId="12" fillId="4" borderId="1" xfId="34" applyFont="1" applyFill="1" applyBorder="1" applyAlignment="1">
      <alignment horizontal="center" vertical="center" wrapText="1"/>
    </xf>
    <xf numFmtId="49" fontId="11" fillId="0" borderId="1" xfId="0" applyNumberFormat="1" applyFont="1" applyFill="1" applyBorder="1" applyAlignment="1">
      <alignment horizontal="left" vertical="center" wrapText="1"/>
    </xf>
    <xf numFmtId="179" fontId="11" fillId="0" borderId="1" xfId="34" applyNumberFormat="1" applyFont="1" applyFill="1" applyBorder="1" applyAlignment="1">
      <alignment horizontal="center" vertical="center" wrapText="1"/>
    </xf>
    <xf numFmtId="0" fontId="12" fillId="4" borderId="1" xfId="34" applyFont="1" applyFill="1" applyBorder="1" applyAlignment="1">
      <alignment horizontal="center" vertical="center"/>
    </xf>
    <xf numFmtId="177" fontId="12" fillId="0" borderId="1" xfId="0" applyNumberFormat="1" applyFont="1" applyFill="1" applyBorder="1" applyAlignment="1">
      <alignment horizontal="left" vertical="center" wrapText="1"/>
    </xf>
    <xf numFmtId="0" fontId="12" fillId="0" borderId="1" xfId="34" applyFont="1" applyFill="1" applyBorder="1" applyAlignment="1">
      <alignment horizontal="center" vertical="center"/>
    </xf>
    <xf numFmtId="179" fontId="12" fillId="0" borderId="1" xfId="34" applyNumberFormat="1" applyFont="1" applyFill="1" applyBorder="1" applyAlignment="1">
      <alignment horizontal="center" vertical="center"/>
    </xf>
    <xf numFmtId="179" fontId="12" fillId="0" borderId="1" xfId="34" applyNumberFormat="1" applyFont="1" applyFill="1" applyBorder="1" applyAlignment="1">
      <alignment horizontal="center" vertical="center" wrapText="1"/>
    </xf>
    <xf numFmtId="0" fontId="12" fillId="4" borderId="7" xfId="34" applyFont="1" applyFill="1" applyBorder="1" applyAlignment="1">
      <alignment horizontal="center" vertical="center"/>
    </xf>
    <xf numFmtId="177" fontId="14" fillId="0" borderId="1" xfId="0" applyNumberFormat="1" applyFont="1" applyFill="1" applyBorder="1" applyAlignment="1">
      <alignment horizontal="left" vertical="center" wrapText="1"/>
    </xf>
    <xf numFmtId="0" fontId="14" fillId="0" borderId="1" xfId="34" applyFont="1" applyFill="1" applyBorder="1" applyAlignment="1">
      <alignment horizontal="center" vertical="center"/>
    </xf>
    <xf numFmtId="179" fontId="14" fillId="0" borderId="1" xfId="34" applyNumberFormat="1" applyFont="1" applyFill="1" applyBorder="1" applyAlignment="1">
      <alignment horizontal="center" vertical="center"/>
    </xf>
    <xf numFmtId="179" fontId="21" fillId="0" borderId="1" xfId="34" applyNumberFormat="1" applyFont="1" applyFill="1" applyBorder="1" applyAlignment="1">
      <alignment horizontal="center" vertical="center" wrapText="1"/>
    </xf>
    <xf numFmtId="177" fontId="16" fillId="0" borderId="1" xfId="0" applyNumberFormat="1" applyFont="1" applyFill="1" applyBorder="1" applyAlignment="1">
      <alignment horizontal="left" vertical="center" wrapText="1"/>
    </xf>
    <xf numFmtId="0" fontId="16" fillId="0" borderId="7" xfId="34" applyFont="1" applyFill="1" applyBorder="1" applyAlignment="1">
      <alignment horizontal="center" vertical="center"/>
    </xf>
    <xf numFmtId="179" fontId="16" fillId="0" borderId="1" xfId="34" applyNumberFormat="1" applyFont="1" applyFill="1" applyBorder="1" applyAlignment="1">
      <alignment horizontal="center" vertical="center"/>
    </xf>
    <xf numFmtId="179" fontId="22" fillId="0" borderId="1" xfId="34" applyNumberFormat="1" applyFont="1" applyFill="1" applyBorder="1" applyAlignment="1">
      <alignment horizontal="center" vertical="center" wrapText="1"/>
    </xf>
    <xf numFmtId="0" fontId="11" fillId="4" borderId="1" xfId="34" applyFont="1" applyFill="1" applyBorder="1" applyAlignment="1">
      <alignment horizontal="center" vertical="center"/>
    </xf>
    <xf numFmtId="177" fontId="14" fillId="0" borderId="1" xfId="0" applyNumberFormat="1" applyFont="1" applyFill="1" applyBorder="1" applyAlignment="1">
      <alignment horizontal="center" vertical="center" wrapText="1"/>
    </xf>
    <xf numFmtId="0" fontId="11" fillId="0" borderId="1" xfId="34" applyFont="1" applyFill="1" applyBorder="1" applyAlignment="1" quotePrefix="1">
      <alignment horizontal="center" vertical="center"/>
    </xf>
    <xf numFmtId="0" fontId="11" fillId="0" borderId="1" xfId="34" applyFont="1" applyFill="1" applyBorder="1" applyAlignment="1" quotePrefix="1">
      <alignment horizontal="center"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常规_12.08 2012年全省及省级基金收入执行及2013年计划(含说明)" xfId="30"/>
    <cellStyle name="汇总" xfId="31" builtinId="25"/>
    <cellStyle name="好" xfId="32" builtinId="26"/>
    <cellStyle name="适中" xfId="33" builtinId="28"/>
    <cellStyle name="常规_2000年预计及2001年计划" xfId="34"/>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常规_收入预算12.20" xfId="41"/>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_2011年公共预算收入执行及2012年公共预算收入预算1.5晚清格式" xfId="52"/>
    <cellStyle name="常规_支出预算12.9" xfId="53"/>
  </cellStyles>
  <dxfs count="1">
    <dxf>
      <font>
        <b val="0"/>
        <i val="0"/>
        <color indexed="9"/>
      </font>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3"/>
  <sheetViews>
    <sheetView workbookViewId="0">
      <selection activeCell="A19" sqref="A19:E19"/>
    </sheetView>
  </sheetViews>
  <sheetFormatPr defaultColWidth="8" defaultRowHeight="12" outlineLevelCol="5"/>
  <cols>
    <col min="1" max="1" width="35.875" style="63" customWidth="1"/>
    <col min="2" max="2" width="15.875" style="63" customWidth="1"/>
    <col min="3" max="3" width="13.25" style="64" customWidth="1"/>
    <col min="4" max="4" width="12.75" style="64" customWidth="1"/>
    <col min="5" max="5" width="12.5" style="65" customWidth="1"/>
    <col min="6" max="6" width="15.875" style="63" hidden="1" customWidth="1"/>
    <col min="7" max="251" width="7.875" style="63" customWidth="1"/>
    <col min="252" max="16384" width="8" style="63"/>
  </cols>
  <sheetData>
    <row r="1" ht="42.75" customHeight="1" spans="1:5">
      <c r="A1" s="16" t="s">
        <v>0</v>
      </c>
      <c r="B1" s="16"/>
      <c r="C1" s="16"/>
      <c r="D1" s="16"/>
      <c r="E1" s="16"/>
    </row>
    <row r="2" ht="60" customHeight="1" spans="1:6">
      <c r="A2" s="66"/>
      <c r="B2" s="67"/>
      <c r="C2" s="68"/>
      <c r="D2" s="69"/>
      <c r="E2" s="70" t="s">
        <v>1</v>
      </c>
      <c r="F2" s="67"/>
    </row>
    <row r="3" s="61" customFormat="1" ht="27.95" customHeight="1" spans="1:6">
      <c r="A3" s="91" t="s">
        <v>2</v>
      </c>
      <c r="B3" s="20" t="s">
        <v>3</v>
      </c>
      <c r="C3" s="20" t="s">
        <v>4</v>
      </c>
      <c r="D3" s="71" t="s">
        <v>5</v>
      </c>
      <c r="E3" s="22" t="s">
        <v>6</v>
      </c>
      <c r="F3" s="72" t="s">
        <v>7</v>
      </c>
    </row>
    <row r="4" s="61" customFormat="1" ht="27.95" customHeight="1" spans="1:6">
      <c r="A4" s="73" t="s">
        <v>8</v>
      </c>
      <c r="B4" s="22">
        <f>SUM(B5:B11)</f>
        <v>61900</v>
      </c>
      <c r="C4" s="22">
        <f>SUM(C5:C11)</f>
        <v>61889</v>
      </c>
      <c r="D4" s="71">
        <f>C4/B4*100</f>
        <v>99.9822294022617</v>
      </c>
      <c r="E4" s="74">
        <f t="shared" ref="E4:E11" si="0">C4/F4*100-100</f>
        <v>163.312627637849</v>
      </c>
      <c r="F4" s="75">
        <f>SUM(F5:F11)</f>
        <v>23504</v>
      </c>
    </row>
    <row r="5" ht="27.95" customHeight="1" spans="1:6">
      <c r="A5" s="76" t="s">
        <v>9</v>
      </c>
      <c r="B5" s="77">
        <v>45800</v>
      </c>
      <c r="C5" s="77">
        <v>45929</v>
      </c>
      <c r="D5" s="78">
        <f t="shared" ref="D5:D11" si="1">C5/B5*100</f>
        <v>100.281659388646</v>
      </c>
      <c r="E5" s="79">
        <f t="shared" si="0"/>
        <v>498.267552429334</v>
      </c>
      <c r="F5" s="80">
        <v>7677</v>
      </c>
    </row>
    <row r="6" ht="27.95" customHeight="1" spans="1:6">
      <c r="A6" s="76" t="s">
        <v>10</v>
      </c>
      <c r="B6" s="77">
        <v>610</v>
      </c>
      <c r="C6" s="77">
        <v>605</v>
      </c>
      <c r="D6" s="78">
        <f t="shared" si="1"/>
        <v>99.1803278688525</v>
      </c>
      <c r="E6" s="79">
        <f t="shared" si="0"/>
        <v>173.755656108597</v>
      </c>
      <c r="F6" s="80">
        <v>221</v>
      </c>
    </row>
    <row r="7" ht="27.95" customHeight="1" spans="1:6">
      <c r="A7" s="76" t="s">
        <v>11</v>
      </c>
      <c r="B7" s="77">
        <v>120</v>
      </c>
      <c r="C7" s="77">
        <v>118</v>
      </c>
      <c r="D7" s="78">
        <f t="shared" si="1"/>
        <v>98.3333333333333</v>
      </c>
      <c r="E7" s="79">
        <f t="shared" si="0"/>
        <v>-22.3684210526316</v>
      </c>
      <c r="F7" s="80">
        <v>152</v>
      </c>
    </row>
    <row r="8" ht="27.95" customHeight="1" spans="1:6">
      <c r="A8" s="76" t="s">
        <v>12</v>
      </c>
      <c r="B8" s="77">
        <v>220</v>
      </c>
      <c r="C8" s="77">
        <v>220</v>
      </c>
      <c r="D8" s="78">
        <f t="shared" si="1"/>
        <v>100</v>
      </c>
      <c r="E8" s="79">
        <f t="shared" si="0"/>
        <v>0</v>
      </c>
      <c r="F8" s="80">
        <v>220</v>
      </c>
    </row>
    <row r="9" ht="27.95" customHeight="1" spans="1:6">
      <c r="A9" s="76" t="s">
        <v>13</v>
      </c>
      <c r="B9" s="77">
        <v>150</v>
      </c>
      <c r="C9" s="77">
        <v>136</v>
      </c>
      <c r="D9" s="78">
        <f t="shared" si="1"/>
        <v>90.6666666666667</v>
      </c>
      <c r="E9" s="79">
        <f t="shared" si="0"/>
        <v>-16.5644171779141</v>
      </c>
      <c r="F9" s="80">
        <v>163</v>
      </c>
    </row>
    <row r="10" ht="27.95" customHeight="1" spans="1:6">
      <c r="A10" s="76" t="s">
        <v>14</v>
      </c>
      <c r="B10" s="77"/>
      <c r="C10" s="77">
        <v>1</v>
      </c>
      <c r="D10" s="78"/>
      <c r="E10" s="79">
        <f t="shared" si="0"/>
        <v>-99.7536945812808</v>
      </c>
      <c r="F10" s="80">
        <v>406</v>
      </c>
    </row>
    <row r="11" ht="27.95" customHeight="1" spans="1:6">
      <c r="A11" s="76" t="s">
        <v>15</v>
      </c>
      <c r="B11" s="77">
        <v>15000</v>
      </c>
      <c r="C11" s="77">
        <v>14880</v>
      </c>
      <c r="D11" s="78">
        <f t="shared" si="1"/>
        <v>99.2</v>
      </c>
      <c r="E11" s="79">
        <f t="shared" si="0"/>
        <v>1.46607569041936</v>
      </c>
      <c r="F11" s="80">
        <v>14665</v>
      </c>
    </row>
    <row r="12" s="62" customFormat="1" ht="27.95" customHeight="1" spans="1:6">
      <c r="A12" s="81" t="s">
        <v>16</v>
      </c>
      <c r="B12" s="82">
        <f>SUM(B13:B16)</f>
        <v>4500</v>
      </c>
      <c r="C12" s="82">
        <f>SUM(C13:C16)</f>
        <v>4930</v>
      </c>
      <c r="D12" s="83"/>
      <c r="E12" s="84"/>
      <c r="F12" s="75"/>
    </row>
    <row r="13" ht="27.95" customHeight="1" spans="1:6">
      <c r="A13" s="85" t="s">
        <v>17</v>
      </c>
      <c r="B13" s="86">
        <v>3353</v>
      </c>
      <c r="C13" s="86">
        <v>3745</v>
      </c>
      <c r="D13" s="87"/>
      <c r="E13" s="88"/>
      <c r="F13" s="89"/>
    </row>
    <row r="14" ht="27.95" customHeight="1" spans="1:6">
      <c r="A14" s="85" t="s">
        <v>18</v>
      </c>
      <c r="B14" s="86"/>
      <c r="C14" s="86"/>
      <c r="D14" s="87"/>
      <c r="E14" s="88"/>
      <c r="F14" s="89"/>
    </row>
    <row r="15" ht="27.95" customHeight="1" spans="1:6">
      <c r="A15" s="85" t="s">
        <v>19</v>
      </c>
      <c r="B15" s="86">
        <v>0</v>
      </c>
      <c r="C15" s="86"/>
      <c r="D15" s="87"/>
      <c r="E15" s="88"/>
      <c r="F15" s="89"/>
    </row>
    <row r="16" ht="27.95" customHeight="1" spans="1:6">
      <c r="A16" s="85" t="s">
        <v>20</v>
      </c>
      <c r="B16" s="86">
        <v>1147</v>
      </c>
      <c r="C16" s="86">
        <v>1185</v>
      </c>
      <c r="D16" s="87"/>
      <c r="E16" s="88"/>
      <c r="F16" s="89"/>
    </row>
    <row r="17" s="62" customFormat="1" ht="27" customHeight="1" spans="1:6">
      <c r="A17" s="90" t="s">
        <v>21</v>
      </c>
      <c r="B17" s="82">
        <f>B4+B12</f>
        <v>66400</v>
      </c>
      <c r="C17" s="82">
        <f>C12+C4</f>
        <v>66819</v>
      </c>
      <c r="D17" s="83"/>
      <c r="E17" s="84"/>
      <c r="F17" s="75"/>
    </row>
    <row r="18" ht="21" customHeight="1" spans="1:6">
      <c r="A18" s="56" t="s">
        <v>22</v>
      </c>
      <c r="B18" s="57"/>
      <c r="C18" s="57"/>
      <c r="D18" s="57"/>
      <c r="E18" s="57"/>
      <c r="F18" s="67"/>
    </row>
    <row r="19" ht="15.75" customHeight="1" spans="1:6">
      <c r="A19" s="59" t="s">
        <v>23</v>
      </c>
      <c r="B19" s="60"/>
      <c r="C19" s="60"/>
      <c r="D19" s="60"/>
      <c r="E19" s="60"/>
      <c r="F19" s="67"/>
    </row>
    <row r="20" spans="1:6">
      <c r="A20" s="59" t="s">
        <v>24</v>
      </c>
      <c r="B20" s="59"/>
      <c r="C20" s="59"/>
      <c r="D20" s="59"/>
      <c r="E20" s="59"/>
      <c r="F20" s="67"/>
    </row>
    <row r="21" spans="1:6">
      <c r="A21" s="59" t="s">
        <v>25</v>
      </c>
      <c r="B21" s="60"/>
      <c r="C21" s="60"/>
      <c r="D21" s="60"/>
      <c r="E21" s="60"/>
      <c r="F21" s="67"/>
    </row>
    <row r="22" spans="1:5">
      <c r="A22" s="59" t="s">
        <v>26</v>
      </c>
      <c r="B22" s="59"/>
      <c r="C22" s="59"/>
      <c r="D22" s="59"/>
      <c r="E22" s="59"/>
    </row>
    <row r="23" spans="1:5">
      <c r="A23" s="59" t="s">
        <v>27</v>
      </c>
      <c r="B23" s="60"/>
      <c r="C23" s="60"/>
      <c r="D23" s="60"/>
      <c r="E23" s="60"/>
    </row>
  </sheetData>
  <mergeCells count="7">
    <mergeCell ref="A1:E1"/>
    <mergeCell ref="A18:E18"/>
    <mergeCell ref="A19:E19"/>
    <mergeCell ref="A20:E20"/>
    <mergeCell ref="A21:E21"/>
    <mergeCell ref="A22:E22"/>
    <mergeCell ref="A23:E23"/>
  </mergeCells>
  <conditionalFormatting sqref="A2 F3:F16 B3:D16">
    <cfRule type="cellIs" dxfId="0" priority="3" stopIfTrue="1" operator="equal">
      <formula>0</formula>
    </cfRule>
  </conditionalFormatting>
  <conditionalFormatting sqref="C2:D2 A3 F4:F17 B4:D17">
    <cfRule type="cellIs" dxfId="0" priority="1" stopIfTrue="1" operator="equal">
      <formula>0</formula>
    </cfRule>
  </conditionalFormatting>
  <printOptions horizontalCentered="1"/>
  <pageMargins left="0.590551181102362" right="0.590551181102362" top="0.78740157480315" bottom="0.62992125984252" header="0.31496062992126" footer="0.31496062992126"/>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2"/>
  <sheetViews>
    <sheetView topLeftCell="A19" workbookViewId="0">
      <selection activeCell="E8" sqref="E8"/>
    </sheetView>
  </sheetViews>
  <sheetFormatPr defaultColWidth="9" defaultRowHeight="12.75" outlineLevelCol="5"/>
  <cols>
    <col min="1" max="1" width="49.375" style="15" customWidth="1"/>
    <col min="2" max="2" width="15.75" style="15" customWidth="1"/>
    <col min="3" max="3" width="12.75" style="15" customWidth="1"/>
    <col min="4" max="4" width="11.375" style="15" customWidth="1"/>
    <col min="5" max="5" width="16" style="15" customWidth="1"/>
    <col min="6" max="6" width="11.25" style="15" hidden="1" customWidth="1"/>
    <col min="7" max="7" width="16" style="15" customWidth="1"/>
    <col min="8" max="16384" width="9" style="15"/>
  </cols>
  <sheetData>
    <row r="1" ht="32.25" customHeight="1" spans="1:5">
      <c r="A1" s="16" t="s">
        <v>28</v>
      </c>
      <c r="B1" s="16"/>
      <c r="C1" s="16"/>
      <c r="D1" s="16"/>
      <c r="E1" s="16"/>
    </row>
    <row r="2" ht="21" customHeight="1" spans="1:6">
      <c r="A2" s="17"/>
      <c r="B2" s="18"/>
      <c r="C2" s="17"/>
      <c r="D2" s="17"/>
      <c r="E2" s="19" t="s">
        <v>1</v>
      </c>
      <c r="F2" s="17"/>
    </row>
    <row r="3" s="14" customFormat="1" ht="48.75" customHeight="1" spans="1:6">
      <c r="A3" s="92" t="s">
        <v>29</v>
      </c>
      <c r="B3" s="21" t="s">
        <v>3</v>
      </c>
      <c r="C3" s="20" t="s">
        <v>4</v>
      </c>
      <c r="D3" s="22" t="s">
        <v>5</v>
      </c>
      <c r="E3" s="23" t="s">
        <v>6</v>
      </c>
      <c r="F3" s="24" t="s">
        <v>7</v>
      </c>
    </row>
    <row r="4" s="14" customFormat="1" ht="23.1" customHeight="1" spans="1:6">
      <c r="A4" s="25" t="s">
        <v>30</v>
      </c>
      <c r="B4" s="26">
        <f>B5+B10+B13+B27+B30+B37</f>
        <v>66400</v>
      </c>
      <c r="C4" s="26">
        <f>SUM(C10+C13+C5+C27+C30+C37)</f>
        <v>65611</v>
      </c>
      <c r="D4" s="27">
        <f t="shared" ref="D4:D39" si="0">C4/B4*100</f>
        <v>98.8117469879518</v>
      </c>
      <c r="E4" s="28">
        <f>(C4/F4-1)*100</f>
        <v>147.252788664456</v>
      </c>
      <c r="F4" s="29">
        <f>F5+F10+F13+F27+F30+F37</f>
        <v>26536</v>
      </c>
    </row>
    <row r="5" ht="23.1" customHeight="1" spans="1:6">
      <c r="A5" s="30" t="s">
        <v>31</v>
      </c>
      <c r="B5" s="31">
        <f>B6+B8</f>
        <v>5</v>
      </c>
      <c r="C5" s="31">
        <f>C6+C8</f>
        <v>16</v>
      </c>
      <c r="D5" s="32">
        <f t="shared" si="0"/>
        <v>320</v>
      </c>
      <c r="E5" s="33"/>
      <c r="F5" s="34"/>
    </row>
    <row r="6" ht="23.1" customHeight="1" spans="1:6">
      <c r="A6" s="30" t="s">
        <v>32</v>
      </c>
      <c r="B6" s="31"/>
      <c r="C6" s="31">
        <f>C7</f>
        <v>3</v>
      </c>
      <c r="D6" s="32"/>
      <c r="E6" s="33"/>
      <c r="F6" s="34"/>
    </row>
    <row r="7" ht="23.1" customHeight="1" spans="1:6">
      <c r="A7" s="30" t="s">
        <v>33</v>
      </c>
      <c r="B7" s="31"/>
      <c r="C7" s="31">
        <v>3</v>
      </c>
      <c r="D7" s="32"/>
      <c r="E7" s="33"/>
      <c r="F7" s="34"/>
    </row>
    <row r="8" ht="23.1" customHeight="1" spans="1:6">
      <c r="A8" s="30" t="s">
        <v>34</v>
      </c>
      <c r="B8" s="31">
        <f>B9</f>
        <v>5</v>
      </c>
      <c r="C8" s="31">
        <f>C9</f>
        <v>13</v>
      </c>
      <c r="D8" s="32">
        <f t="shared" si="0"/>
        <v>260</v>
      </c>
      <c r="E8" s="33"/>
      <c r="F8" s="34"/>
    </row>
    <row r="9" ht="23.1" customHeight="1" spans="1:6">
      <c r="A9" s="30" t="s">
        <v>35</v>
      </c>
      <c r="B9" s="31">
        <v>5</v>
      </c>
      <c r="C9" s="35">
        <v>13</v>
      </c>
      <c r="D9" s="32">
        <f t="shared" si="0"/>
        <v>260</v>
      </c>
      <c r="E9" s="33"/>
      <c r="F9" s="34"/>
    </row>
    <row r="10" ht="23.1" customHeight="1" spans="1:6">
      <c r="A10" s="30" t="s">
        <v>36</v>
      </c>
      <c r="B10" s="35"/>
      <c r="C10" s="35">
        <f>C11</f>
        <v>10</v>
      </c>
      <c r="D10" s="27"/>
      <c r="E10" s="33"/>
      <c r="F10" s="34">
        <v>5</v>
      </c>
    </row>
    <row r="11" ht="23.1" customHeight="1" spans="1:6">
      <c r="A11" s="30" t="s">
        <v>37</v>
      </c>
      <c r="B11" s="36"/>
      <c r="C11" s="35">
        <f>C12</f>
        <v>10</v>
      </c>
      <c r="D11" s="27"/>
      <c r="E11" s="33"/>
      <c r="F11" s="34"/>
    </row>
    <row r="12" ht="23.1" customHeight="1" spans="1:6">
      <c r="A12" s="30" t="s">
        <v>38</v>
      </c>
      <c r="B12" s="37"/>
      <c r="C12" s="35">
        <v>10</v>
      </c>
      <c r="D12" s="27"/>
      <c r="E12" s="38">
        <f t="shared" ref="E12:E26" si="1">(C12/F12-1)*100</f>
        <v>100</v>
      </c>
      <c r="F12" s="34">
        <v>5</v>
      </c>
    </row>
    <row r="13" ht="23.1" customHeight="1" spans="1:6">
      <c r="A13" s="30" t="s">
        <v>39</v>
      </c>
      <c r="B13" s="36">
        <f>B14+B20+B22+B23+B25</f>
        <v>46770</v>
      </c>
      <c r="C13" s="35">
        <f>C14+C20+C22+C23+C25</f>
        <v>46588</v>
      </c>
      <c r="D13" s="32">
        <f t="shared" si="0"/>
        <v>99.6108616634595</v>
      </c>
      <c r="E13" s="38">
        <f t="shared" si="1"/>
        <v>427.311827956989</v>
      </c>
      <c r="F13" s="34">
        <v>8835</v>
      </c>
    </row>
    <row r="14" ht="23.1" customHeight="1" spans="1:6">
      <c r="A14" s="30" t="s">
        <v>40</v>
      </c>
      <c r="B14" s="36">
        <f>SUM(B15:B19)</f>
        <v>45700</v>
      </c>
      <c r="C14" s="36">
        <f>SUM(C15:C19)</f>
        <v>45512</v>
      </c>
      <c r="D14" s="32">
        <f t="shared" si="0"/>
        <v>99.5886214442013</v>
      </c>
      <c r="E14" s="38">
        <f t="shared" si="1"/>
        <v>461.737842508023</v>
      </c>
      <c r="F14" s="34">
        <v>8102</v>
      </c>
    </row>
    <row r="15" ht="23.1" customHeight="1" spans="1:6">
      <c r="A15" s="39" t="s">
        <v>41</v>
      </c>
      <c r="B15" s="37">
        <v>40200</v>
      </c>
      <c r="C15" s="35">
        <v>40173</v>
      </c>
      <c r="D15" s="32">
        <f t="shared" si="0"/>
        <v>99.9328358208955</v>
      </c>
      <c r="E15" s="38">
        <f t="shared" si="1"/>
        <v>912.42439516129</v>
      </c>
      <c r="F15" s="34">
        <v>3968</v>
      </c>
    </row>
    <row r="16" ht="23.1" customHeight="1" spans="1:6">
      <c r="A16" s="39" t="s">
        <v>42</v>
      </c>
      <c r="B16" s="37">
        <v>700</v>
      </c>
      <c r="C16" s="35">
        <v>672</v>
      </c>
      <c r="D16" s="32">
        <f t="shared" si="0"/>
        <v>96</v>
      </c>
      <c r="E16" s="38">
        <f t="shared" si="1"/>
        <v>-74.0940632228219</v>
      </c>
      <c r="F16" s="34">
        <v>2594</v>
      </c>
    </row>
    <row r="17" ht="23.1" customHeight="1" spans="1:6">
      <c r="A17" s="39" t="s">
        <v>43</v>
      </c>
      <c r="B17" s="37">
        <v>200</v>
      </c>
      <c r="C17" s="35">
        <v>154</v>
      </c>
      <c r="D17" s="32">
        <f t="shared" si="0"/>
        <v>77</v>
      </c>
      <c r="E17" s="38">
        <f t="shared" si="1"/>
        <v>-77.6487663280116</v>
      </c>
      <c r="F17" s="34">
        <v>689</v>
      </c>
    </row>
    <row r="18" s="14" customFormat="1" ht="23.1" customHeight="1" spans="1:6">
      <c r="A18" s="39" t="s">
        <v>44</v>
      </c>
      <c r="B18" s="37">
        <v>4100</v>
      </c>
      <c r="C18" s="35">
        <v>4035</v>
      </c>
      <c r="D18" s="32">
        <f t="shared" si="0"/>
        <v>98.4146341463415</v>
      </c>
      <c r="E18" s="40">
        <f t="shared" si="1"/>
        <v>485.631349782293</v>
      </c>
      <c r="F18" s="34">
        <v>689</v>
      </c>
    </row>
    <row r="19" ht="23.1" customHeight="1" spans="1:6">
      <c r="A19" s="39" t="s">
        <v>45</v>
      </c>
      <c r="B19" s="37">
        <v>500</v>
      </c>
      <c r="C19" s="35">
        <v>478</v>
      </c>
      <c r="D19" s="32">
        <f t="shared" si="0"/>
        <v>95.6</v>
      </c>
      <c r="E19" s="38">
        <f t="shared" si="1"/>
        <v>582.857142857143</v>
      </c>
      <c r="F19" s="34">
        <v>70</v>
      </c>
    </row>
    <row r="20" ht="23.1" customHeight="1" spans="1:6">
      <c r="A20" s="30" t="s">
        <v>46</v>
      </c>
      <c r="B20" s="36">
        <v>600</v>
      </c>
      <c r="C20" s="35">
        <f>SUM(C21:C21)</f>
        <v>606</v>
      </c>
      <c r="D20" s="32">
        <f t="shared" si="0"/>
        <v>101</v>
      </c>
      <c r="E20" s="38">
        <f t="shared" si="1"/>
        <v>175.454545454545</v>
      </c>
      <c r="F20" s="34">
        <v>220</v>
      </c>
    </row>
    <row r="21" ht="23.1" customHeight="1" spans="1:6">
      <c r="A21" s="30" t="s">
        <v>41</v>
      </c>
      <c r="B21" s="37">
        <v>600</v>
      </c>
      <c r="C21" s="35">
        <v>606</v>
      </c>
      <c r="D21" s="32">
        <f t="shared" si="0"/>
        <v>101</v>
      </c>
      <c r="E21" s="38">
        <f t="shared" si="1"/>
        <v>175.454545454545</v>
      </c>
      <c r="F21" s="34">
        <v>220</v>
      </c>
    </row>
    <row r="22" ht="23.1" customHeight="1" spans="1:6">
      <c r="A22" s="30" t="s">
        <v>47</v>
      </c>
      <c r="B22" s="37">
        <v>150</v>
      </c>
      <c r="C22" s="35">
        <v>149</v>
      </c>
      <c r="D22" s="32">
        <f t="shared" si="0"/>
        <v>99.3333333333333</v>
      </c>
      <c r="E22" s="38">
        <f t="shared" si="1"/>
        <v>-19.0217391304348</v>
      </c>
      <c r="F22" s="34">
        <v>184</v>
      </c>
    </row>
    <row r="23" ht="23.1" customHeight="1" spans="1:6">
      <c r="A23" s="30" t="s">
        <v>48</v>
      </c>
      <c r="B23" s="36">
        <v>120</v>
      </c>
      <c r="C23" s="35">
        <f>C24</f>
        <v>121</v>
      </c>
      <c r="D23" s="32">
        <f t="shared" si="0"/>
        <v>100.833333333333</v>
      </c>
      <c r="E23" s="38">
        <f t="shared" si="1"/>
        <v>28.7234042553191</v>
      </c>
      <c r="F23" s="34">
        <v>94</v>
      </c>
    </row>
    <row r="24" ht="23.1" customHeight="1" spans="1:6">
      <c r="A24" s="30" t="s">
        <v>49</v>
      </c>
      <c r="B24" s="37">
        <v>120</v>
      </c>
      <c r="C24" s="35">
        <v>121</v>
      </c>
      <c r="D24" s="32">
        <f t="shared" si="0"/>
        <v>100.833333333333</v>
      </c>
      <c r="E24" s="38">
        <f t="shared" si="1"/>
        <v>28.7234042553191</v>
      </c>
      <c r="F24" s="34">
        <v>94</v>
      </c>
    </row>
    <row r="25" ht="23.1" customHeight="1" spans="1:6">
      <c r="A25" s="30" t="s">
        <v>50</v>
      </c>
      <c r="B25" s="36">
        <v>200</v>
      </c>
      <c r="C25" s="35">
        <f>SUM(C26:C26)</f>
        <v>200</v>
      </c>
      <c r="D25" s="32">
        <f t="shared" si="0"/>
        <v>100</v>
      </c>
      <c r="E25" s="38">
        <f t="shared" si="1"/>
        <v>-14.8936170212766</v>
      </c>
      <c r="F25" s="34">
        <v>235</v>
      </c>
    </row>
    <row r="26" ht="23.1" customHeight="1" spans="1:6">
      <c r="A26" s="30" t="s">
        <v>51</v>
      </c>
      <c r="B26" s="37">
        <v>200</v>
      </c>
      <c r="C26" s="35">
        <v>200</v>
      </c>
      <c r="D26" s="32">
        <f t="shared" si="0"/>
        <v>100</v>
      </c>
      <c r="E26" s="38">
        <f t="shared" si="1"/>
        <v>-14.8936170212766</v>
      </c>
      <c r="F26" s="34">
        <v>235</v>
      </c>
    </row>
    <row r="27" ht="23.1" customHeight="1" spans="1:6">
      <c r="A27" s="30" t="s">
        <v>52</v>
      </c>
      <c r="B27" s="37">
        <f>B28</f>
        <v>2700</v>
      </c>
      <c r="C27" s="35">
        <f>C28</f>
        <v>2754</v>
      </c>
      <c r="D27" s="32">
        <f t="shared" si="0"/>
        <v>102</v>
      </c>
      <c r="E27" s="38"/>
      <c r="F27" s="34"/>
    </row>
    <row r="28" ht="23.1" customHeight="1" spans="1:6">
      <c r="A28" s="30" t="s">
        <v>53</v>
      </c>
      <c r="B28" s="37">
        <v>2700</v>
      </c>
      <c r="C28" s="35">
        <f>C29</f>
        <v>2754</v>
      </c>
      <c r="D28" s="32">
        <f t="shared" si="0"/>
        <v>102</v>
      </c>
      <c r="E28" s="38"/>
      <c r="F28" s="34"/>
    </row>
    <row r="29" ht="23.1" customHeight="1" spans="1:6">
      <c r="A29" s="30" t="s">
        <v>54</v>
      </c>
      <c r="B29" s="37">
        <v>2700</v>
      </c>
      <c r="C29" s="35">
        <v>2754</v>
      </c>
      <c r="D29" s="32">
        <f t="shared" si="0"/>
        <v>102</v>
      </c>
      <c r="E29" s="38"/>
      <c r="F29" s="34"/>
    </row>
    <row r="30" ht="23.1" customHeight="1" spans="1:6">
      <c r="A30" s="30" t="s">
        <v>55</v>
      </c>
      <c r="B30" s="36">
        <f>SUM(B31,B32,)</f>
        <v>16000</v>
      </c>
      <c r="C30" s="35">
        <f>SUM(C31,C32,)</f>
        <v>15318</v>
      </c>
      <c r="D30" s="32">
        <f t="shared" si="0"/>
        <v>95.7375</v>
      </c>
      <c r="E30" s="38">
        <f t="shared" ref="E30:E39" si="2">(C30/F30-1)*100</f>
        <v>-8.66376483215073</v>
      </c>
      <c r="F30" s="34">
        <v>16771</v>
      </c>
    </row>
    <row r="31" ht="23.1" customHeight="1" spans="1:6">
      <c r="A31" s="30" t="s">
        <v>56</v>
      </c>
      <c r="B31" s="36">
        <v>14900</v>
      </c>
      <c r="C31" s="35">
        <v>14092</v>
      </c>
      <c r="D31" s="32">
        <f t="shared" si="0"/>
        <v>94.5771812080537</v>
      </c>
      <c r="E31" s="38">
        <f t="shared" si="2"/>
        <v>-7.21011391321525</v>
      </c>
      <c r="F31" s="34">
        <v>15187</v>
      </c>
    </row>
    <row r="32" ht="23.1" customHeight="1" spans="1:6">
      <c r="A32" s="30" t="s">
        <v>57</v>
      </c>
      <c r="B32" s="36">
        <f>SUM(B33:B36)</f>
        <v>1100</v>
      </c>
      <c r="C32" s="35">
        <f>SUM(C33:C36)</f>
        <v>1226</v>
      </c>
      <c r="D32" s="32">
        <f t="shared" si="0"/>
        <v>111.454545454545</v>
      </c>
      <c r="E32" s="38">
        <f t="shared" si="2"/>
        <v>-22.6010101010101</v>
      </c>
      <c r="F32" s="34">
        <v>1584</v>
      </c>
    </row>
    <row r="33" ht="23.1" customHeight="1" spans="1:6">
      <c r="A33" s="30" t="s">
        <v>58</v>
      </c>
      <c r="B33" s="37">
        <v>560</v>
      </c>
      <c r="C33" s="35">
        <v>635</v>
      </c>
      <c r="D33" s="32">
        <f t="shared" si="0"/>
        <v>113.392857142857</v>
      </c>
      <c r="E33" s="38">
        <f t="shared" si="2"/>
        <v>-29.0502793296089</v>
      </c>
      <c r="F33" s="34">
        <v>895</v>
      </c>
    </row>
    <row r="34" ht="23.1" customHeight="1" spans="1:6">
      <c r="A34" s="30" t="s">
        <v>59</v>
      </c>
      <c r="B34" s="37">
        <v>500</v>
      </c>
      <c r="C34" s="35">
        <v>544</v>
      </c>
      <c r="D34" s="32">
        <f t="shared" si="0"/>
        <v>108.8</v>
      </c>
      <c r="E34" s="38">
        <f t="shared" si="2"/>
        <v>-15.1326053042122</v>
      </c>
      <c r="F34" s="34">
        <v>641</v>
      </c>
    </row>
    <row r="35" ht="23.1" customHeight="1" spans="1:6">
      <c r="A35" s="30" t="s">
        <v>60</v>
      </c>
      <c r="B35" s="37">
        <v>10</v>
      </c>
      <c r="C35" s="35">
        <v>12</v>
      </c>
      <c r="D35" s="32">
        <f t="shared" si="0"/>
        <v>120</v>
      </c>
      <c r="E35" s="38">
        <f t="shared" si="2"/>
        <v>0</v>
      </c>
      <c r="F35" s="34">
        <v>12</v>
      </c>
    </row>
    <row r="36" ht="23.1" customHeight="1" spans="1:6">
      <c r="A36" s="30" t="s">
        <v>61</v>
      </c>
      <c r="B36" s="37">
        <v>30</v>
      </c>
      <c r="C36" s="35">
        <v>35</v>
      </c>
      <c r="D36" s="32">
        <f t="shared" si="0"/>
        <v>116.666666666667</v>
      </c>
      <c r="E36" s="38">
        <f t="shared" si="2"/>
        <v>-2.77777777777778</v>
      </c>
      <c r="F36" s="34">
        <v>36</v>
      </c>
    </row>
    <row r="37" ht="23.1" customHeight="1" spans="1:6">
      <c r="A37" s="30" t="s">
        <v>62</v>
      </c>
      <c r="B37" s="37">
        <v>925</v>
      </c>
      <c r="C37" s="31">
        <f>C38</f>
        <v>925</v>
      </c>
      <c r="D37" s="32">
        <f t="shared" si="0"/>
        <v>100</v>
      </c>
      <c r="E37" s="38">
        <f t="shared" si="2"/>
        <v>0</v>
      </c>
      <c r="F37" s="29">
        <v>925</v>
      </c>
    </row>
    <row r="38" ht="26.45" customHeight="1" spans="1:6">
      <c r="A38" s="30" t="s">
        <v>63</v>
      </c>
      <c r="B38" s="37">
        <v>925</v>
      </c>
      <c r="C38" s="31">
        <f>SUM(C39)</f>
        <v>925</v>
      </c>
      <c r="D38" s="32">
        <f t="shared" si="0"/>
        <v>100</v>
      </c>
      <c r="E38" s="38">
        <f t="shared" si="2"/>
        <v>0</v>
      </c>
      <c r="F38" s="29">
        <v>925</v>
      </c>
    </row>
    <row r="39" spans="1:6">
      <c r="A39" s="30" t="s">
        <v>64</v>
      </c>
      <c r="B39" s="37">
        <v>925</v>
      </c>
      <c r="C39" s="31">
        <v>925</v>
      </c>
      <c r="D39" s="32">
        <f t="shared" si="0"/>
        <v>100</v>
      </c>
      <c r="E39" s="38">
        <f t="shared" si="2"/>
        <v>0</v>
      </c>
      <c r="F39" s="29">
        <v>925</v>
      </c>
    </row>
    <row r="40" ht="15" customHeight="1" spans="1:5">
      <c r="A40" s="41" t="s">
        <v>65</v>
      </c>
      <c r="B40" s="42">
        <f>SUM(B41:B43)</f>
        <v>0</v>
      </c>
      <c r="C40" s="42">
        <f>SUM(C41:C43)</f>
        <v>1208</v>
      </c>
      <c r="D40" s="43"/>
      <c r="E40" s="44"/>
    </row>
    <row r="41" ht="15" spans="1:5">
      <c r="A41" s="45" t="s">
        <v>66</v>
      </c>
      <c r="B41" s="31"/>
      <c r="C41" s="46">
        <v>1</v>
      </c>
      <c r="D41" s="47"/>
      <c r="E41" s="48"/>
    </row>
    <row r="42" ht="15" spans="1:5">
      <c r="A42" s="45" t="s">
        <v>67</v>
      </c>
      <c r="B42" s="31"/>
      <c r="C42" s="46">
        <v>1207</v>
      </c>
      <c r="D42" s="49"/>
      <c r="E42" s="48"/>
    </row>
    <row r="43" ht="15" spans="1:5">
      <c r="A43" s="45" t="s">
        <v>68</v>
      </c>
      <c r="B43" s="50"/>
      <c r="C43" s="51"/>
      <c r="D43" s="47"/>
      <c r="E43" s="48"/>
    </row>
    <row r="44" spans="1:6">
      <c r="A44" s="52" t="s">
        <v>69</v>
      </c>
      <c r="B44" s="53">
        <f>B40+B4</f>
        <v>66400</v>
      </c>
      <c r="C44" s="53">
        <f>C40+C4</f>
        <v>66819</v>
      </c>
      <c r="D44" s="27"/>
      <c r="E44" s="54"/>
      <c r="F44" s="55">
        <f>F40+F4</f>
        <v>26536</v>
      </c>
    </row>
    <row r="45" spans="1:5">
      <c r="A45" s="56" t="s">
        <v>22</v>
      </c>
      <c r="B45" s="57"/>
      <c r="C45" s="57"/>
      <c r="D45" s="57"/>
      <c r="E45" s="57"/>
    </row>
    <row r="46" spans="1:5">
      <c r="A46" s="58" t="s">
        <v>70</v>
      </c>
      <c r="B46" s="58"/>
      <c r="C46" s="58"/>
      <c r="D46" s="58"/>
      <c r="E46" s="58"/>
    </row>
    <row r="47" spans="1:5">
      <c r="A47" s="59" t="s">
        <v>71</v>
      </c>
      <c r="B47" s="60"/>
      <c r="C47" s="60"/>
      <c r="D47" s="60"/>
      <c r="E47" s="60"/>
    </row>
    <row r="48" spans="1:5">
      <c r="A48" s="59" t="s">
        <v>72</v>
      </c>
      <c r="B48" s="60"/>
      <c r="C48" s="60"/>
      <c r="D48" s="60"/>
      <c r="E48" s="60"/>
    </row>
    <row r="49" spans="1:5">
      <c r="A49" s="59" t="s">
        <v>73</v>
      </c>
      <c r="B49" s="59"/>
      <c r="C49" s="59"/>
      <c r="D49" s="59"/>
      <c r="E49" s="59"/>
    </row>
    <row r="50" spans="1:5">
      <c r="A50" s="59" t="s">
        <v>74</v>
      </c>
      <c r="B50" s="60"/>
      <c r="C50" s="60"/>
      <c r="D50" s="60"/>
      <c r="E50" s="60"/>
    </row>
    <row r="51" spans="1:5">
      <c r="A51" s="59" t="s">
        <v>75</v>
      </c>
      <c r="B51" s="60"/>
      <c r="C51" s="60"/>
      <c r="D51" s="60"/>
      <c r="E51" s="60"/>
    </row>
    <row r="52" spans="1:5">
      <c r="A52" s="59" t="s">
        <v>76</v>
      </c>
      <c r="B52" s="60"/>
      <c r="C52" s="60"/>
      <c r="D52" s="60"/>
      <c r="E52" s="60"/>
    </row>
  </sheetData>
  <mergeCells count="9">
    <mergeCell ref="A1:E1"/>
    <mergeCell ref="A45:E45"/>
    <mergeCell ref="A46:E46"/>
    <mergeCell ref="A47:E47"/>
    <mergeCell ref="A48:E48"/>
    <mergeCell ref="A49:E49"/>
    <mergeCell ref="A50:E50"/>
    <mergeCell ref="A51:E51"/>
    <mergeCell ref="A52:E52"/>
  </mergeCells>
  <printOptions horizontalCentered="1"/>
  <pageMargins left="0.511811023622047" right="0.511811023622047" top="0.984251968503937" bottom="0.984251968503937" header="0.31496062992126" footer="0.31496062992126"/>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workbookViewId="0">
      <selection activeCell="A1" sqref="A1:H1"/>
    </sheetView>
  </sheetViews>
  <sheetFormatPr defaultColWidth="9" defaultRowHeight="13.5" outlineLevelCol="7"/>
  <cols>
    <col min="1" max="1" width="11" customWidth="1"/>
    <col min="2" max="8" width="10" customWidth="1"/>
  </cols>
  <sheetData>
    <row r="1" ht="45" customHeight="1" spans="1:8">
      <c r="A1" s="7" t="s">
        <v>77</v>
      </c>
      <c r="B1" s="7"/>
      <c r="C1" s="7"/>
      <c r="D1" s="7"/>
      <c r="E1" s="7"/>
      <c r="F1" s="7"/>
      <c r="G1" s="7"/>
      <c r="H1" s="7"/>
    </row>
    <row r="2" ht="27" customHeight="1" spans="1:8">
      <c r="A2" s="8"/>
      <c r="B2" s="8"/>
      <c r="C2" s="8"/>
      <c r="D2" s="8"/>
      <c r="E2" s="8"/>
      <c r="F2" s="9" t="s">
        <v>78</v>
      </c>
      <c r="G2" s="9"/>
      <c r="H2" s="9"/>
    </row>
    <row r="3" ht="36" customHeight="1" spans="1:8">
      <c r="A3" s="10" t="s">
        <v>79</v>
      </c>
      <c r="B3" s="10" t="s">
        <v>80</v>
      </c>
      <c r="C3" s="10" t="s">
        <v>81</v>
      </c>
      <c r="D3" s="10" t="s">
        <v>82</v>
      </c>
      <c r="E3" s="10" t="s">
        <v>83</v>
      </c>
      <c r="F3" s="10" t="s">
        <v>84</v>
      </c>
      <c r="G3" s="10" t="s">
        <v>85</v>
      </c>
      <c r="H3" s="10" t="s">
        <v>86</v>
      </c>
    </row>
    <row r="4" ht="36" customHeight="1" spans="1:8">
      <c r="A4" s="11"/>
      <c r="B4" s="11"/>
      <c r="C4" s="11"/>
      <c r="D4" s="11"/>
      <c r="E4" s="11"/>
      <c r="F4" s="11"/>
      <c r="G4" s="11"/>
      <c r="H4" s="11"/>
    </row>
    <row r="5" ht="36" customHeight="1" spans="1:8">
      <c r="A5" s="11"/>
      <c r="B5" s="11"/>
      <c r="C5" s="11"/>
      <c r="D5" s="11"/>
      <c r="E5" s="11"/>
      <c r="F5" s="11"/>
      <c r="G5" s="11"/>
      <c r="H5" s="11"/>
    </row>
    <row r="6" ht="36" customHeight="1" spans="1:8">
      <c r="A6" s="11"/>
      <c r="B6" s="11"/>
      <c r="C6" s="11"/>
      <c r="D6" s="11"/>
      <c r="E6" s="11"/>
      <c r="F6" s="11"/>
      <c r="G6" s="11"/>
      <c r="H6" s="11"/>
    </row>
    <row r="7" ht="36" customHeight="1" spans="1:8">
      <c r="A7" s="11"/>
      <c r="B7" s="11"/>
      <c r="C7" s="11"/>
      <c r="D7" s="11"/>
      <c r="E7" s="11"/>
      <c r="F7" s="11"/>
      <c r="G7" s="11"/>
      <c r="H7" s="11"/>
    </row>
    <row r="8" ht="36" customHeight="1" spans="1:8">
      <c r="A8" s="11"/>
      <c r="B8" s="11"/>
      <c r="C8" s="11"/>
      <c r="D8" s="11"/>
      <c r="E8" s="11"/>
      <c r="F8" s="11"/>
      <c r="G8" s="11"/>
      <c r="H8" s="11"/>
    </row>
    <row r="9" ht="36" customHeight="1" spans="1:8">
      <c r="A9" s="11"/>
      <c r="B9" s="11"/>
      <c r="C9" s="11"/>
      <c r="D9" s="11"/>
      <c r="E9" s="11"/>
      <c r="F9" s="11"/>
      <c r="G9" s="11"/>
      <c r="H9" s="11"/>
    </row>
    <row r="10" ht="36" customHeight="1" spans="1:8">
      <c r="A10" s="11"/>
      <c r="B10" s="11"/>
      <c r="C10" s="11"/>
      <c r="D10" s="11"/>
      <c r="E10" s="11"/>
      <c r="F10" s="11"/>
      <c r="G10" s="11"/>
      <c r="H10" s="11"/>
    </row>
    <row r="11" ht="21" customHeight="1" spans="1:8">
      <c r="A11" s="12" t="s">
        <v>87</v>
      </c>
      <c r="B11" s="13"/>
      <c r="C11" s="13"/>
      <c r="D11" s="13"/>
      <c r="E11" s="13"/>
      <c r="F11" s="13"/>
      <c r="G11" s="13"/>
      <c r="H11" s="13"/>
    </row>
  </sheetData>
  <mergeCells count="2">
    <mergeCell ref="A1:H1"/>
    <mergeCell ref="F2:H2"/>
  </mergeCell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1"/>
  <sheetViews>
    <sheetView tabSelected="1" workbookViewId="0">
      <selection activeCell="E11" sqref="E11"/>
    </sheetView>
  </sheetViews>
  <sheetFormatPr defaultColWidth="9" defaultRowHeight="13.5" outlineLevelCol="3"/>
  <cols>
    <col min="1" max="1" width="20.25" style="1" customWidth="1"/>
    <col min="2" max="2" width="24.875" style="1" customWidth="1"/>
    <col min="3" max="3" width="17.875" style="1" customWidth="1"/>
    <col min="4" max="4" width="40.375" style="1" customWidth="1"/>
  </cols>
  <sheetData>
    <row r="1" ht="35" customHeight="1" spans="1:4">
      <c r="A1" s="2" t="s">
        <v>88</v>
      </c>
      <c r="B1" s="2"/>
      <c r="C1" s="2"/>
      <c r="D1" s="2"/>
    </row>
    <row r="2" ht="35" customHeight="1"/>
    <row r="3" ht="35" customHeight="1" spans="1:4">
      <c r="A3" s="3" t="s">
        <v>89</v>
      </c>
      <c r="B3" s="3" t="s">
        <v>90</v>
      </c>
      <c r="C3" s="3" t="s">
        <v>91</v>
      </c>
      <c r="D3" s="4" t="s">
        <v>92</v>
      </c>
    </row>
    <row r="4" ht="35" customHeight="1" spans="1:4">
      <c r="A4" s="4" t="s">
        <v>80</v>
      </c>
      <c r="B4" s="4"/>
      <c r="C4" s="4"/>
      <c r="D4" s="4"/>
    </row>
    <row r="5" ht="35" customHeight="1" spans="1:4">
      <c r="A5" s="4" t="s">
        <v>81</v>
      </c>
      <c r="B5" s="4"/>
      <c r="C5" s="4"/>
      <c r="D5" s="4"/>
    </row>
    <row r="6" ht="35" customHeight="1" spans="1:4">
      <c r="A6" s="4" t="s">
        <v>82</v>
      </c>
      <c r="B6" s="4"/>
      <c r="C6" s="4"/>
      <c r="D6" s="4"/>
    </row>
    <row r="7" ht="35" customHeight="1" spans="1:4">
      <c r="A7" s="4" t="s">
        <v>83</v>
      </c>
      <c r="B7" s="4"/>
      <c r="C7" s="4"/>
      <c r="D7" s="4"/>
    </row>
    <row r="8" ht="35" customHeight="1" spans="1:4">
      <c r="A8" s="4" t="s">
        <v>84</v>
      </c>
      <c r="B8" s="4"/>
      <c r="C8" s="4"/>
      <c r="D8" s="4"/>
    </row>
    <row r="9" ht="35" customHeight="1" spans="1:4">
      <c r="A9" s="4" t="s">
        <v>85</v>
      </c>
      <c r="B9" s="4"/>
      <c r="C9" s="4"/>
      <c r="D9" s="4"/>
    </row>
    <row r="10" ht="35" customHeight="1" spans="1:4">
      <c r="A10" s="4" t="s">
        <v>86</v>
      </c>
      <c r="B10" s="4"/>
      <c r="C10" s="4"/>
      <c r="D10" s="4"/>
    </row>
    <row r="11" ht="35" customHeight="1" spans="1:3">
      <c r="A11" s="5" t="s">
        <v>93</v>
      </c>
      <c r="B11" s="6"/>
      <c r="C11" s="6"/>
    </row>
  </sheetData>
  <mergeCells count="1">
    <mergeCell ref="A1:D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19年收入决算</vt:lpstr>
      <vt:lpstr>19年支出决算</vt:lpstr>
      <vt:lpstr>专项转移支付分地区、分项目决算</vt:lpstr>
      <vt:lpstr>2019年政府性基金预算对下级的转移支付分地区、分项目决算表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dcterms:created xsi:type="dcterms:W3CDTF">2016-11-16T11:10:00Z</dcterms:created>
  <cp:lastPrinted>2019-07-09T01:13:00Z</cp:lastPrinted>
  <dcterms:modified xsi:type="dcterms:W3CDTF">2021-06-11T02:17:25Z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6BCD71E415944D6896FFD7F008FF1229</vt:lpwstr>
  </property>
</Properties>
</file>