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9" firstSheet="1" activeTab="4"/>
  </bookViews>
  <sheets>
    <sheet name="本级17支预 (原)" sheetId="17" state="hidden" r:id="rId1"/>
    <sheet name="20收入决算" sheetId="19" r:id="rId2"/>
    <sheet name="20支出决算" sheetId="20" r:id="rId3"/>
    <sheet name="20本级支出决算 " sheetId="25" r:id="rId4"/>
    <sheet name="20本级基本支出决算" sheetId="21" r:id="rId5"/>
    <sheet name="2020年一般公共预算税收返还和转移支付决算" sheetId="22" r:id="rId6"/>
    <sheet name="专项转移支付分地区、分项目决算" sheetId="23" r:id="rId7"/>
    <sheet name="2020年一般公共预算税收返还和一般性转移支付表" sheetId="24" r:id="rId8"/>
  </sheets>
  <definedNames>
    <definedName name="_xlnm._FilterDatabase" localSheetId="2" hidden="1">'20支出决算'!$D$1:$E$464</definedName>
    <definedName name="_xlnm.Print_Titles" localSheetId="4">'20本级基本支出决算'!$1:$3</definedName>
    <definedName name="_xlnm._FilterDatabase" localSheetId="3" hidden="1">'20本级支出决算 '!$D$1:$E$464</definedName>
  </definedNames>
  <calcPr calcId="144525"/>
</workbook>
</file>

<file path=xl/comments1.xml><?xml version="1.0" encoding="utf-8"?>
<comments xmlns="http://schemas.openxmlformats.org/spreadsheetml/2006/main">
  <authors>
    <author xml:space="preserve">孙溪    </author>
  </authors>
  <commentList>
    <comment ref="D8" authorId="0">
      <text>
        <r>
          <rPr>
            <b/>
            <sz val="9"/>
            <rFont val="宋体"/>
            <charset val="134"/>
          </rPr>
          <t>行政3052+事业2105=</t>
        </r>
      </text>
    </comment>
    <comment ref="D35" authorId="0">
      <text>
        <r>
          <rPr>
            <b/>
            <sz val="9"/>
            <rFont val="宋体"/>
            <charset val="134"/>
          </rPr>
          <t>行政652+事业82</t>
        </r>
      </text>
    </comment>
    <comment ref="D36" authorId="0">
      <text>
        <r>
          <rPr>
            <b/>
            <sz val="9"/>
            <rFont val="宋体"/>
            <charset val="134"/>
          </rPr>
          <t>行政9+事业5</t>
        </r>
      </text>
    </comment>
    <comment ref="D38" authorId="0">
      <text>
        <r>
          <rPr>
            <b/>
            <sz val="9"/>
            <rFont val="宋体"/>
            <charset val="134"/>
          </rPr>
          <t>行政3300+事业3340</t>
        </r>
      </text>
    </comment>
    <comment ref="D39" authorId="0">
      <text>
        <r>
          <rPr>
            <b/>
            <sz val="9"/>
            <rFont val="宋体"/>
            <charset val="134"/>
          </rPr>
          <t>行政56+事业17</t>
        </r>
      </text>
    </comment>
  </commentList>
</comments>
</file>

<file path=xl/sharedStrings.xml><?xml version="1.0" encoding="utf-8"?>
<sst xmlns="http://schemas.openxmlformats.org/spreadsheetml/2006/main" count="2261" uniqueCount="1209">
  <si>
    <t>市本级2017年一般公共预算支出</t>
  </si>
  <si>
    <t>单位：万元</t>
  </si>
  <si>
    <t>项　　目</t>
  </si>
  <si>
    <t>2016年执行数</t>
  </si>
  <si>
    <t>2016年调整后
执行数</t>
  </si>
  <si>
    <t>2017年预算数</t>
  </si>
  <si>
    <t>为上年调整后%</t>
  </si>
  <si>
    <t>一、本级支出</t>
  </si>
  <si>
    <t>（一）一般公共服务支出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</si>
  <si>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</si>
  <si>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</si>
  <si>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</si>
  <si>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</si>
  <si>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</si>
  <si>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</si>
  <si>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</si>
  <si>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</si>
  <si>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</si>
  <si>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</si>
  <si>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</si>
  <si>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</si>
  <si>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</si>
  <si>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</si>
  <si>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</si>
  <si>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</si>
  <si>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</si>
  <si>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</si>
  <si>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</si>
  <si>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</si>
  <si>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</si>
  <si>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</si>
  <si>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</si>
  <si>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</si>
  <si>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</si>
  <si>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</si>
  <si>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</si>
  <si>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</si>
  <si>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</si>
  <si>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</si>
  <si>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</si>
  <si>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</si>
  <si>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</si>
  <si>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</si>
  <si>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</si>
  <si>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</si>
  <si>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</si>
  <si>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</si>
  <si>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</si>
  <si>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</si>
  <si>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</si>
  <si>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</si>
  <si>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</si>
  <si>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</si>
  <si>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</si>
  <si>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</si>
  <si>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</si>
  <si>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</si>
  <si>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</si>
  <si>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</si>
  <si>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</si>
  <si>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</si>
  <si>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</si>
  <si>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</si>
  <si>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</si>
  <si>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</si>
  <si>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</si>
  <si>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</si>
  <si>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</si>
  <si>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</si>
  <si>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</si>
  <si>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</si>
  <si>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</si>
  <si>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</si>
  <si>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</si>
  <si>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</si>
  <si>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</si>
  <si>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</si>
  <si>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</si>
  <si>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</si>
  <si>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</si>
  <si>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</si>
  <si>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</si>
  <si>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</si>
  <si>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</si>
  <si>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</si>
  <si>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</si>
  <si>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</si>
  <si>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</si>
  <si>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</si>
  <si>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</si>
  <si>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</si>
  <si>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</si>
  <si>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</si>
  <si>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</si>
  <si>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</si>
  <si>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</si>
  <si>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</si>
  <si>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</si>
  <si>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</si>
  <si>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</si>
  <si>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</si>
  <si>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</si>
  <si>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</si>
  <si>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</si>
  <si>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</si>
  <si>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</si>
  <si>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</si>
  <si>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</si>
  <si>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</si>
  <si>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</si>
  <si>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</si>
  <si>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</si>
  <si>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</si>
  <si>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</si>
  <si>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</si>
  <si>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</si>
  <si>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</si>
  <si>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</si>
  <si>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</si>
  <si>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</si>
  <si>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</si>
  <si>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</si>
  <si>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</si>
  <si>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</si>
  <si>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</si>
  <si>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</si>
  <si>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</si>
  <si>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</si>
  <si>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</si>
  <si>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</si>
  <si>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</si>
  <si>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</si>
  <si>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</si>
  <si>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</si>
  <si>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</si>
  <si>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</si>
  <si>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</si>
  <si>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</si>
  <si>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</si>
  <si>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</si>
  <si>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</si>
  <si>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</si>
  <si>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</si>
  <si>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</si>
  <si>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</si>
  <si>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</si>
  <si>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</si>
  <si>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</si>
  <si>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</si>
  <si>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</si>
  <si>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</si>
  <si>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</si>
  <si>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>（二）国防支出</t>
  </si>
  <si>
    <t>（三）公共安全支出</t>
  </si>
  <si>
    <t xml:space="preserve">    武装警察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</si>
  <si>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</si>
  <si>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</si>
  <si>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</si>
  <si>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</si>
  <si>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</si>
  <si>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</si>
  <si>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</si>
  <si>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</si>
  <si>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</si>
  <si>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</si>
  <si>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其他公共安全支出</t>
  </si>
  <si>
    <t>（四）教育支出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</si>
  <si>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</si>
  <si>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</si>
  <si>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</si>
  <si>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</si>
  <si>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</si>
  <si>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</si>
  <si>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</si>
  <si>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</si>
  <si>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</si>
  <si>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</si>
  <si>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</si>
  <si>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</si>
  <si>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</si>
  <si>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</si>
  <si>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</si>
  <si>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</si>
  <si>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</si>
  <si>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</si>
  <si>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</si>
  <si>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</si>
  <si>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</si>
  <si>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</si>
  <si>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</si>
  <si>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</si>
  <si>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</si>
  <si>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</si>
  <si>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</si>
  <si>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</si>
  <si>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</si>
  <si>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</si>
  <si>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</si>
  <si>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</si>
  <si>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</si>
  <si>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</si>
  <si>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</si>
  <si>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</si>
  <si>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</si>
  <si>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</si>
  <si>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</si>
  <si>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</si>
  <si>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</si>
  <si>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</si>
  <si>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</si>
  <si>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</si>
  <si>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</si>
  <si>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</si>
  <si>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</si>
  <si>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</si>
  <si>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</si>
  <si>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</si>
  <si>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</si>
  <si>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>（五）科学技术支出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</si>
  <si>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</si>
  <si>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</si>
  <si>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</si>
  <si>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</si>
  <si>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</si>
  <si>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</si>
  <si>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</si>
  <si>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</si>
  <si>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</si>
  <si>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</si>
  <si>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</si>
  <si>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</si>
  <si>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</si>
  <si>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</si>
  <si>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</si>
  <si>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</si>
  <si>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</si>
  <si>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</si>
  <si>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</si>
  <si>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</si>
  <si>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</si>
  <si>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</si>
  <si>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</si>
  <si>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</si>
  <si>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</si>
  <si>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</si>
  <si>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</si>
  <si>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</si>
  <si>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</si>
  <si>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</si>
  <si>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</si>
  <si>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</si>
  <si>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</si>
  <si>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</si>
  <si>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</si>
  <si>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</si>
  <si>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</si>
  <si>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</si>
  <si>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</si>
  <si>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</si>
  <si>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</si>
  <si>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</si>
  <si>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</si>
  <si>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</si>
  <si>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</si>
  <si>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</si>
  <si>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</si>
  <si>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</si>
  <si>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（六）文化体育与传媒支出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</si>
  <si>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</si>
  <si>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</si>
  <si>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</si>
  <si>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</si>
  <si>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</si>
  <si>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</si>
  <si>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</si>
  <si>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</si>
  <si>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</si>
  <si>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</si>
  <si>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</si>
  <si>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</si>
  <si>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</si>
  <si>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</si>
  <si>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</si>
  <si>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</si>
  <si>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</si>
  <si>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</si>
  <si>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</si>
  <si>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</si>
  <si>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</si>
  <si>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</si>
  <si>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</si>
  <si>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</si>
  <si>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</si>
  <si>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</si>
  <si>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</si>
  <si>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</si>
  <si>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</si>
  <si>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</si>
  <si>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</si>
  <si>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</si>
  <si>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</si>
  <si>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</si>
  <si>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</si>
  <si>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</si>
  <si>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>（七）社会保障和就业支出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</si>
  <si>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</si>
  <si>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</si>
  <si>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</si>
  <si>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</si>
  <si>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</si>
  <si>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</si>
  <si>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</si>
  <si>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</si>
  <si>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</si>
  <si>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</si>
  <si>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</si>
  <si>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</si>
  <si>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</si>
  <si>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</si>
  <si>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</si>
  <si>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</si>
  <si>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</si>
  <si>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</si>
  <si>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</si>
  <si>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</si>
  <si>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</si>
  <si>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</si>
  <si>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</si>
  <si>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</si>
  <si>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</si>
  <si>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</si>
  <si>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</si>
  <si>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</si>
  <si>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</si>
  <si>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</si>
  <si>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</si>
  <si>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</si>
  <si>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</si>
  <si>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</si>
  <si>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</si>
  <si>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</si>
  <si>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</si>
  <si>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</si>
  <si>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</si>
  <si>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</si>
  <si>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</si>
  <si>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</si>
  <si>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</si>
  <si>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</si>
  <si>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</si>
  <si>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</si>
  <si>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</si>
  <si>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</si>
  <si>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</si>
  <si>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</si>
  <si>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</si>
  <si>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</si>
  <si>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</si>
  <si>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</si>
  <si>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</si>
  <si>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</si>
  <si>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</si>
  <si>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</si>
  <si>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</si>
  <si>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</si>
  <si>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</si>
  <si>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</si>
  <si>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</si>
  <si>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</si>
  <si>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</si>
  <si>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</si>
  <si>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</si>
  <si>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</si>
  <si>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</si>
  <si>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</si>
  <si>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</si>
  <si>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</si>
  <si>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</si>
  <si>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</si>
  <si>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</si>
  <si>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</si>
  <si>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</si>
  <si>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</si>
  <si>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</si>
  <si>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</si>
  <si>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</si>
  <si>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</si>
  <si>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</si>
  <si>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</si>
  <si>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</si>
  <si>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</si>
  <si>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</si>
  <si>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</si>
  <si>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</si>
  <si>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</si>
  <si>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</si>
  <si>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</si>
  <si>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</si>
  <si>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</si>
  <si>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</si>
  <si>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</si>
  <si>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</si>
  <si>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</si>
  <si>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</si>
  <si>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</si>
  <si>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</si>
  <si>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</si>
  <si>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</si>
  <si>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>（八）医疗卫生与计划生育支出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</si>
  <si>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</si>
  <si>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</si>
  <si>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</si>
  <si>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</si>
  <si>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</si>
  <si>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</si>
  <si>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</si>
  <si>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</si>
  <si>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</si>
  <si>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</si>
  <si>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</si>
  <si>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</si>
  <si>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</si>
  <si>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</si>
  <si>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</si>
  <si>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</si>
  <si>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</si>
  <si>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</si>
  <si>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</si>
  <si>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</si>
  <si>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</si>
  <si>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</si>
  <si>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</si>
  <si>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</si>
  <si>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</si>
  <si>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</si>
  <si>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</si>
  <si>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</si>
  <si>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</si>
  <si>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</si>
  <si>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</si>
  <si>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</si>
  <si>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</si>
  <si>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</si>
  <si>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</si>
  <si>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</si>
  <si>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</si>
  <si>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</si>
  <si>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</si>
  <si>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</si>
  <si>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</si>
  <si>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</si>
  <si>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</si>
  <si>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</si>
  <si>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</si>
  <si>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</si>
  <si>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</si>
  <si>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</si>
  <si>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</si>
  <si>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</si>
  <si>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</si>
  <si>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</si>
  <si>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</si>
  <si>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</si>
  <si>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</si>
  <si>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</si>
  <si>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</si>
  <si>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</si>
  <si>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</si>
  <si>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</si>
  <si>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</si>
  <si>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</si>
  <si>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</si>
  <si>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</si>
  <si>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>（九）节能环保支出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</si>
  <si>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</si>
  <si>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</si>
  <si>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</si>
  <si>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</si>
  <si>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</si>
  <si>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</si>
  <si>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</si>
  <si>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</si>
  <si>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</si>
  <si>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</si>
  <si>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</si>
  <si>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</si>
  <si>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</si>
  <si>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</si>
  <si>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</si>
  <si>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</si>
  <si>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</si>
  <si>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</si>
  <si>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</si>
  <si>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</si>
  <si>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</si>
  <si>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</si>
  <si>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</si>
  <si>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</si>
  <si>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</si>
  <si>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</si>
  <si>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</si>
  <si>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</si>
  <si>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</si>
  <si>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</si>
  <si>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</si>
  <si>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</si>
  <si>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</si>
  <si>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</si>
  <si>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</si>
  <si>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</si>
  <si>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</si>
  <si>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</si>
  <si>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</si>
  <si>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</si>
  <si>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</si>
  <si>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</si>
  <si>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</si>
  <si>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</si>
  <si>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</si>
  <si>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</si>
  <si>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</si>
  <si>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</si>
  <si>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</si>
  <si>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</si>
  <si>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</si>
  <si>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</si>
  <si>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</si>
  <si>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</si>
  <si>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</si>
  <si>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</si>
  <si>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</si>
  <si>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</si>
  <si>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</si>
  <si>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</si>
  <si>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</si>
  <si>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</si>
  <si>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</si>
  <si>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</si>
  <si>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</si>
  <si>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</si>
  <si>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</si>
  <si>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</si>
  <si>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</si>
  <si>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>（十）城乡社区支出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</si>
  <si>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</si>
  <si>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</si>
  <si>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</si>
  <si>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</si>
  <si>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</si>
  <si>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</si>
  <si>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</si>
  <si>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</si>
  <si>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</si>
  <si>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</si>
  <si>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</si>
  <si>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</si>
  <si>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</si>
  <si>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</si>
  <si>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</si>
  <si>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</si>
  <si>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</si>
  <si>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</si>
  <si>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</si>
  <si>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</si>
  <si>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>（十一）农林水支出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</si>
  <si>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</si>
  <si>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</si>
  <si>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</si>
  <si>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</si>
  <si>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</si>
  <si>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</si>
  <si>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</si>
  <si>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</si>
  <si>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</si>
  <si>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</si>
  <si>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</si>
  <si>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</si>
  <si>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</si>
  <si>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</si>
  <si>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</si>
  <si>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</si>
  <si>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综合财力补助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</si>
  <si>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</si>
  <si>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</si>
  <si>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</si>
  <si>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</si>
  <si>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</si>
  <si>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</si>
  <si>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</si>
  <si>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</si>
  <si>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</si>
  <si>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</si>
  <si>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</si>
  <si>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</si>
  <si>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</si>
  <si>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</si>
  <si>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</si>
  <si>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</si>
  <si>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</si>
  <si>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</si>
  <si>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</si>
  <si>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</si>
  <si>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</si>
  <si>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</si>
  <si>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</si>
  <si>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</si>
  <si>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</si>
  <si>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</si>
  <si>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</si>
  <si>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</si>
  <si>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</si>
  <si>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</si>
  <si>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</si>
  <si>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</si>
  <si>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</si>
  <si>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</si>
  <si>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</si>
  <si>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</si>
  <si>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</si>
  <si>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</si>
  <si>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</si>
  <si>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</si>
  <si>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</si>
  <si>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</si>
  <si>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</si>
  <si>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</si>
  <si>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</si>
  <si>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</si>
  <si>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</si>
  <si>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</si>
  <si>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</si>
  <si>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</si>
  <si>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</si>
  <si>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</si>
  <si>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</si>
  <si>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</si>
  <si>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</si>
  <si>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</si>
  <si>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</si>
  <si>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</si>
  <si>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</si>
  <si>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</si>
  <si>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</si>
  <si>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</si>
  <si>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</si>
  <si>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</si>
  <si>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</si>
  <si>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</si>
  <si>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</si>
  <si>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</si>
  <si>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</si>
  <si>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</si>
  <si>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</si>
  <si>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</si>
  <si>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产业化经营</t>
  </si>
  <si>
    <t xml:space="preserve">      科技示范</t>
  </si>
  <si>
    <t xml:space="preserve">      其他农业综合开发支出</t>
  </si>
  <si>
    <t xml:space="preserve">    农村综合改革</t>
  </si>
  <si>
    <t xml:space="preserve">      对村级一事一议补助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</si>
  <si>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</si>
  <si>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</si>
  <si>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</si>
  <si>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</si>
  <si>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</si>
  <si>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</si>
  <si>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</si>
  <si>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</si>
  <si>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</si>
  <si>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</si>
  <si>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</si>
  <si>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</si>
  <si>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</si>
  <si>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</si>
  <si>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</si>
  <si>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</si>
  <si>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</si>
  <si>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</si>
  <si>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</si>
  <si>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>（十二）交通运输支出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</si>
  <si>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</si>
  <si>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</si>
  <si>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</si>
  <si>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</si>
  <si>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</si>
  <si>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</si>
  <si>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</si>
  <si>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</si>
  <si>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</si>
  <si>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</si>
  <si>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</si>
  <si>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</si>
  <si>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</si>
  <si>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</si>
  <si>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</si>
  <si>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</si>
  <si>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</si>
  <si>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</si>
  <si>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</si>
  <si>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</si>
  <si>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</si>
  <si>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</si>
  <si>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</si>
  <si>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</si>
  <si>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</si>
  <si>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</si>
  <si>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</si>
  <si>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</si>
  <si>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</si>
  <si>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</si>
  <si>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</si>
  <si>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</si>
  <si>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</si>
  <si>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</si>
  <si>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</si>
  <si>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</si>
  <si>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</si>
  <si>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</si>
  <si>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</si>
  <si>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</si>
  <si>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</si>
  <si>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</si>
  <si>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</si>
  <si>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</si>
  <si>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</si>
  <si>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</si>
  <si>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</si>
  <si>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</si>
  <si>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</si>
  <si>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</si>
  <si>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r>
      <rPr>
        <sz val="9"/>
        <rFont val="宋体"/>
        <charset val="134"/>
      </rPr>
      <t>(十三</t>
    </r>
    <r>
      <rPr>
        <sz val="9"/>
        <rFont val="宋体"/>
        <charset val="134"/>
      </rPr>
      <t>)</t>
    </r>
    <r>
      <rPr>
        <sz val="9"/>
        <rFont val="宋体"/>
        <charset val="134"/>
      </rPr>
      <t>资源勘探信息等支出</t>
    </r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</si>
  <si>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</si>
  <si>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</si>
  <si>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</si>
  <si>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</si>
  <si>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</si>
  <si>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</si>
  <si>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</si>
  <si>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</si>
  <si>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</si>
  <si>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</si>
  <si>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</si>
  <si>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</si>
  <si>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</si>
  <si>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</si>
  <si>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</si>
  <si>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</si>
  <si>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</si>
  <si>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</si>
  <si>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</si>
  <si>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</si>
  <si>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</si>
  <si>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</si>
  <si>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</si>
  <si>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</si>
  <si>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</si>
  <si>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</si>
  <si>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</si>
  <si>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</si>
  <si>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</si>
  <si>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</si>
  <si>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</si>
  <si>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</si>
  <si>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安全生产监管</t>
  </si>
  <si>
    <t xml:space="preserve">      国务院安委会专项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</si>
  <si>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</si>
  <si>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</si>
  <si>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</si>
  <si>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</si>
  <si>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</si>
  <si>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</si>
  <si>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</si>
  <si>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</si>
  <si>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</si>
  <si>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</si>
  <si>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</si>
  <si>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</si>
  <si>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</si>
  <si>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</si>
  <si>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</si>
  <si>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</si>
  <si>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</si>
  <si>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</si>
  <si>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</si>
  <si>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>（十四）商业服务业等支出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</si>
  <si>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</si>
  <si>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</si>
  <si>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</si>
  <si>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</si>
  <si>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</si>
  <si>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</si>
  <si>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</si>
  <si>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</si>
  <si>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</si>
  <si>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</si>
  <si>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</si>
  <si>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</si>
  <si>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</si>
  <si>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</si>
  <si>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</si>
  <si>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</si>
  <si>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>（十五）金融支出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</si>
  <si>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</si>
  <si>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</si>
  <si>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</si>
  <si>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</si>
  <si>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</si>
  <si>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</si>
  <si>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</si>
  <si>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</si>
  <si>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</si>
  <si>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</si>
  <si>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</si>
  <si>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</si>
  <si>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</si>
  <si>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</si>
  <si>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</si>
  <si>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</si>
  <si>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</si>
  <si>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</si>
  <si>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</si>
  <si>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</si>
  <si>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</si>
  <si>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</si>
  <si>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</si>
  <si>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</si>
  <si>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>（十六）援助其他地区支出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</si>
  <si>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</si>
  <si>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</si>
  <si>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</si>
  <si>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</si>
  <si>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</si>
  <si>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</si>
  <si>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</si>
  <si>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</si>
  <si>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（十七）国土海洋气象等支出</t>
  </si>
  <si>
    <t xml:space="preserve">    国土资源事务</t>
  </si>
  <si>
    <t xml:space="preserve">      国土资源规划及管理</t>
  </si>
  <si>
    <t xml:space="preserve">      土地资源调查</t>
  </si>
  <si>
    <t xml:space="preserve">      土地资源利用与保护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</si>
  <si>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</si>
  <si>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</si>
  <si>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</si>
  <si>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</si>
  <si>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地质灾害防治</t>
  </si>
  <si>
    <t xml:space="preserve">      土地资源储备支出</t>
  </si>
  <si>
    <t xml:space="preserve">      地质及矿产资源调查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</si>
  <si>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</si>
  <si>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</si>
  <si>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</si>
  <si>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</si>
  <si>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其他国土资源事务支出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</si>
  <si>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</si>
  <si>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</si>
  <si>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</si>
  <si>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</si>
  <si>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</si>
  <si>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</si>
  <si>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</si>
  <si>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</si>
  <si>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</si>
  <si>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</si>
  <si>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</si>
  <si>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</si>
  <si>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海洋工程排污费支出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</si>
  <si>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</si>
  <si>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</si>
  <si>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</si>
  <si>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</si>
  <si>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</si>
  <si>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</si>
  <si>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</si>
  <si>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</si>
  <si>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</si>
  <si>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</si>
  <si>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</si>
  <si>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</si>
  <si>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</si>
  <si>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</si>
  <si>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</si>
  <si>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</si>
  <si>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</si>
  <si>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</si>
  <si>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</si>
  <si>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</si>
  <si>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</si>
  <si>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</si>
  <si>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</si>
  <si>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</si>
  <si>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</si>
  <si>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</si>
  <si>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</si>
  <si>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</si>
  <si>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</si>
  <si>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</si>
  <si>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其他国土海洋气象等支出</t>
  </si>
  <si>
    <t xml:space="preserve">      其他国土海洋气象等支出</t>
  </si>
  <si>
    <t>（十八）住房保障支出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</si>
  <si>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</si>
  <si>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</si>
  <si>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</si>
  <si>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</si>
  <si>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</si>
  <si>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</si>
  <si>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</si>
  <si>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</si>
  <si>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</si>
  <si>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</si>
  <si>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</si>
  <si>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</si>
  <si>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</si>
  <si>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</si>
  <si>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</si>
  <si>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</si>
  <si>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</si>
  <si>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（十九）粮油物资储备支出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</si>
  <si>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</si>
  <si>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</si>
  <si>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</si>
  <si>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</si>
  <si>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</si>
  <si>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</si>
  <si>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</si>
  <si>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</si>
  <si>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</si>
  <si>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</si>
  <si>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</si>
  <si>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</si>
  <si>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</si>
  <si>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</si>
  <si>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</si>
  <si>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</si>
  <si>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</si>
  <si>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</si>
  <si>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</si>
  <si>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</si>
  <si>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</si>
  <si>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</si>
  <si>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</si>
  <si>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国家留成油串换石油储备支出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</si>
  <si>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</si>
  <si>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</si>
  <si>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</si>
  <si>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</si>
  <si>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</si>
  <si>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</si>
  <si>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</si>
  <si>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</si>
  <si>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</si>
  <si>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</si>
  <si>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</si>
  <si>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</si>
  <si>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</si>
  <si>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</si>
  <si>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</si>
  <si>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</si>
  <si>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</si>
  <si>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</si>
  <si>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</si>
  <si>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</si>
  <si>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</si>
  <si>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（二十）其他支出(类)</t>
  </si>
  <si>
    <t>（二十一）债务付息支出</t>
  </si>
  <si>
    <t>（二十二）预备费</t>
  </si>
  <si>
    <t>二、转移性支出</t>
  </si>
  <si>
    <t>（一）上解省级支出</t>
  </si>
  <si>
    <t>（二）对下级补助支出</t>
  </si>
  <si>
    <t>（三）调出资金</t>
  </si>
  <si>
    <t xml:space="preserve">     补充预算稳定调节基金</t>
  </si>
  <si>
    <t xml:space="preserve">     补充预算周转金</t>
  </si>
  <si>
    <t xml:space="preserve">     其他调出资金</t>
  </si>
  <si>
    <t>（四）地方政府一般债务还本支出</t>
  </si>
  <si>
    <t>（五）年终结余</t>
  </si>
  <si>
    <t>嵊泗县2020年一般公共预算收入决算</t>
  </si>
  <si>
    <t>2020年调整预算数</t>
  </si>
  <si>
    <t>2020年决算数</t>
  </si>
  <si>
    <t>为调整预算%</t>
  </si>
  <si>
    <t>增长%</t>
  </si>
  <si>
    <t>2019年决算数</t>
  </si>
  <si>
    <t>一、本级收入</t>
  </si>
  <si>
    <t>（一）税收收入</t>
  </si>
  <si>
    <t xml:space="preserve">     增值税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</si>
  <si>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</si>
  <si>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</si>
  <si>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</si>
  <si>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</si>
  <si>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</si>
  <si>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</si>
  <si>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</si>
  <si>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</si>
  <si>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</si>
  <si>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</si>
  <si>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</si>
  <si>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环保税</t>
  </si>
  <si>
    <t xml:space="preserve">     其他税收收入</t>
  </si>
  <si>
    <t>（二）非税收入</t>
  </si>
  <si>
    <t xml:space="preserve">     专项收入</t>
  </si>
  <si>
    <t xml:space="preserve">     行政事业性收费收入</t>
  </si>
  <si>
    <t xml:space="preserve">     罚没收入</t>
  </si>
  <si>
    <t xml:space="preserve">     国有企业政策性亏损补贴</t>
  </si>
  <si>
    <t xml:space="preserve">     国有资源（资产）有偿使用收入</t>
  </si>
  <si>
    <t xml:space="preserve">     捐赠收入</t>
  </si>
  <si>
    <t xml:space="preserve">     政府住房基金收入</t>
  </si>
  <si>
    <t xml:space="preserve">     其他收入</t>
  </si>
  <si>
    <t>二、转移性收入</t>
  </si>
  <si>
    <t>（一）上级税收返还收入</t>
  </si>
  <si>
    <t xml:space="preserve">     上划“增值税”净返还</t>
  </si>
  <si>
    <t xml:space="preserve">     上划“企业所得税、个人所得税”基数返还</t>
  </si>
  <si>
    <t xml:space="preserve">     成品油税费改革基数返还</t>
  </si>
  <si>
    <t xml:space="preserve">     消费税基数返还</t>
  </si>
  <si>
    <t xml:space="preserve">     营改增基数返还</t>
  </si>
  <si>
    <t>（二）上级转移支付收入</t>
  </si>
  <si>
    <t xml:space="preserve">     省级一般性转移支付补助</t>
  </si>
  <si>
    <t xml:space="preserve">        专项转入一般转移支付补助</t>
  </si>
  <si>
    <t xml:space="preserve">        其他体制结算补助</t>
  </si>
  <si>
    <t xml:space="preserve">     省级专项转移支付补助</t>
  </si>
  <si>
    <t xml:space="preserve">     市级转移支付补助</t>
  </si>
  <si>
    <t>（三）调入资金</t>
  </si>
  <si>
    <t xml:space="preserve">     调入预算稳定调节基金</t>
  </si>
  <si>
    <t xml:space="preserve">     从其他资金调入</t>
  </si>
  <si>
    <t>（四）地方政府一般债务转贷收入</t>
  </si>
  <si>
    <t>（五）使用结转资金</t>
  </si>
  <si>
    <t>收入合计</t>
  </si>
  <si>
    <t>嵊泗县2020年一般公共预算支出决算</t>
  </si>
  <si>
    <t>2017年执行数</t>
  </si>
  <si>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宋体"/>
        <charset val="134"/>
      </rPr>
      <t xml:space="preserve">   </t>
    </r>
    <r>
      <rPr>
        <b/>
        <sz val="9"/>
        <color indexed="8"/>
        <rFont val="宋体"/>
        <charset val="134"/>
      </rPr>
      <t>人大事务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</si>
  <si>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>行政运行</t>
    </r>
  </si>
  <si>
    <t xml:space="preserve">    市场监督管理事务</t>
  </si>
  <si>
    <t xml:space="preserve">      市场主体管理</t>
  </si>
  <si>
    <t xml:space="preserve">      其他市场监督管理事务</t>
  </si>
  <si>
    <t xml:space="preserve">    港澳台事务</t>
  </si>
  <si>
    <t xml:space="preserve">      宗教事务</t>
  </si>
  <si>
    <t xml:space="preserve">    国防动员</t>
  </si>
  <si>
    <t xml:space="preserve">      兵役征集</t>
  </si>
  <si>
    <t xml:space="preserve">      民兵</t>
  </si>
  <si>
    <t xml:space="preserve">      边海防</t>
  </si>
  <si>
    <t xml:space="preserve">    武装警察部队</t>
  </si>
  <si>
    <t xml:space="preserve">      其他武装警察部队支出</t>
  </si>
  <si>
    <t xml:space="preserve">      执法办案</t>
  </si>
  <si>
    <t xml:space="preserve">      其他公安支出</t>
  </si>
  <si>
    <t xml:space="preserve">      基层司法业务</t>
  </si>
  <si>
    <t xml:space="preserve">      法律援助</t>
  </si>
  <si>
    <t xml:space="preserve">      社区矫正</t>
  </si>
  <si>
    <t xml:space="preserve">      普法宣传</t>
  </si>
  <si>
    <t xml:space="preserve">      律师公证管理</t>
  </si>
  <si>
    <t xml:space="preserve">    其他公共安全支出(款)</t>
  </si>
  <si>
    <t xml:space="preserve">      其他公共安全支出(项）</t>
  </si>
  <si>
    <t xml:space="preserve">      中等职业教育</t>
  </si>
  <si>
    <t>（六）文化旅游体育与传媒支出</t>
  </si>
  <si>
    <t xml:space="preserve">    文化和旅游</t>
  </si>
  <si>
    <t xml:space="preserve">      文化和旅游交流与合作</t>
  </si>
  <si>
    <t xml:space="preserve">      其他文化和旅游支出</t>
  </si>
  <si>
    <t xml:space="preserve">    广播电视</t>
  </si>
  <si>
    <t xml:space="preserve">      其他广播电视支出</t>
  </si>
  <si>
    <t xml:space="preserve">    其他文化旅游体育与传媒支出(款)</t>
  </si>
  <si>
    <t xml:space="preserve">      其他文化旅游体育与传媒支出(项)</t>
  </si>
  <si>
    <t xml:space="preserve">      社会组织管理</t>
  </si>
  <si>
    <t xml:space="preserve">      基层政权建设和社区治理</t>
  </si>
  <si>
    <t xml:space="preserve">      退役士兵安置</t>
  </si>
  <si>
    <t xml:space="preserve">      养老服务</t>
  </si>
  <si>
    <t xml:space="preserve">    退役军人管理事务</t>
  </si>
  <si>
    <t xml:space="preserve">      其他退役军人事务管理支出</t>
  </si>
  <si>
    <t>（八）卫生健康支出</t>
  </si>
  <si>
    <t xml:space="preserve">    卫生健康管理事务</t>
  </si>
  <si>
    <t xml:space="preserve">      其他卫生健康管理事务支出</t>
  </si>
  <si>
    <t xml:space="preserve">      重大公共卫生服务</t>
  </si>
  <si>
    <t xml:space="preserve">      财政对职工基本医疗保险基金的补助</t>
  </si>
  <si>
    <t xml:space="preserve">      疾病应急救助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</si>
  <si>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</si>
  <si>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</si>
  <si>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</si>
  <si>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</si>
  <si>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    停伐补助</t>
  </si>
  <si>
    <t xml:space="preserve">      减排专项支出</t>
  </si>
  <si>
    <t xml:space="preserve">      其他污染减排支出</t>
  </si>
  <si>
    <t xml:space="preserve">    农业农村</t>
  </si>
  <si>
    <t xml:space="preserve">      农业生产发展</t>
  </si>
  <si>
    <t xml:space="preserve">      农村合作经济</t>
  </si>
  <si>
    <t xml:space="preserve">      农村社会事业</t>
  </si>
  <si>
    <t xml:space="preserve">      其他农业农村支出</t>
  </si>
  <si>
    <t xml:space="preserve">    林业和草原</t>
  </si>
  <si>
    <t xml:space="preserve">      其他林业和草原支出</t>
  </si>
  <si>
    <t xml:space="preserve">      农村水利</t>
  </si>
  <si>
    <t xml:space="preserve">      水利建设征地及移民支出</t>
  </si>
  <si>
    <t xml:space="preserve">      对村级一事一议的补助</t>
  </si>
  <si>
    <t xml:space="preserve">    其他农林水支出(款)</t>
  </si>
  <si>
    <t xml:space="preserve">      其他农林水支出(项)</t>
  </si>
  <si>
    <t>（十三）资源勘探工业信息等支出</t>
  </si>
  <si>
    <t>（十六）自然资源海洋气象等支出</t>
  </si>
  <si>
    <t xml:space="preserve">    自然资源事务</t>
  </si>
  <si>
    <t xml:space="preserve">      自然资源利用与保护</t>
  </si>
  <si>
    <t xml:space="preserve">      海域与海岛管理</t>
  </si>
  <si>
    <t xml:space="preserve">      其他自然资源事务支出</t>
  </si>
  <si>
    <t xml:space="preserve">    其他自然资源海洋气象等支出</t>
  </si>
  <si>
    <t xml:space="preserve">      其他自然资源海洋气象等支出</t>
  </si>
  <si>
    <t>（十七）住房保障支出</t>
  </si>
  <si>
    <t xml:space="preserve">      老旧小区改造</t>
  </si>
  <si>
    <t>（十八）粮油物资储备支出</t>
  </si>
  <si>
    <t xml:space="preserve">      应急物资储备</t>
  </si>
  <si>
    <t>（十九）灾害防治及应急管理支出</t>
  </si>
  <si>
    <t xml:space="preserve">    应急管理事务</t>
  </si>
  <si>
    <t xml:space="preserve">      安全监管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</si>
  <si>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</si>
  <si>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</si>
  <si>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</si>
  <si>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</si>
  <si>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其他灾害防治及应急管理支出</t>
  </si>
  <si>
    <t xml:space="preserve">    其他支出(款)</t>
  </si>
  <si>
    <t xml:space="preserve">      其他支出(项)</t>
  </si>
  <si>
    <t xml:space="preserve">    地方政府一般债务付息支出</t>
  </si>
  <si>
    <t xml:space="preserve">      地方政府一般债券付息支出</t>
  </si>
  <si>
    <t>（二十二）债务发行费用支出</t>
  </si>
  <si>
    <t xml:space="preserve">      地方政府一般债务发行费用支出</t>
  </si>
  <si>
    <t>（三）安排预算稳定调节基金</t>
  </si>
  <si>
    <t>（四）年终结余</t>
  </si>
  <si>
    <t>（五）援助其他地区支出</t>
  </si>
  <si>
    <t>（六）地方政府一般债务还本支出</t>
  </si>
  <si>
    <t>支出合计</t>
  </si>
  <si>
    <t>注：全县7个乡镇参照部门预算单位管理，嵊泗县2021年一般公共预算支出（草案）与嵊泗县2021年一般公共预算本级支出（草案）一致；故公开的嵊泗县2021年一般公共预算支出（草案）即嵊泗县2021年一般公共预算本级支出（草案）。</t>
  </si>
  <si>
    <t>嵊泗县2020年一般公共本级预算支出决算</t>
  </si>
  <si>
    <t>嵊泗县2020年一般公共预算本级基本支出决算</t>
  </si>
  <si>
    <t>项目</t>
  </si>
  <si>
    <t>2020年预算数</t>
  </si>
  <si>
    <t>2016年决算数</t>
  </si>
  <si>
    <t>为预算%</t>
  </si>
  <si>
    <t>基本支出合计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</si>
  <si>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</si>
  <si>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</si>
  <si>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</si>
  <si>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</si>
  <si>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</si>
  <si>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二、商品和服务支出</t>
  </si>
  <si>
    <t xml:space="preserve">  办公费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</si>
  <si>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</si>
  <si>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</si>
  <si>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</si>
  <si>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</si>
  <si>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</si>
  <si>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</si>
  <si>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</si>
  <si>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维修(护)费</t>
  </si>
  <si>
    <t xml:space="preserve">  其他商品和服务支出</t>
  </si>
  <si>
    <t>三、机关资本性支出（一）</t>
  </si>
  <si>
    <t xml:space="preserve"> 设备购置</t>
  </si>
  <si>
    <t xml:space="preserve"> 其他资本性支出</t>
  </si>
  <si>
    <t>四、机关资本性支出（二）</t>
  </si>
  <si>
    <t>五、对事业单位经常性补助</t>
  </si>
  <si>
    <t xml:space="preserve">  工资福利支出</t>
  </si>
  <si>
    <t xml:space="preserve">  商品和服务支出</t>
  </si>
  <si>
    <t xml:space="preserve">  其他事业单位补助</t>
  </si>
  <si>
    <t>六、对事业单位资本性补助</t>
  </si>
  <si>
    <t xml:space="preserve">  资本性支出（一）</t>
  </si>
  <si>
    <t xml:space="preserve">  资本性支出（二）</t>
  </si>
  <si>
    <t>七、对企业补助</t>
  </si>
  <si>
    <t>八、对企业资本性支出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</si>
  <si>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</si>
  <si>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</si>
  <si>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</si>
  <si>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</si>
  <si>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</si>
  <si>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</si>
  <si>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</si>
  <si>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</si>
  <si>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</si>
  <si>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</si>
  <si>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</si>
  <si>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</si>
  <si>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注：全县7个乡镇参照部门预算单位管理，嵊泗县2021年一般公共预算基本支出预算表与嵊泗县2021年一般公共预算本级基本支出预算表一致；故公开的嵊泗县2021年一般公共预算基本支出预算即嵊泗县2021年一般公共预算本级基本支出预算表。</t>
  </si>
  <si>
    <t>嵊泗县2020年一般公共预算税收返还和转移支付决算表</t>
  </si>
  <si>
    <t>单位:万元</t>
  </si>
  <si>
    <t>项　　目　　名　　称</t>
  </si>
  <si>
    <t>金额</t>
  </si>
  <si>
    <t>一、税收返还收入合计</t>
  </si>
  <si>
    <t xml:space="preserve"> （一）上划“增值税”净返还</t>
  </si>
  <si>
    <t xml:space="preserve"> （二）上划“企业所得税、个人所得税”基数返还</t>
  </si>
  <si>
    <t xml:space="preserve"> （三）成品油税费改革基数返还</t>
  </si>
  <si>
    <t xml:space="preserve"> （四）消费税基数返还</t>
  </si>
  <si>
    <t xml:space="preserve"> （五）营改增基数返还</t>
  </si>
  <si>
    <t>二、转移支付补助合计</t>
  </si>
  <si>
    <t xml:space="preserve"> （一）省级一般性转移支付补助</t>
  </si>
  <si>
    <t xml:space="preserve">   1.专项转入一般转移支付补助</t>
  </si>
  <si>
    <r>
      <rPr>
        <sz val="14"/>
        <color theme="1"/>
        <rFont val="宋体"/>
        <charset val="134"/>
      </rPr>
      <t xml:space="preserve">   2</t>
    </r>
    <r>
      <rPr>
        <sz val="14"/>
        <rFont val="宋体"/>
        <charset val="134"/>
      </rPr>
      <t>.其他体制结算补助</t>
    </r>
  </si>
  <si>
    <t xml:space="preserve"> （二）省级专项转移支付补助</t>
  </si>
  <si>
    <t xml:space="preserve"> （三）市级转移支付补助</t>
  </si>
  <si>
    <t>嵊泗县2020年专项转移支付分地区、分项目决算表</t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</si>
  <si>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</si>
  <si>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</si>
  <si>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</si>
  <si>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</si>
  <si>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</si>
  <si>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</si>
  <si>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</si>
  <si>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</si>
  <si>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注：我县不存在专项转移支付</t>
  </si>
  <si>
    <t>嵊泗县2020年一般公共预算税收返还和一般性转移支付表</t>
  </si>
  <si>
    <t xml:space="preserve"> 一、税收返还支出</t>
  </si>
  <si>
    <t xml:space="preserve">    所得税基数返还支出</t>
  </si>
  <si>
    <t xml:space="preserve">    成品油改革税收返还支出</t>
  </si>
  <si>
    <t xml:space="preserve">    增值税税收返还支出</t>
  </si>
  <si>
    <t xml:space="preserve">    消费税税收返还支出</t>
  </si>
  <si>
    <t xml:space="preserve">    营改增基数返还支出</t>
  </si>
  <si>
    <t xml:space="preserve"> 二、一般性转移支付</t>
  </si>
  <si>
    <t xml:space="preserve">    体制补助支出</t>
  </si>
  <si>
    <t xml:space="preserve">    均衡性转移支付</t>
  </si>
  <si>
    <t xml:space="preserve">    县级基本财力保障机制奖补资金支出</t>
  </si>
  <si>
    <t xml:space="preserve">    结算补助支出</t>
  </si>
  <si>
    <t xml:space="preserve">    成品油价格和税费改革转移支付补助支出</t>
  </si>
  <si>
    <t xml:space="preserve">    其他一般性转移支付支出</t>
  </si>
  <si>
    <t>支 出 合 计</t>
  </si>
  <si>
    <t>注：我县不存在税收返还和一般性转移支付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</si>
</sst>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.0%"/>
    <numFmt numFmtId="179" formatCode="0.0_ "/>
    <numFmt numFmtId="180" formatCode="0.0_);[Red]\(0.0\)"/>
    <numFmt numFmtId="181" formatCode="0.0"/>
    <numFmt numFmtId="182" formatCode="0_ "/>
  </numFmts>
  <fonts count="46">
    <font>
      <sz val="12"/>
      <name val="宋体"/>
      <charset val="134"/>
    </font>
    <font>
      <sz val="18"/>
      <color theme="1"/>
      <name val="创艺简标宋"/>
      <charset val="134"/>
    </font>
    <font>
      <sz val="9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8"/>
      <name val="创艺简标宋"/>
      <charset val="134"/>
    </font>
    <font>
      <sz val="12"/>
      <name val="创艺简标宋"/>
      <charset val="134"/>
    </font>
    <font>
      <b/>
      <sz val="12"/>
      <name val="创艺简标宋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9"/>
      <name val="宋体"/>
      <charset val="134"/>
    </font>
    <font>
      <sz val="9"/>
      <color indexed="8"/>
      <name val="黑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创艺简标宋"/>
      <charset val="134"/>
    </font>
    <font>
      <sz val="9"/>
      <color indexed="10"/>
      <name val="宋体"/>
      <charset val="134"/>
    </font>
    <font>
      <sz val="11"/>
      <color indexed="8"/>
      <name val="Times New Roman"/>
      <charset val="134"/>
    </font>
    <font>
      <sz val="9"/>
      <name val="黑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楷体_GB2312"/>
      <charset val="134"/>
    </font>
    <font>
      <sz val="12"/>
      <name val="Times New Roman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3" fillId="9" borderId="6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7" fillId="13" borderId="5" applyNumberFormat="0" applyAlignment="0" applyProtection="0">
      <alignment vertical="center"/>
    </xf>
    <xf numFmtId="0" fontId="38" fillId="14" borderId="1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43" fillId="0" borderId="0"/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4" fillId="0" borderId="0"/>
  </cellStyleXfs>
  <cellXfs count="139">
    <xf numFmtId="0" fontId="0" fillId="0" borderId="0" xfId="0"/>
    <xf numFmtId="0" fontId="0" fillId="0" borderId="0" xfId="0" applyAlignment="1"/>
    <xf numFmtId="0" fontId="1" fillId="0" borderId="0" xfId="35" applyFont="1" applyFill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1" xfId="35" applyFont="1" applyBorder="1" applyAlignment="1">
      <alignment horizontal="center" vertical="center"/>
    </xf>
    <xf numFmtId="0" fontId="3" fillId="0" borderId="1" xfId="35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10" fillId="2" borderId="0" xfId="33" applyFont="1" applyFill="1">
      <alignment vertical="center"/>
    </xf>
    <xf numFmtId="0" fontId="11" fillId="0" borderId="0" xfId="33" applyFont="1" applyFill="1">
      <alignment vertical="center"/>
    </xf>
    <xf numFmtId="0" fontId="12" fillId="0" borderId="0" xfId="33" applyFont="1">
      <alignment vertical="center"/>
    </xf>
    <xf numFmtId="0" fontId="13" fillId="0" borderId="0" xfId="33" applyFont="1" applyAlignment="1">
      <alignment horizontal="center" vertical="center"/>
    </xf>
    <xf numFmtId="0" fontId="13" fillId="0" borderId="0" xfId="33" applyFont="1">
      <alignment vertical="center"/>
    </xf>
    <xf numFmtId="177" fontId="12" fillId="0" borderId="0" xfId="33" applyNumberFormat="1" applyFont="1" applyAlignment="1">
      <alignment horizontal="center" vertical="center"/>
    </xf>
    <xf numFmtId="0" fontId="12" fillId="0" borderId="0" xfId="33" applyFont="1" applyAlignment="1">
      <alignment horizontal="center" vertical="center"/>
    </xf>
    <xf numFmtId="0" fontId="10" fillId="0" borderId="0" xfId="33" applyFont="1">
      <alignment vertical="center"/>
    </xf>
    <xf numFmtId="0" fontId="6" fillId="2" borderId="0" xfId="35" applyFont="1" applyFill="1" applyAlignment="1">
      <alignment horizontal="center" vertical="center"/>
    </xf>
    <xf numFmtId="177" fontId="12" fillId="0" borderId="0" xfId="33" applyNumberFormat="1" applyFont="1" applyAlignment="1">
      <alignment horizontal="right" vertical="center"/>
    </xf>
    <xf numFmtId="0" fontId="2" fillId="0" borderId="0" xfId="33" applyFont="1" applyAlignment="1">
      <alignment horizontal="center" vertical="center"/>
    </xf>
    <xf numFmtId="0" fontId="14" fillId="0" borderId="1" xfId="33" applyFont="1" applyBorder="1" applyAlignment="1">
      <alignment horizontal="center" vertical="center"/>
    </xf>
    <xf numFmtId="177" fontId="14" fillId="0" borderId="1" xfId="33" applyNumberFormat="1" applyFont="1" applyBorder="1" applyAlignment="1">
      <alignment horizontal="center" vertical="center"/>
    </xf>
    <xf numFmtId="0" fontId="14" fillId="0" borderId="1" xfId="33" applyNumberFormat="1" applyFont="1" applyFill="1" applyBorder="1" applyAlignment="1">
      <alignment horizontal="center" vertical="center"/>
    </xf>
    <xf numFmtId="177" fontId="14" fillId="0" borderId="1" xfId="33" applyNumberFormat="1" applyFont="1" applyFill="1" applyBorder="1" applyAlignment="1">
      <alignment horizontal="center" vertical="center" wrapText="1"/>
    </xf>
    <xf numFmtId="178" fontId="14" fillId="0" borderId="1" xfId="33" applyNumberFormat="1" applyFont="1" applyFill="1" applyBorder="1" applyAlignment="1">
      <alignment horizontal="center" vertical="center" wrapText="1"/>
    </xf>
    <xf numFmtId="0" fontId="2" fillId="0" borderId="1" xfId="33" applyNumberFormat="1" applyFont="1" applyFill="1" applyBorder="1">
      <alignment vertical="center"/>
    </xf>
    <xf numFmtId="177" fontId="2" fillId="0" borderId="1" xfId="33" applyNumberFormat="1" applyFont="1" applyFill="1" applyBorder="1" applyAlignment="1">
      <alignment horizontal="center" vertical="center" wrapText="1"/>
    </xf>
    <xf numFmtId="178" fontId="2" fillId="0" borderId="1" xfId="33" applyNumberFormat="1" applyFont="1" applyBorder="1" applyAlignment="1">
      <alignment horizontal="center" vertical="center" wrapText="1"/>
    </xf>
    <xf numFmtId="177" fontId="2" fillId="0" borderId="1" xfId="55" applyNumberFormat="1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4" xfId="33" applyNumberFormat="1" applyFont="1" applyFill="1" applyBorder="1">
      <alignment vertical="center"/>
    </xf>
    <xf numFmtId="0" fontId="2" fillId="0" borderId="4" xfId="33" applyNumberFormat="1" applyFont="1" applyFill="1" applyBorder="1" applyAlignment="1">
      <alignment horizontal="center" vertical="center"/>
    </xf>
    <xf numFmtId="177" fontId="2" fillId="0" borderId="4" xfId="33" applyNumberFormat="1" applyFont="1" applyFill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0" fontId="2" fillId="0" borderId="0" xfId="33" applyNumberFormat="1" applyFont="1" applyFill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35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1" fontId="17" fillId="0" borderId="0" xfId="0" applyNumberFormat="1" applyFont="1" applyFill="1" applyBorder="1" applyAlignment="1">
      <alignment vertical="center"/>
    </xf>
    <xf numFmtId="31" fontId="17" fillId="2" borderId="0" xfId="0" applyNumberFormat="1" applyFont="1" applyFill="1" applyBorder="1" applyAlignment="1">
      <alignment vertical="center"/>
    </xf>
    <xf numFmtId="31" fontId="2" fillId="0" borderId="3" xfId="0" applyNumberFormat="1" applyFont="1" applyFill="1" applyBorder="1" applyAlignment="1">
      <alignment horizontal="center" vertical="center"/>
    </xf>
    <xf numFmtId="0" fontId="16" fillId="3" borderId="1" xfId="35" applyFont="1" applyFill="1" applyBorder="1" applyAlignment="1">
      <alignment horizontal="center" vertical="center"/>
    </xf>
    <xf numFmtId="0" fontId="16" fillId="0" borderId="1" xfId="35" applyFont="1" applyFill="1" applyBorder="1" applyAlignment="1">
      <alignment horizontal="center" vertical="center"/>
    </xf>
    <xf numFmtId="0" fontId="16" fillId="0" borderId="1" xfId="35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180" fontId="16" fillId="2" borderId="1" xfId="0" applyNumberFormat="1" applyFont="1" applyFill="1" applyBorder="1" applyAlignment="1" applyProtection="1">
      <alignment horizontal="center" vertical="center"/>
    </xf>
    <xf numFmtId="181" fontId="14" fillId="0" borderId="1" xfId="35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77" fontId="17" fillId="0" borderId="1" xfId="0" applyNumberFormat="1" applyFont="1" applyFill="1" applyBorder="1" applyAlignment="1" applyProtection="1">
      <alignment horizontal="center" vertical="center"/>
    </xf>
    <xf numFmtId="180" fontId="17" fillId="2" borderId="1" xfId="0" applyNumberFormat="1" applyFont="1" applyFill="1" applyBorder="1" applyAlignment="1" applyProtection="1">
      <alignment horizontal="center" vertical="center"/>
    </xf>
    <xf numFmtId="181" fontId="2" fillId="0" borderId="1" xfId="3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vertical="center"/>
    </xf>
    <xf numFmtId="180" fontId="1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82" fontId="1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7" fontId="19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177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80" fontId="2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82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1" fontId="17" fillId="0" borderId="3" xfId="0" applyNumberFormat="1" applyFont="1" applyBorder="1" applyAlignment="1">
      <alignment horizontal="center" vertical="center"/>
    </xf>
    <xf numFmtId="0" fontId="17" fillId="0" borderId="1" xfId="35" applyFont="1" applyFill="1" applyBorder="1" applyAlignment="1">
      <alignment horizontal="center" vertical="center"/>
    </xf>
    <xf numFmtId="0" fontId="16" fillId="0" borderId="1" xfId="35" applyFont="1" applyFill="1" applyBorder="1" applyAlignment="1">
      <alignment horizontal="left" vertical="center"/>
    </xf>
    <xf numFmtId="1" fontId="16" fillId="0" borderId="1" xfId="35" applyNumberFormat="1" applyFont="1" applyFill="1" applyBorder="1" applyAlignment="1">
      <alignment horizontal="center" vertical="center"/>
    </xf>
    <xf numFmtId="181" fontId="16" fillId="0" borderId="1" xfId="12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181" fontId="17" fillId="0" borderId="1" xfId="1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181" fontId="2" fillId="0" borderId="1" xfId="12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35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" xfId="35" applyFont="1" applyBorder="1" applyAlignment="1">
      <alignment horizontal="center" vertical="center"/>
    </xf>
    <xf numFmtId="0" fontId="14" fillId="0" borderId="1" xfId="3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left" vertical="center"/>
    </xf>
    <xf numFmtId="182" fontId="2" fillId="0" borderId="1" xfId="0" applyNumberFormat="1" applyFont="1" applyBorder="1" applyAlignment="1">
      <alignment horizontal="center" vertical="center"/>
    </xf>
    <xf numFmtId="0" fontId="2" fillId="0" borderId="1" xfId="35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left" vertical="center"/>
    </xf>
    <xf numFmtId="182" fontId="2" fillId="0" borderId="1" xfId="0" applyNumberFormat="1" applyFont="1" applyFill="1" applyBorder="1" applyAlignment="1">
      <alignment horizontal="center" vertical="center"/>
    </xf>
    <xf numFmtId="1" fontId="2" fillId="0" borderId="1" xfId="35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</cellXfs>
  <cellStyles count="57">
    <cellStyle name="常规" xfId="0" builtinId="0"/>
    <cellStyle name="常规_Book1_2013年度预算报告附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5_嵊泗县2019年一般公共预算收支决算（3）" xfId="33"/>
    <cellStyle name="适中" xfId="34" builtinId="28"/>
    <cellStyle name="常规_2000年预计及2001年计划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样式 1" xfId="56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24"/>
  <sheetViews>
    <sheetView showZeros="0" zoomScale="120" zoomScaleNormal="120" workbookViewId="0">
      <pane ySplit="3" topLeftCell="A1218" activePane="bottomLeft" state="frozen"/>
      <selection/>
      <selection pane="bottomLeft" activeCell="E1232" sqref="E1232"/>
    </sheetView>
  </sheetViews>
  <sheetFormatPr defaultColWidth="9" defaultRowHeight="20.1" customHeight="1" outlineLevelCol="4"/>
  <cols>
    <col min="1" max="1" width="33.625" style="120" customWidth="1"/>
    <col min="2" max="4" width="12.5" style="121" customWidth="1"/>
    <col min="5" max="5" width="12.5" style="120" customWidth="1"/>
    <col min="6" max="16384" width="9" style="120"/>
  </cols>
  <sheetData>
    <row r="1" s="118" customFormat="1" ht="29.25" customHeight="1" spans="1:5">
      <c r="A1" s="122" t="s">
        <v>0</v>
      </c>
      <c r="B1" s="122"/>
      <c r="C1" s="122"/>
      <c r="D1" s="122"/>
      <c r="E1" s="122"/>
    </row>
    <row r="2" s="119" customFormat="1" ht="13.5" customHeight="1" spans="1:5">
      <c r="A2" s="123"/>
      <c r="B2" s="123"/>
      <c r="C2" s="123"/>
      <c r="D2" s="124" t="s">
        <v>1</v>
      </c>
      <c r="E2" s="124"/>
    </row>
    <row r="3" s="119" customFormat="1" ht="39" customHeight="1" spans="1:5">
      <c r="A3" s="125" t="s">
        <v>2</v>
      </c>
      <c r="B3" s="125" t="s">
        <v>3</v>
      </c>
      <c r="C3" s="126" t="s">
        <v>4</v>
      </c>
      <c r="D3" s="125" t="s">
        <v>5</v>
      </c>
      <c r="E3" s="127" t="s">
        <v>6</v>
      </c>
    </row>
    <row r="4" customHeight="1" spans="1:5">
      <c r="A4" s="128" t="s">
        <v>7</v>
      </c>
      <c r="B4" s="129">
        <v>970858</v>
      </c>
      <c r="C4" s="130">
        <v>820764</v>
      </c>
      <c r="D4" s="130">
        <v>861500</v>
      </c>
      <c r="E4" s="116">
        <f>D4/C4*100</f>
        <v>104.963180646325</v>
      </c>
    </row>
    <row r="5" customHeight="1" spans="1:5">
      <c r="A5" s="131" t="s">
        <v>8</v>
      </c>
      <c r="B5" s="129">
        <v>142176</v>
      </c>
      <c r="C5" s="130">
        <v>142176</v>
      </c>
      <c r="D5" s="130">
        <v>149300</v>
      </c>
      <c r="E5" s="116">
        <f t="shared" ref="E5:E68" si="0">D5/C5*100</f>
        <v>105.010690974567</v>
      </c>
    </row>
    <row r="6" customHeight="1" spans="1:5">
      <c r="A6" s="131" t="s">
        <v>9</v>
      </c>
      <c r="B6" s="132">
        <v>2376</v>
      </c>
      <c r="C6" s="130">
        <v>2376</v>
      </c>
      <c r="D6" s="130">
        <v>2495</v>
      </c>
      <c r="E6" s="116">
        <f t="shared" si="0"/>
        <v>105.008417508418</v>
      </c>
    </row>
    <row r="7" customHeight="1" spans="1:5">
      <c r="A7" s="131" t="s">
        <v>10</v>
      </c>
      <c r="B7" s="132">
        <v>1649</v>
      </c>
      <c r="C7" s="130">
        <v>1649</v>
      </c>
      <c r="D7" s="130">
        <v>1732</v>
      </c>
      <c r="E7" s="116">
        <f t="shared" si="0"/>
        <v>105.033353547605</v>
      </c>
    </row>
    <row r="8" customHeight="1" spans="1:5">
      <c r="A8" s="131" t="s">
        <v>11</v>
      </c>
      <c r="B8" s="132">
        <v>292</v>
      </c>
      <c r="C8" s="130">
        <v>292</v>
      </c>
      <c r="D8" s="130">
        <v>307</v>
      </c>
      <c r="E8" s="116">
        <f t="shared" si="0"/>
        <v>105.13698630137</v>
      </c>
    </row>
    <row r="9" customHeight="1" spans="1:5">
      <c r="A9" s="131" t="s">
        <v>12</v>
      </c>
      <c r="B9" s="132">
        <v>0</v>
      </c>
      <c r="C9" s="130">
        <v>0</v>
      </c>
      <c r="D9" s="130"/>
      <c r="E9" s="116" t="e">
        <f t="shared" si="0"/>
        <v>#DIV/0!</v>
      </c>
    </row>
    <row r="10" customHeight="1" spans="1:5">
      <c r="A10" s="131" t="s">
        <v>13</v>
      </c>
      <c r="B10" s="132">
        <v>240</v>
      </c>
      <c r="C10" s="130">
        <v>240</v>
      </c>
      <c r="D10" s="130">
        <v>252</v>
      </c>
      <c r="E10" s="116">
        <f t="shared" si="0"/>
        <v>105</v>
      </c>
    </row>
    <row r="11" customHeight="1" spans="1:5">
      <c r="A11" s="131" t="s">
        <v>14</v>
      </c>
      <c r="B11" s="132">
        <v>0</v>
      </c>
      <c r="C11" s="130">
        <v>0</v>
      </c>
      <c r="D11" s="130"/>
      <c r="E11" s="116" t="e">
        <f t="shared" si="0"/>
        <v>#DIV/0!</v>
      </c>
    </row>
    <row r="12" customHeight="1" spans="1:5">
      <c r="A12" s="131" t="s">
        <v>15</v>
      </c>
      <c r="B12" s="132">
        <v>60</v>
      </c>
      <c r="C12" s="130">
        <v>60</v>
      </c>
      <c r="D12" s="130">
        <v>63</v>
      </c>
      <c r="E12" s="116">
        <f t="shared" si="0"/>
        <v>105</v>
      </c>
    </row>
    <row r="13" customHeight="1" spans="1:5">
      <c r="A13" s="131" t="s">
        <v>16</v>
      </c>
      <c r="B13" s="132">
        <v>25</v>
      </c>
      <c r="C13" s="130">
        <v>25</v>
      </c>
      <c r="D13" s="130">
        <v>26</v>
      </c>
      <c r="E13" s="116">
        <f t="shared" si="0"/>
        <v>104</v>
      </c>
    </row>
    <row r="14" customHeight="1" spans="1:5">
      <c r="A14" s="131" t="s">
        <v>17</v>
      </c>
      <c r="B14" s="132">
        <v>100</v>
      </c>
      <c r="C14" s="130">
        <v>100</v>
      </c>
      <c r="D14" s="130">
        <v>105</v>
      </c>
      <c r="E14" s="116">
        <f t="shared" si="0"/>
        <v>105</v>
      </c>
    </row>
    <row r="15" customHeight="1" spans="1:5">
      <c r="A15" s="131" t="s">
        <v>18</v>
      </c>
      <c r="B15" s="132">
        <v>0</v>
      </c>
      <c r="C15" s="130">
        <v>0</v>
      </c>
      <c r="D15" s="130"/>
      <c r="E15" s="116" t="e">
        <f t="shared" si="0"/>
        <v>#DIV/0!</v>
      </c>
    </row>
    <row r="16" customHeight="1" spans="1:5">
      <c r="A16" s="128" t="s">
        <v>19</v>
      </c>
      <c r="B16" s="132">
        <v>0</v>
      </c>
      <c r="C16" s="130">
        <v>0</v>
      </c>
      <c r="D16" s="130"/>
      <c r="E16" s="116" t="e">
        <f t="shared" si="0"/>
        <v>#DIV/0!</v>
      </c>
    </row>
    <row r="17" customHeight="1" spans="1:5">
      <c r="A17" s="128" t="s">
        <v>20</v>
      </c>
      <c r="B17" s="132">
        <v>10</v>
      </c>
      <c r="C17" s="130">
        <v>10</v>
      </c>
      <c r="D17" s="130">
        <v>10</v>
      </c>
      <c r="E17" s="116">
        <f t="shared" si="0"/>
        <v>100</v>
      </c>
    </row>
    <row r="18" customHeight="1" spans="1:5">
      <c r="A18" s="133" t="s">
        <v>21</v>
      </c>
      <c r="B18" s="132">
        <v>2342</v>
      </c>
      <c r="C18" s="130">
        <v>2342</v>
      </c>
      <c r="D18" s="130">
        <v>2459</v>
      </c>
      <c r="E18" s="116">
        <f t="shared" si="0"/>
        <v>104.995730145175</v>
      </c>
    </row>
    <row r="19" customHeight="1" spans="1:5">
      <c r="A19" s="133" t="s">
        <v>10</v>
      </c>
      <c r="B19" s="132">
        <v>1634</v>
      </c>
      <c r="C19" s="130">
        <v>1634</v>
      </c>
      <c r="D19" s="130">
        <v>1715</v>
      </c>
      <c r="E19" s="116">
        <f t="shared" si="0"/>
        <v>104.957160342717</v>
      </c>
    </row>
    <row r="20" customHeight="1" spans="1:5">
      <c r="A20" s="133" t="s">
        <v>11</v>
      </c>
      <c r="B20" s="132">
        <v>351</v>
      </c>
      <c r="C20" s="130">
        <v>351</v>
      </c>
      <c r="D20" s="130">
        <v>370</v>
      </c>
      <c r="E20" s="116">
        <f t="shared" si="0"/>
        <v>105.413105413105</v>
      </c>
    </row>
    <row r="21" customHeight="1" spans="1:5">
      <c r="A21" s="133" t="s">
        <v>12</v>
      </c>
      <c r="B21" s="129">
        <v>0</v>
      </c>
      <c r="C21" s="130">
        <v>0</v>
      </c>
      <c r="D21" s="130"/>
      <c r="E21" s="116" t="e">
        <f t="shared" si="0"/>
        <v>#DIV/0!</v>
      </c>
    </row>
    <row r="22" customHeight="1" spans="1:5">
      <c r="A22" s="133" t="s">
        <v>22</v>
      </c>
      <c r="B22" s="132">
        <v>220</v>
      </c>
      <c r="C22" s="130">
        <v>220</v>
      </c>
      <c r="D22" s="130">
        <v>230</v>
      </c>
      <c r="E22" s="116">
        <f t="shared" si="0"/>
        <v>104.545454545455</v>
      </c>
    </row>
    <row r="23" customHeight="1" spans="1:5">
      <c r="A23" s="134" t="s">
        <v>23</v>
      </c>
      <c r="B23" s="132">
        <v>0</v>
      </c>
      <c r="C23" s="130">
        <v>0</v>
      </c>
      <c r="D23" s="130"/>
      <c r="E23" s="116" t="e">
        <f t="shared" si="0"/>
        <v>#DIV/0!</v>
      </c>
    </row>
    <row r="24" customHeight="1" spans="1:5">
      <c r="A24" s="134" t="s">
        <v>24</v>
      </c>
      <c r="B24" s="132">
        <v>137</v>
      </c>
      <c r="C24" s="130">
        <v>137</v>
      </c>
      <c r="D24" s="130">
        <v>144</v>
      </c>
      <c r="E24" s="116">
        <f t="shared" si="0"/>
        <v>105.109489051095</v>
      </c>
    </row>
    <row r="25" customHeight="1" spans="1:5">
      <c r="A25" s="134" t="s">
        <v>19</v>
      </c>
      <c r="B25" s="132">
        <v>0</v>
      </c>
      <c r="C25" s="130">
        <v>0</v>
      </c>
      <c r="D25" s="130"/>
      <c r="E25" s="116" t="e">
        <f t="shared" si="0"/>
        <v>#DIV/0!</v>
      </c>
    </row>
    <row r="26" customHeight="1" spans="1:5">
      <c r="A26" s="134" t="s">
        <v>25</v>
      </c>
      <c r="B26" s="132">
        <v>0</v>
      </c>
      <c r="C26" s="130">
        <v>0</v>
      </c>
      <c r="D26" s="130"/>
      <c r="E26" s="116" t="e">
        <f t="shared" si="0"/>
        <v>#DIV/0!</v>
      </c>
    </row>
    <row r="27" customHeight="1" spans="1:5">
      <c r="A27" s="134" t="s">
        <v>26</v>
      </c>
      <c r="B27" s="132">
        <v>62779</v>
      </c>
      <c r="C27" s="130">
        <v>62779</v>
      </c>
      <c r="D27" s="130">
        <v>65917</v>
      </c>
      <c r="E27" s="116">
        <f t="shared" si="0"/>
        <v>104.998486755125</v>
      </c>
    </row>
    <row r="28" customHeight="1" spans="1:5">
      <c r="A28" s="134" t="s">
        <v>10</v>
      </c>
      <c r="B28" s="132">
        <v>16748</v>
      </c>
      <c r="C28" s="130">
        <v>16748</v>
      </c>
      <c r="D28" s="130">
        <v>17585</v>
      </c>
      <c r="E28" s="116">
        <f t="shared" si="0"/>
        <v>104.997611655123</v>
      </c>
    </row>
    <row r="29" customHeight="1" spans="1:5">
      <c r="A29" s="134" t="s">
        <v>11</v>
      </c>
      <c r="B29" s="132">
        <v>43650</v>
      </c>
      <c r="C29" s="130">
        <v>43650</v>
      </c>
      <c r="D29" s="130">
        <v>45833</v>
      </c>
      <c r="E29" s="116">
        <f t="shared" si="0"/>
        <v>105.001145475372</v>
      </c>
    </row>
    <row r="30" customHeight="1" spans="1:5">
      <c r="A30" s="134" t="s">
        <v>12</v>
      </c>
      <c r="B30" s="132">
        <v>0</v>
      </c>
      <c r="C30" s="130">
        <v>0</v>
      </c>
      <c r="D30" s="130"/>
      <c r="E30" s="116" t="e">
        <f t="shared" si="0"/>
        <v>#DIV/0!</v>
      </c>
    </row>
    <row r="31" customHeight="1" spans="1:5">
      <c r="A31" s="134" t="s">
        <v>27</v>
      </c>
      <c r="B31" s="132">
        <v>0</v>
      </c>
      <c r="C31" s="130">
        <v>0</v>
      </c>
      <c r="D31" s="130"/>
      <c r="E31" s="116" t="e">
        <f t="shared" si="0"/>
        <v>#DIV/0!</v>
      </c>
    </row>
    <row r="32" customHeight="1" spans="1:5">
      <c r="A32" s="134" t="s">
        <v>28</v>
      </c>
      <c r="B32" s="132">
        <v>0</v>
      </c>
      <c r="C32" s="130">
        <v>0</v>
      </c>
      <c r="D32" s="130"/>
      <c r="E32" s="116" t="e">
        <f t="shared" si="0"/>
        <v>#DIV/0!</v>
      </c>
    </row>
    <row r="33" customHeight="1" spans="1:5">
      <c r="A33" s="134" t="s">
        <v>29</v>
      </c>
      <c r="B33" s="132">
        <v>388</v>
      </c>
      <c r="C33" s="130">
        <v>388</v>
      </c>
      <c r="D33" s="130">
        <v>407</v>
      </c>
      <c r="E33" s="116">
        <f t="shared" si="0"/>
        <v>104.896907216495</v>
      </c>
    </row>
    <row r="34" customHeight="1" spans="1:5">
      <c r="A34" s="135" t="s">
        <v>30</v>
      </c>
      <c r="B34" s="75">
        <v>0</v>
      </c>
      <c r="C34" s="75">
        <v>0</v>
      </c>
      <c r="D34" s="75"/>
      <c r="E34" s="116" t="e">
        <f t="shared" si="0"/>
        <v>#DIV/0!</v>
      </c>
    </row>
    <row r="35" customHeight="1" spans="1:5">
      <c r="A35" s="135" t="s">
        <v>31</v>
      </c>
      <c r="B35" s="75">
        <v>0</v>
      </c>
      <c r="C35" s="75">
        <v>0</v>
      </c>
      <c r="D35" s="75"/>
      <c r="E35" s="116" t="e">
        <f t="shared" si="0"/>
        <v>#DIV/0!</v>
      </c>
    </row>
    <row r="36" customHeight="1" spans="1:5">
      <c r="A36" s="135" t="s">
        <v>32</v>
      </c>
      <c r="B36" s="75">
        <v>0</v>
      </c>
      <c r="C36" s="75">
        <v>0</v>
      </c>
      <c r="D36" s="75"/>
      <c r="E36" s="116" t="e">
        <f t="shared" si="0"/>
        <v>#DIV/0!</v>
      </c>
    </row>
    <row r="37" customHeight="1" spans="1:5">
      <c r="A37" s="135" t="s">
        <v>19</v>
      </c>
      <c r="B37" s="75">
        <v>246</v>
      </c>
      <c r="C37" s="75">
        <v>246</v>
      </c>
      <c r="D37" s="75">
        <v>258</v>
      </c>
      <c r="E37" s="116">
        <f t="shared" si="0"/>
        <v>104.878048780488</v>
      </c>
    </row>
    <row r="38" customHeight="1" spans="1:5">
      <c r="A38" s="135" t="s">
        <v>33</v>
      </c>
      <c r="B38" s="75">
        <v>1747</v>
      </c>
      <c r="C38" s="75">
        <v>1747</v>
      </c>
      <c r="D38" s="75">
        <v>1834</v>
      </c>
      <c r="E38" s="116">
        <f t="shared" si="0"/>
        <v>104.979965655409</v>
      </c>
    </row>
    <row r="39" customHeight="1" spans="1:5">
      <c r="A39" s="135" t="s">
        <v>34</v>
      </c>
      <c r="B39" s="75">
        <v>4837</v>
      </c>
      <c r="C39" s="75">
        <v>4837</v>
      </c>
      <c r="D39" s="75">
        <v>5079</v>
      </c>
      <c r="E39" s="116">
        <f t="shared" si="0"/>
        <v>105.00310109572</v>
      </c>
    </row>
    <row r="40" customHeight="1" spans="1:5">
      <c r="A40" s="135" t="s">
        <v>10</v>
      </c>
      <c r="B40" s="75">
        <v>3454</v>
      </c>
      <c r="C40" s="75">
        <v>3454</v>
      </c>
      <c r="D40" s="75">
        <v>3626</v>
      </c>
      <c r="E40" s="116">
        <f t="shared" si="0"/>
        <v>104.979733642154</v>
      </c>
    </row>
    <row r="41" customHeight="1" spans="1:5">
      <c r="A41" s="135" t="s">
        <v>11</v>
      </c>
      <c r="B41" s="75">
        <v>942</v>
      </c>
      <c r="C41" s="75">
        <v>942</v>
      </c>
      <c r="D41" s="75">
        <v>990</v>
      </c>
      <c r="E41" s="116">
        <f t="shared" si="0"/>
        <v>105.095541401274</v>
      </c>
    </row>
    <row r="42" customHeight="1" spans="1:5">
      <c r="A42" s="135" t="s">
        <v>12</v>
      </c>
      <c r="B42" s="75">
        <v>0</v>
      </c>
      <c r="C42" s="75">
        <v>0</v>
      </c>
      <c r="D42" s="75"/>
      <c r="E42" s="116" t="e">
        <f t="shared" si="0"/>
        <v>#DIV/0!</v>
      </c>
    </row>
    <row r="43" customHeight="1" spans="1:5">
      <c r="A43" s="135" t="s">
        <v>35</v>
      </c>
      <c r="B43" s="75">
        <v>0</v>
      </c>
      <c r="C43" s="75">
        <v>0</v>
      </c>
      <c r="D43" s="75"/>
      <c r="E43" s="116" t="e">
        <f t="shared" si="0"/>
        <v>#DIV/0!</v>
      </c>
    </row>
    <row r="44" customHeight="1" spans="1:5">
      <c r="A44" s="135" t="s">
        <v>36</v>
      </c>
      <c r="B44" s="75">
        <v>0</v>
      </c>
      <c r="C44" s="75">
        <v>0</v>
      </c>
      <c r="D44" s="75"/>
      <c r="E44" s="116" t="e">
        <f t="shared" si="0"/>
        <v>#DIV/0!</v>
      </c>
    </row>
    <row r="45" customHeight="1" spans="1:5">
      <c r="A45" s="135" t="s">
        <v>37</v>
      </c>
      <c r="B45" s="75">
        <v>120</v>
      </c>
      <c r="C45" s="75">
        <v>120</v>
      </c>
      <c r="D45" s="75">
        <v>126</v>
      </c>
      <c r="E45" s="116">
        <f t="shared" si="0"/>
        <v>105</v>
      </c>
    </row>
    <row r="46" customHeight="1" spans="1:5">
      <c r="A46" s="135" t="s">
        <v>38</v>
      </c>
      <c r="B46" s="75">
        <v>115</v>
      </c>
      <c r="C46" s="75">
        <v>115</v>
      </c>
      <c r="D46" s="75">
        <v>121</v>
      </c>
      <c r="E46" s="116">
        <f t="shared" si="0"/>
        <v>105.217391304348</v>
      </c>
    </row>
    <row r="47" customHeight="1" spans="1:5">
      <c r="A47" s="135" t="s">
        <v>39</v>
      </c>
      <c r="B47" s="75">
        <v>92</v>
      </c>
      <c r="C47" s="75">
        <v>92</v>
      </c>
      <c r="D47" s="75">
        <v>96</v>
      </c>
      <c r="E47" s="116">
        <f t="shared" si="0"/>
        <v>104.347826086957</v>
      </c>
    </row>
    <row r="48" customHeight="1" spans="1:5">
      <c r="A48" s="135" t="s">
        <v>40</v>
      </c>
      <c r="B48" s="75">
        <v>0</v>
      </c>
      <c r="C48" s="75">
        <v>0</v>
      </c>
      <c r="D48" s="75"/>
      <c r="E48" s="116" t="e">
        <f t="shared" si="0"/>
        <v>#DIV/0!</v>
      </c>
    </row>
    <row r="49" customHeight="1" spans="1:5">
      <c r="A49" s="135" t="s">
        <v>19</v>
      </c>
      <c r="B49" s="75">
        <v>37</v>
      </c>
      <c r="C49" s="75">
        <v>37</v>
      </c>
      <c r="D49" s="75">
        <v>40</v>
      </c>
      <c r="E49" s="116">
        <f t="shared" si="0"/>
        <v>108.108108108108</v>
      </c>
    </row>
    <row r="50" customHeight="1" spans="1:5">
      <c r="A50" s="135" t="s">
        <v>41</v>
      </c>
      <c r="B50" s="75">
        <v>77</v>
      </c>
      <c r="C50" s="75">
        <v>77</v>
      </c>
      <c r="D50" s="75">
        <v>80</v>
      </c>
      <c r="E50" s="116">
        <f t="shared" si="0"/>
        <v>103.896103896104</v>
      </c>
    </row>
    <row r="51" customHeight="1" spans="1:5">
      <c r="A51" s="135" t="s">
        <v>42</v>
      </c>
      <c r="B51" s="75">
        <v>563</v>
      </c>
      <c r="C51" s="75">
        <v>563</v>
      </c>
      <c r="D51" s="75">
        <v>528</v>
      </c>
      <c r="E51" s="116">
        <f t="shared" si="0"/>
        <v>93.7833037300178</v>
      </c>
    </row>
    <row r="52" customHeight="1" spans="1:5">
      <c r="A52" s="135" t="s">
        <v>10</v>
      </c>
      <c r="B52" s="75">
        <v>284</v>
      </c>
      <c r="C52" s="75">
        <v>284</v>
      </c>
      <c r="D52" s="75">
        <v>298</v>
      </c>
      <c r="E52" s="116">
        <f t="shared" si="0"/>
        <v>104.929577464789</v>
      </c>
    </row>
    <row r="53" customHeight="1" spans="1:5">
      <c r="A53" s="135" t="s">
        <v>11</v>
      </c>
      <c r="B53" s="75">
        <v>60</v>
      </c>
      <c r="C53" s="75">
        <v>60</v>
      </c>
      <c r="D53" s="75"/>
      <c r="E53" s="116">
        <f t="shared" si="0"/>
        <v>0</v>
      </c>
    </row>
    <row r="54" customHeight="1" spans="1:5">
      <c r="A54" s="135" t="s">
        <v>12</v>
      </c>
      <c r="B54" s="75">
        <v>0</v>
      </c>
      <c r="C54" s="75">
        <v>0</v>
      </c>
      <c r="D54" s="75"/>
      <c r="E54" s="116" t="e">
        <f t="shared" si="0"/>
        <v>#DIV/0!</v>
      </c>
    </row>
    <row r="55" customHeight="1" spans="1:5">
      <c r="A55" s="135" t="s">
        <v>43</v>
      </c>
      <c r="B55" s="75">
        <v>0</v>
      </c>
      <c r="C55" s="75">
        <v>0</v>
      </c>
      <c r="D55" s="75"/>
      <c r="E55" s="116" t="e">
        <f t="shared" si="0"/>
        <v>#DIV/0!</v>
      </c>
    </row>
    <row r="56" customHeight="1" spans="1:5">
      <c r="A56" s="135" t="s">
        <v>44</v>
      </c>
      <c r="B56" s="75">
        <v>179</v>
      </c>
      <c r="C56" s="75">
        <v>179</v>
      </c>
      <c r="D56" s="75">
        <v>188</v>
      </c>
      <c r="E56" s="116">
        <f t="shared" si="0"/>
        <v>105.027932960894</v>
      </c>
    </row>
    <row r="57" customHeight="1" spans="1:5">
      <c r="A57" s="135" t="s">
        <v>45</v>
      </c>
      <c r="B57" s="75">
        <v>0</v>
      </c>
      <c r="C57" s="75">
        <v>0</v>
      </c>
      <c r="D57" s="75"/>
      <c r="E57" s="116" t="e">
        <f t="shared" si="0"/>
        <v>#DIV/0!</v>
      </c>
    </row>
    <row r="58" customHeight="1" spans="1:5">
      <c r="A58" s="135" t="s">
        <v>46</v>
      </c>
      <c r="B58" s="75">
        <v>40</v>
      </c>
      <c r="C58" s="75">
        <v>40</v>
      </c>
      <c r="D58" s="75">
        <v>42</v>
      </c>
      <c r="E58" s="116">
        <f t="shared" si="0"/>
        <v>105</v>
      </c>
    </row>
    <row r="59" customHeight="1" spans="1:5">
      <c r="A59" s="135" t="s">
        <v>47</v>
      </c>
      <c r="B59" s="75">
        <v>0</v>
      </c>
      <c r="C59" s="75">
        <v>0</v>
      </c>
      <c r="D59" s="75"/>
      <c r="E59" s="116" t="e">
        <f t="shared" si="0"/>
        <v>#DIV/0!</v>
      </c>
    </row>
    <row r="60" customHeight="1" spans="1:5">
      <c r="A60" s="135" t="s">
        <v>19</v>
      </c>
      <c r="B60" s="75">
        <v>0</v>
      </c>
      <c r="C60" s="75">
        <v>0</v>
      </c>
      <c r="D60" s="75"/>
      <c r="E60" s="116" t="e">
        <f t="shared" si="0"/>
        <v>#DIV/0!</v>
      </c>
    </row>
    <row r="61" customHeight="1" spans="1:5">
      <c r="A61" s="135" t="s">
        <v>48</v>
      </c>
      <c r="B61" s="75">
        <v>0</v>
      </c>
      <c r="C61" s="75">
        <v>0</v>
      </c>
      <c r="D61" s="75"/>
      <c r="E61" s="116" t="e">
        <f t="shared" si="0"/>
        <v>#DIV/0!</v>
      </c>
    </row>
    <row r="62" customHeight="1" spans="1:5">
      <c r="A62" s="135" t="s">
        <v>49</v>
      </c>
      <c r="B62" s="75">
        <v>5404</v>
      </c>
      <c r="C62" s="75">
        <v>5404</v>
      </c>
      <c r="D62" s="75">
        <v>5674</v>
      </c>
      <c r="E62" s="116">
        <f t="shared" si="0"/>
        <v>104.99629903775</v>
      </c>
    </row>
    <row r="63" customHeight="1" spans="1:5">
      <c r="A63" s="135" t="s">
        <v>10</v>
      </c>
      <c r="B63" s="75">
        <v>4383</v>
      </c>
      <c r="C63" s="75">
        <v>4383</v>
      </c>
      <c r="D63" s="75">
        <v>4602</v>
      </c>
      <c r="E63" s="116">
        <f t="shared" si="0"/>
        <v>104.996577686516</v>
      </c>
    </row>
    <row r="64" customHeight="1" spans="1:5">
      <c r="A64" s="135" t="s">
        <v>11</v>
      </c>
      <c r="B64" s="75">
        <v>923</v>
      </c>
      <c r="C64" s="75">
        <v>923</v>
      </c>
      <c r="D64" s="75">
        <v>969</v>
      </c>
      <c r="E64" s="116">
        <f t="shared" si="0"/>
        <v>104.98374864572</v>
      </c>
    </row>
    <row r="65" customHeight="1" spans="1:5">
      <c r="A65" s="135" t="s">
        <v>12</v>
      </c>
      <c r="B65" s="75">
        <v>0</v>
      </c>
      <c r="C65" s="75">
        <v>0</v>
      </c>
      <c r="D65" s="75"/>
      <c r="E65" s="116" t="e">
        <f t="shared" si="0"/>
        <v>#DIV/0!</v>
      </c>
    </row>
    <row r="66" customHeight="1" spans="1:5">
      <c r="A66" s="135" t="s">
        <v>50</v>
      </c>
      <c r="B66" s="75">
        <v>0</v>
      </c>
      <c r="C66" s="75">
        <v>0</v>
      </c>
      <c r="D66" s="75"/>
      <c r="E66" s="116" t="e">
        <f t="shared" si="0"/>
        <v>#DIV/0!</v>
      </c>
    </row>
    <row r="67" customHeight="1" spans="1:5">
      <c r="A67" s="135" t="s">
        <v>51</v>
      </c>
      <c r="B67" s="75">
        <v>0</v>
      </c>
      <c r="C67" s="75">
        <v>0</v>
      </c>
      <c r="D67" s="75"/>
      <c r="E67" s="116" t="e">
        <f t="shared" si="0"/>
        <v>#DIV/0!</v>
      </c>
    </row>
    <row r="68" customHeight="1" spans="1:5">
      <c r="A68" s="135" t="s">
        <v>52</v>
      </c>
      <c r="B68" s="75">
        <v>0</v>
      </c>
      <c r="C68" s="75">
        <v>0</v>
      </c>
      <c r="D68" s="75"/>
      <c r="E68" s="116" t="e">
        <f t="shared" si="0"/>
        <v>#DIV/0!</v>
      </c>
    </row>
    <row r="69" customHeight="1" spans="1:5">
      <c r="A69" s="135" t="s">
        <v>53</v>
      </c>
      <c r="B69" s="75">
        <v>12</v>
      </c>
      <c r="C69" s="75">
        <v>12</v>
      </c>
      <c r="D69" s="75">
        <v>13</v>
      </c>
      <c r="E69" s="116">
        <f t="shared" ref="E69:E132" si="1">D69/C69*100</f>
        <v>108.333333333333</v>
      </c>
    </row>
    <row r="70" customHeight="1" spans="1:5">
      <c r="A70" s="135" t="s">
        <v>54</v>
      </c>
      <c r="B70" s="75">
        <v>0</v>
      </c>
      <c r="C70" s="75">
        <v>0</v>
      </c>
      <c r="D70" s="75"/>
      <c r="E70" s="116" t="e">
        <f t="shared" si="1"/>
        <v>#DIV/0!</v>
      </c>
    </row>
    <row r="71" customHeight="1" spans="1:5">
      <c r="A71" s="135" t="s">
        <v>19</v>
      </c>
      <c r="B71" s="75">
        <v>0</v>
      </c>
      <c r="C71" s="75">
        <v>0</v>
      </c>
      <c r="D71" s="75"/>
      <c r="E71" s="116" t="e">
        <f t="shared" si="1"/>
        <v>#DIV/0!</v>
      </c>
    </row>
    <row r="72" customHeight="1" spans="1:5">
      <c r="A72" s="135" t="s">
        <v>55</v>
      </c>
      <c r="B72" s="75">
        <v>86</v>
      </c>
      <c r="C72" s="75">
        <v>86</v>
      </c>
      <c r="D72" s="75">
        <v>90</v>
      </c>
      <c r="E72" s="116">
        <f t="shared" si="1"/>
        <v>104.651162790698</v>
      </c>
    </row>
    <row r="73" customHeight="1" spans="1:5">
      <c r="A73" s="135" t="s">
        <v>56</v>
      </c>
      <c r="B73" s="75">
        <v>11759</v>
      </c>
      <c r="C73" s="75">
        <v>11759</v>
      </c>
      <c r="D73" s="75">
        <v>12347</v>
      </c>
      <c r="E73" s="116">
        <f t="shared" si="1"/>
        <v>105.000425206225</v>
      </c>
    </row>
    <row r="74" customHeight="1" spans="1:5">
      <c r="A74" s="135" t="s">
        <v>10</v>
      </c>
      <c r="B74" s="75">
        <v>5235</v>
      </c>
      <c r="C74" s="75">
        <v>5235</v>
      </c>
      <c r="D74" s="75">
        <v>5497</v>
      </c>
      <c r="E74" s="116">
        <f t="shared" si="1"/>
        <v>105.004775549188</v>
      </c>
    </row>
    <row r="75" customHeight="1" spans="1:5">
      <c r="A75" s="135" t="s">
        <v>11</v>
      </c>
      <c r="B75" s="75">
        <v>4179</v>
      </c>
      <c r="C75" s="75">
        <v>4179</v>
      </c>
      <c r="D75" s="75">
        <v>4387</v>
      </c>
      <c r="E75" s="116">
        <f t="shared" si="1"/>
        <v>104.977267288825</v>
      </c>
    </row>
    <row r="76" customHeight="1" spans="1:5">
      <c r="A76" s="135" t="s">
        <v>12</v>
      </c>
      <c r="B76" s="75">
        <v>0</v>
      </c>
      <c r="C76" s="75">
        <v>0</v>
      </c>
      <c r="D76" s="75"/>
      <c r="E76" s="116" t="e">
        <f t="shared" si="1"/>
        <v>#DIV/0!</v>
      </c>
    </row>
    <row r="77" customHeight="1" spans="1:5">
      <c r="A77" s="135" t="s">
        <v>57</v>
      </c>
      <c r="B77" s="75">
        <v>0</v>
      </c>
      <c r="C77" s="75">
        <v>0</v>
      </c>
      <c r="D77" s="75"/>
      <c r="E77" s="116" t="e">
        <f t="shared" si="1"/>
        <v>#DIV/0!</v>
      </c>
    </row>
    <row r="78" customHeight="1" spans="1:5">
      <c r="A78" s="135" t="s">
        <v>58</v>
      </c>
      <c r="B78" s="75">
        <v>0</v>
      </c>
      <c r="C78" s="75">
        <v>0</v>
      </c>
      <c r="D78" s="75"/>
      <c r="E78" s="116" t="e">
        <f t="shared" si="1"/>
        <v>#DIV/0!</v>
      </c>
    </row>
    <row r="79" customHeight="1" spans="1:5">
      <c r="A79" s="135" t="s">
        <v>59</v>
      </c>
      <c r="B79" s="75">
        <v>1590</v>
      </c>
      <c r="C79" s="75">
        <v>1590</v>
      </c>
      <c r="D79" s="75">
        <v>1669</v>
      </c>
      <c r="E79" s="116">
        <f t="shared" si="1"/>
        <v>104.96855345912</v>
      </c>
    </row>
    <row r="80" customHeight="1" spans="1:5">
      <c r="A80" s="135" t="s">
        <v>60</v>
      </c>
      <c r="B80" s="75">
        <v>130</v>
      </c>
      <c r="C80" s="75">
        <v>130</v>
      </c>
      <c r="D80" s="75">
        <v>136</v>
      </c>
      <c r="E80" s="116">
        <f t="shared" si="1"/>
        <v>104.615384615385</v>
      </c>
    </row>
    <row r="81" customHeight="1" spans="1:5">
      <c r="A81" s="135" t="s">
        <v>61</v>
      </c>
      <c r="B81" s="75">
        <v>436</v>
      </c>
      <c r="C81" s="75">
        <v>436</v>
      </c>
      <c r="D81" s="75">
        <v>458</v>
      </c>
      <c r="E81" s="116">
        <f t="shared" si="1"/>
        <v>105.045871559633</v>
      </c>
    </row>
    <row r="82" customHeight="1" spans="1:5">
      <c r="A82" s="135" t="s">
        <v>53</v>
      </c>
      <c r="B82" s="75">
        <v>0</v>
      </c>
      <c r="C82" s="75">
        <v>0</v>
      </c>
      <c r="D82" s="75"/>
      <c r="E82" s="116" t="e">
        <f t="shared" si="1"/>
        <v>#DIV/0!</v>
      </c>
    </row>
    <row r="83" customHeight="1" spans="1:5">
      <c r="A83" s="135" t="s">
        <v>19</v>
      </c>
      <c r="B83" s="75">
        <v>0</v>
      </c>
      <c r="C83" s="75">
        <v>0</v>
      </c>
      <c r="D83" s="75"/>
      <c r="E83" s="116" t="e">
        <f t="shared" si="1"/>
        <v>#DIV/0!</v>
      </c>
    </row>
    <row r="84" customHeight="1" spans="1:5">
      <c r="A84" s="135" t="s">
        <v>62</v>
      </c>
      <c r="B84" s="75">
        <v>189</v>
      </c>
      <c r="C84" s="75">
        <v>189</v>
      </c>
      <c r="D84" s="75">
        <v>200</v>
      </c>
      <c r="E84" s="116">
        <f t="shared" si="1"/>
        <v>105.820105820106</v>
      </c>
    </row>
    <row r="85" customHeight="1" spans="1:5">
      <c r="A85" s="135" t="s">
        <v>63</v>
      </c>
      <c r="B85" s="75">
        <v>1495</v>
      </c>
      <c r="C85" s="75">
        <v>1495</v>
      </c>
      <c r="D85" s="75">
        <v>1569</v>
      </c>
      <c r="E85" s="116">
        <f t="shared" si="1"/>
        <v>104.94983277592</v>
      </c>
    </row>
    <row r="86" customHeight="1" spans="1:5">
      <c r="A86" s="135" t="s">
        <v>10</v>
      </c>
      <c r="B86" s="75">
        <v>1089</v>
      </c>
      <c r="C86" s="75">
        <v>1089</v>
      </c>
      <c r="D86" s="75">
        <v>1143</v>
      </c>
      <c r="E86" s="116">
        <f t="shared" si="1"/>
        <v>104.95867768595</v>
      </c>
    </row>
    <row r="87" customHeight="1" spans="1:5">
      <c r="A87" s="135" t="s">
        <v>11</v>
      </c>
      <c r="B87" s="75">
        <v>267</v>
      </c>
      <c r="C87" s="75">
        <v>267</v>
      </c>
      <c r="D87" s="75">
        <v>280</v>
      </c>
      <c r="E87" s="116">
        <f t="shared" si="1"/>
        <v>104.868913857678</v>
      </c>
    </row>
    <row r="88" customHeight="1" spans="1:5">
      <c r="A88" s="135" t="s">
        <v>12</v>
      </c>
      <c r="B88" s="75">
        <v>0</v>
      </c>
      <c r="C88" s="75">
        <v>0</v>
      </c>
      <c r="D88" s="75"/>
      <c r="E88" s="116" t="e">
        <f t="shared" si="1"/>
        <v>#DIV/0!</v>
      </c>
    </row>
    <row r="89" customHeight="1" spans="1:5">
      <c r="A89" s="135" t="s">
        <v>64</v>
      </c>
      <c r="B89" s="75">
        <v>84</v>
      </c>
      <c r="C89" s="75">
        <v>84</v>
      </c>
      <c r="D89" s="75">
        <v>88</v>
      </c>
      <c r="E89" s="116">
        <f t="shared" si="1"/>
        <v>104.761904761905</v>
      </c>
    </row>
    <row r="90" customHeight="1" spans="1:5">
      <c r="A90" s="135" t="s">
        <v>65</v>
      </c>
      <c r="B90" s="75">
        <v>15</v>
      </c>
      <c r="C90" s="75">
        <v>15</v>
      </c>
      <c r="D90" s="75">
        <v>16</v>
      </c>
      <c r="E90" s="116">
        <f t="shared" si="1"/>
        <v>106.666666666667</v>
      </c>
    </row>
    <row r="91" customHeight="1" spans="1:5">
      <c r="A91" s="135" t="s">
        <v>53</v>
      </c>
      <c r="B91" s="75">
        <v>40</v>
      </c>
      <c r="C91" s="75">
        <v>40</v>
      </c>
      <c r="D91" s="75">
        <v>42</v>
      </c>
      <c r="E91" s="116">
        <f t="shared" si="1"/>
        <v>105</v>
      </c>
    </row>
    <row r="92" customHeight="1" spans="1:5">
      <c r="A92" s="135" t="s">
        <v>19</v>
      </c>
      <c r="B92" s="75">
        <v>0</v>
      </c>
      <c r="C92" s="75">
        <v>0</v>
      </c>
      <c r="D92" s="75"/>
      <c r="E92" s="116" t="e">
        <f t="shared" si="1"/>
        <v>#DIV/0!</v>
      </c>
    </row>
    <row r="93" customHeight="1" spans="1:5">
      <c r="A93" s="135" t="s">
        <v>66</v>
      </c>
      <c r="B93" s="75">
        <v>0</v>
      </c>
      <c r="C93" s="75">
        <v>0</v>
      </c>
      <c r="D93" s="75"/>
      <c r="E93" s="116" t="e">
        <f t="shared" si="1"/>
        <v>#DIV/0!</v>
      </c>
    </row>
    <row r="94" customHeight="1" spans="1:5">
      <c r="A94" s="135" t="s">
        <v>67</v>
      </c>
      <c r="B94" s="75">
        <v>65</v>
      </c>
      <c r="C94" s="75">
        <v>65</v>
      </c>
      <c r="D94" s="75">
        <v>65</v>
      </c>
      <c r="E94" s="116">
        <f t="shared" si="1"/>
        <v>100</v>
      </c>
    </row>
    <row r="95" customHeight="1" spans="1:5">
      <c r="A95" s="135" t="s">
        <v>10</v>
      </c>
      <c r="B95" s="75">
        <v>0</v>
      </c>
      <c r="C95" s="75">
        <v>0</v>
      </c>
      <c r="D95" s="75"/>
      <c r="E95" s="116" t="e">
        <f t="shared" si="1"/>
        <v>#DIV/0!</v>
      </c>
    </row>
    <row r="96" customHeight="1" spans="1:5">
      <c r="A96" s="135" t="s">
        <v>11</v>
      </c>
      <c r="B96" s="75">
        <v>0</v>
      </c>
      <c r="C96" s="75">
        <v>0</v>
      </c>
      <c r="D96" s="75"/>
      <c r="E96" s="116" t="e">
        <f t="shared" si="1"/>
        <v>#DIV/0!</v>
      </c>
    </row>
    <row r="97" customHeight="1" spans="1:5">
      <c r="A97" s="135" t="s">
        <v>12</v>
      </c>
      <c r="B97" s="75">
        <v>0</v>
      </c>
      <c r="C97" s="75">
        <v>0</v>
      </c>
      <c r="D97" s="75"/>
      <c r="E97" s="116" t="e">
        <f t="shared" si="1"/>
        <v>#DIV/0!</v>
      </c>
    </row>
    <row r="98" customHeight="1" spans="1:5">
      <c r="A98" s="135" t="s">
        <v>68</v>
      </c>
      <c r="B98" s="75">
        <v>0</v>
      </c>
      <c r="C98" s="75">
        <v>0</v>
      </c>
      <c r="D98" s="75"/>
      <c r="E98" s="116" t="e">
        <f t="shared" si="1"/>
        <v>#DIV/0!</v>
      </c>
    </row>
    <row r="99" customHeight="1" spans="1:5">
      <c r="A99" s="135" t="s">
        <v>69</v>
      </c>
      <c r="B99" s="75">
        <v>65</v>
      </c>
      <c r="C99" s="75">
        <v>65</v>
      </c>
      <c r="D99" s="75">
        <v>65</v>
      </c>
      <c r="E99" s="116">
        <f t="shared" si="1"/>
        <v>100</v>
      </c>
    </row>
    <row r="100" customHeight="1" spans="1:5">
      <c r="A100" s="135" t="s">
        <v>70</v>
      </c>
      <c r="B100" s="75">
        <v>0</v>
      </c>
      <c r="C100" s="75">
        <v>0</v>
      </c>
      <c r="D100" s="75"/>
      <c r="E100" s="116" t="e">
        <f t="shared" si="1"/>
        <v>#DIV/0!</v>
      </c>
    </row>
    <row r="101" customHeight="1" spans="1:5">
      <c r="A101" s="135" t="s">
        <v>53</v>
      </c>
      <c r="B101" s="75">
        <v>0</v>
      </c>
      <c r="C101" s="75">
        <v>0</v>
      </c>
      <c r="D101" s="75"/>
      <c r="E101" s="116" t="e">
        <f t="shared" si="1"/>
        <v>#DIV/0!</v>
      </c>
    </row>
    <row r="102" customHeight="1" spans="1:5">
      <c r="A102" s="135" t="s">
        <v>19</v>
      </c>
      <c r="B102" s="75">
        <v>0</v>
      </c>
      <c r="C102" s="75">
        <v>0</v>
      </c>
      <c r="D102" s="75"/>
      <c r="E102" s="116" t="e">
        <f t="shared" si="1"/>
        <v>#DIV/0!</v>
      </c>
    </row>
    <row r="103" customHeight="1" spans="1:5">
      <c r="A103" s="135" t="s">
        <v>71</v>
      </c>
      <c r="B103" s="75">
        <v>0</v>
      </c>
      <c r="C103" s="75">
        <v>0</v>
      </c>
      <c r="D103" s="75"/>
      <c r="E103" s="116" t="e">
        <f t="shared" si="1"/>
        <v>#DIV/0!</v>
      </c>
    </row>
    <row r="104" customHeight="1" spans="1:5">
      <c r="A104" s="135" t="s">
        <v>72</v>
      </c>
      <c r="B104" s="75">
        <v>7182</v>
      </c>
      <c r="C104" s="75">
        <v>7182</v>
      </c>
      <c r="D104" s="75">
        <v>7542</v>
      </c>
      <c r="E104" s="116">
        <f t="shared" si="1"/>
        <v>105.012531328321</v>
      </c>
    </row>
    <row r="105" customHeight="1" spans="1:5">
      <c r="A105" s="135" t="s">
        <v>10</v>
      </c>
      <c r="B105" s="75">
        <v>349</v>
      </c>
      <c r="C105" s="75">
        <v>349</v>
      </c>
      <c r="D105" s="75">
        <v>367</v>
      </c>
      <c r="E105" s="116">
        <f t="shared" si="1"/>
        <v>105.157593123209</v>
      </c>
    </row>
    <row r="106" customHeight="1" spans="1:5">
      <c r="A106" s="135" t="s">
        <v>11</v>
      </c>
      <c r="B106" s="75">
        <v>130</v>
      </c>
      <c r="C106" s="75">
        <v>130</v>
      </c>
      <c r="D106" s="75">
        <v>136</v>
      </c>
      <c r="E106" s="116">
        <f t="shared" si="1"/>
        <v>104.615384615385</v>
      </c>
    </row>
    <row r="107" customHeight="1" spans="1:5">
      <c r="A107" s="135" t="s">
        <v>12</v>
      </c>
      <c r="B107" s="75">
        <v>0</v>
      </c>
      <c r="C107" s="75">
        <v>0</v>
      </c>
      <c r="D107" s="75"/>
      <c r="E107" s="116" t="e">
        <f t="shared" si="1"/>
        <v>#DIV/0!</v>
      </c>
    </row>
    <row r="108" customHeight="1" spans="1:5">
      <c r="A108" s="135" t="s">
        <v>73</v>
      </c>
      <c r="B108" s="75">
        <v>0</v>
      </c>
      <c r="C108" s="75">
        <v>0</v>
      </c>
      <c r="D108" s="75"/>
      <c r="E108" s="116" t="e">
        <f t="shared" si="1"/>
        <v>#DIV/0!</v>
      </c>
    </row>
    <row r="109" customHeight="1" spans="1:5">
      <c r="A109" s="135" t="s">
        <v>74</v>
      </c>
      <c r="B109" s="75">
        <v>0</v>
      </c>
      <c r="C109" s="75">
        <v>0</v>
      </c>
      <c r="D109" s="75"/>
      <c r="E109" s="116" t="e">
        <f t="shared" si="1"/>
        <v>#DIV/0!</v>
      </c>
    </row>
    <row r="110" customHeight="1" spans="1:5">
      <c r="A110" s="135" t="s">
        <v>75</v>
      </c>
      <c r="B110" s="75">
        <v>34</v>
      </c>
      <c r="C110" s="75">
        <v>34</v>
      </c>
      <c r="D110" s="75">
        <v>36</v>
      </c>
      <c r="E110" s="116">
        <f t="shared" si="1"/>
        <v>105.882352941176</v>
      </c>
    </row>
    <row r="111" customHeight="1" spans="1:5">
      <c r="A111" s="135" t="s">
        <v>76</v>
      </c>
      <c r="B111" s="75">
        <v>0</v>
      </c>
      <c r="C111" s="75">
        <v>0</v>
      </c>
      <c r="D111" s="75"/>
      <c r="E111" s="116" t="e">
        <f t="shared" si="1"/>
        <v>#DIV/0!</v>
      </c>
    </row>
    <row r="112" customHeight="1" spans="1:5">
      <c r="A112" s="135" t="s">
        <v>77</v>
      </c>
      <c r="B112" s="75">
        <v>6450</v>
      </c>
      <c r="C112" s="75">
        <v>6450</v>
      </c>
      <c r="D112" s="75">
        <v>6773</v>
      </c>
      <c r="E112" s="116">
        <f t="shared" si="1"/>
        <v>105.007751937985</v>
      </c>
    </row>
    <row r="113" customHeight="1" spans="1:5">
      <c r="A113" s="135" t="s">
        <v>78</v>
      </c>
      <c r="B113" s="75">
        <v>30</v>
      </c>
      <c r="C113" s="75">
        <v>30</v>
      </c>
      <c r="D113" s="75">
        <v>32</v>
      </c>
      <c r="E113" s="116">
        <f t="shared" si="1"/>
        <v>106.666666666667</v>
      </c>
    </row>
    <row r="114" customHeight="1" spans="1:5">
      <c r="A114" s="135" t="s">
        <v>79</v>
      </c>
      <c r="B114" s="75">
        <v>0</v>
      </c>
      <c r="C114" s="75">
        <v>0</v>
      </c>
      <c r="D114" s="75"/>
      <c r="E114" s="116" t="e">
        <f t="shared" si="1"/>
        <v>#DIV/0!</v>
      </c>
    </row>
    <row r="115" customHeight="1" spans="1:5">
      <c r="A115" s="135" t="s">
        <v>80</v>
      </c>
      <c r="B115" s="75">
        <v>36</v>
      </c>
      <c r="C115" s="75">
        <v>36</v>
      </c>
      <c r="D115" s="75">
        <v>38</v>
      </c>
      <c r="E115" s="116">
        <f t="shared" si="1"/>
        <v>105.555555555556</v>
      </c>
    </row>
    <row r="116" customHeight="1" spans="1:5">
      <c r="A116" s="135" t="s">
        <v>81</v>
      </c>
      <c r="B116" s="75">
        <v>0</v>
      </c>
      <c r="C116" s="75">
        <v>0</v>
      </c>
      <c r="D116" s="75"/>
      <c r="E116" s="116" t="e">
        <f t="shared" si="1"/>
        <v>#DIV/0!</v>
      </c>
    </row>
    <row r="117" customHeight="1" spans="1:5">
      <c r="A117" s="135" t="s">
        <v>19</v>
      </c>
      <c r="B117" s="75">
        <v>0</v>
      </c>
      <c r="C117" s="75">
        <v>0</v>
      </c>
      <c r="D117" s="75"/>
      <c r="E117" s="116" t="e">
        <f t="shared" si="1"/>
        <v>#DIV/0!</v>
      </c>
    </row>
    <row r="118" customHeight="1" spans="1:5">
      <c r="A118" s="135" t="s">
        <v>82</v>
      </c>
      <c r="B118" s="75">
        <v>153</v>
      </c>
      <c r="C118" s="75">
        <v>153</v>
      </c>
      <c r="D118" s="75">
        <v>160</v>
      </c>
      <c r="E118" s="116">
        <f t="shared" si="1"/>
        <v>104.575163398693</v>
      </c>
    </row>
    <row r="119" customHeight="1" spans="1:5">
      <c r="A119" s="135" t="s">
        <v>83</v>
      </c>
      <c r="B119" s="75">
        <v>1710</v>
      </c>
      <c r="C119" s="75">
        <v>1710</v>
      </c>
      <c r="D119" s="75">
        <v>1795</v>
      </c>
      <c r="E119" s="116">
        <f t="shared" si="1"/>
        <v>104.970760233918</v>
      </c>
    </row>
    <row r="120" customHeight="1" spans="1:5">
      <c r="A120" s="135" t="s">
        <v>10</v>
      </c>
      <c r="B120" s="75">
        <v>1107</v>
      </c>
      <c r="C120" s="75">
        <v>1107</v>
      </c>
      <c r="D120" s="75">
        <v>1162</v>
      </c>
      <c r="E120" s="116">
        <f t="shared" si="1"/>
        <v>104.968383017164</v>
      </c>
    </row>
    <row r="121" customHeight="1" spans="1:5">
      <c r="A121" s="135" t="s">
        <v>11</v>
      </c>
      <c r="B121" s="75">
        <v>603</v>
      </c>
      <c r="C121" s="75">
        <v>603</v>
      </c>
      <c r="D121" s="75">
        <v>633</v>
      </c>
      <c r="E121" s="116">
        <f t="shared" si="1"/>
        <v>104.975124378109</v>
      </c>
    </row>
    <row r="122" customHeight="1" spans="1:5">
      <c r="A122" s="135" t="s">
        <v>12</v>
      </c>
      <c r="B122" s="75">
        <v>0</v>
      </c>
      <c r="C122" s="75">
        <v>0</v>
      </c>
      <c r="D122" s="75"/>
      <c r="E122" s="116" t="e">
        <f t="shared" si="1"/>
        <v>#DIV/0!</v>
      </c>
    </row>
    <row r="123" customHeight="1" spans="1:5">
      <c r="A123" s="135" t="s">
        <v>84</v>
      </c>
      <c r="B123" s="75">
        <v>0</v>
      </c>
      <c r="C123" s="75">
        <v>0</v>
      </c>
      <c r="D123" s="75"/>
      <c r="E123" s="116" t="e">
        <f t="shared" si="1"/>
        <v>#DIV/0!</v>
      </c>
    </row>
    <row r="124" customHeight="1" spans="1:5">
      <c r="A124" s="135" t="s">
        <v>85</v>
      </c>
      <c r="B124" s="75">
        <v>0</v>
      </c>
      <c r="C124" s="75">
        <v>0</v>
      </c>
      <c r="D124" s="75"/>
      <c r="E124" s="116" t="e">
        <f t="shared" si="1"/>
        <v>#DIV/0!</v>
      </c>
    </row>
    <row r="125" customHeight="1" spans="1:5">
      <c r="A125" s="135" t="s">
        <v>86</v>
      </c>
      <c r="B125" s="75">
        <v>0</v>
      </c>
      <c r="C125" s="75">
        <v>0</v>
      </c>
      <c r="D125" s="75"/>
      <c r="E125" s="116" t="e">
        <f t="shared" si="1"/>
        <v>#DIV/0!</v>
      </c>
    </row>
    <row r="126" customHeight="1" spans="1:5">
      <c r="A126" s="135" t="s">
        <v>19</v>
      </c>
      <c r="B126" s="75">
        <v>0</v>
      </c>
      <c r="C126" s="75">
        <v>0</v>
      </c>
      <c r="D126" s="75"/>
      <c r="E126" s="116" t="e">
        <f t="shared" si="1"/>
        <v>#DIV/0!</v>
      </c>
    </row>
    <row r="127" customHeight="1" spans="1:5">
      <c r="A127" s="135" t="s">
        <v>87</v>
      </c>
      <c r="B127" s="75">
        <v>0</v>
      </c>
      <c r="C127" s="75">
        <v>0</v>
      </c>
      <c r="D127" s="75"/>
      <c r="E127" s="116" t="e">
        <f t="shared" si="1"/>
        <v>#DIV/0!</v>
      </c>
    </row>
    <row r="128" customHeight="1" spans="1:5">
      <c r="A128" s="135" t="s">
        <v>88</v>
      </c>
      <c r="B128" s="75">
        <v>3462</v>
      </c>
      <c r="C128" s="75">
        <v>3462</v>
      </c>
      <c r="D128" s="75">
        <v>3635</v>
      </c>
      <c r="E128" s="116">
        <f t="shared" si="1"/>
        <v>104.997111496245</v>
      </c>
    </row>
    <row r="129" customHeight="1" spans="1:5">
      <c r="A129" s="135" t="s">
        <v>10</v>
      </c>
      <c r="B129" s="75">
        <v>1503</v>
      </c>
      <c r="C129" s="75">
        <v>1503</v>
      </c>
      <c r="D129" s="75">
        <v>1578</v>
      </c>
      <c r="E129" s="116">
        <f t="shared" si="1"/>
        <v>104.99001996008</v>
      </c>
    </row>
    <row r="130" customHeight="1" spans="1:5">
      <c r="A130" s="135" t="s">
        <v>11</v>
      </c>
      <c r="B130" s="75">
        <v>355</v>
      </c>
      <c r="C130" s="75">
        <v>355</v>
      </c>
      <c r="D130" s="75">
        <v>373</v>
      </c>
      <c r="E130" s="116">
        <f t="shared" si="1"/>
        <v>105.070422535211</v>
      </c>
    </row>
    <row r="131" customHeight="1" spans="1:5">
      <c r="A131" s="135" t="s">
        <v>12</v>
      </c>
      <c r="B131" s="75">
        <v>0</v>
      </c>
      <c r="C131" s="75">
        <v>0</v>
      </c>
      <c r="D131" s="75"/>
      <c r="E131" s="116" t="e">
        <f t="shared" si="1"/>
        <v>#DIV/0!</v>
      </c>
    </row>
    <row r="132" customHeight="1" spans="1:5">
      <c r="A132" s="135" t="s">
        <v>89</v>
      </c>
      <c r="B132" s="75">
        <v>0</v>
      </c>
      <c r="C132" s="75">
        <v>0</v>
      </c>
      <c r="D132" s="75"/>
      <c r="E132" s="116" t="e">
        <f t="shared" si="1"/>
        <v>#DIV/0!</v>
      </c>
    </row>
    <row r="133" customHeight="1" spans="1:5">
      <c r="A133" s="135" t="s">
        <v>90</v>
      </c>
      <c r="B133" s="75">
        <v>0</v>
      </c>
      <c r="C133" s="75">
        <v>0</v>
      </c>
      <c r="D133" s="75"/>
      <c r="E133" s="116" t="e">
        <f t="shared" ref="E133:E196" si="2">D133/C133*100</f>
        <v>#DIV/0!</v>
      </c>
    </row>
    <row r="134" customHeight="1" spans="1:5">
      <c r="A134" s="135" t="s">
        <v>91</v>
      </c>
      <c r="B134" s="75">
        <v>0</v>
      </c>
      <c r="C134" s="75">
        <v>0</v>
      </c>
      <c r="D134" s="75"/>
      <c r="E134" s="116" t="e">
        <f t="shared" si="2"/>
        <v>#DIV/0!</v>
      </c>
    </row>
    <row r="135" customHeight="1" spans="1:5">
      <c r="A135" s="135" t="s">
        <v>92</v>
      </c>
      <c r="B135" s="75">
        <v>0</v>
      </c>
      <c r="C135" s="75">
        <v>0</v>
      </c>
      <c r="D135" s="75"/>
      <c r="E135" s="116" t="e">
        <f t="shared" si="2"/>
        <v>#DIV/0!</v>
      </c>
    </row>
    <row r="136" customHeight="1" spans="1:5">
      <c r="A136" s="135" t="s">
        <v>93</v>
      </c>
      <c r="B136" s="75">
        <v>276</v>
      </c>
      <c r="C136" s="75">
        <v>276</v>
      </c>
      <c r="D136" s="75">
        <v>290</v>
      </c>
      <c r="E136" s="116">
        <f t="shared" si="2"/>
        <v>105.072463768116</v>
      </c>
    </row>
    <row r="137" customHeight="1" spans="1:5">
      <c r="A137" s="135" t="s">
        <v>19</v>
      </c>
      <c r="B137" s="75">
        <v>470</v>
      </c>
      <c r="C137" s="75">
        <v>470</v>
      </c>
      <c r="D137" s="75">
        <v>493</v>
      </c>
      <c r="E137" s="116">
        <f t="shared" si="2"/>
        <v>104.893617021277</v>
      </c>
    </row>
    <row r="138" customHeight="1" spans="1:5">
      <c r="A138" s="135" t="s">
        <v>94</v>
      </c>
      <c r="B138" s="75">
        <v>858</v>
      </c>
      <c r="C138" s="75">
        <v>858</v>
      </c>
      <c r="D138" s="75">
        <v>901</v>
      </c>
      <c r="E138" s="116">
        <f t="shared" si="2"/>
        <v>105.011655011655</v>
      </c>
    </row>
    <row r="139" customHeight="1" spans="1:5">
      <c r="A139" s="135" t="s">
        <v>95</v>
      </c>
      <c r="B139" s="75">
        <v>0</v>
      </c>
      <c r="C139" s="75">
        <v>0</v>
      </c>
      <c r="D139" s="75"/>
      <c r="E139" s="116" t="e">
        <f t="shared" si="2"/>
        <v>#DIV/0!</v>
      </c>
    </row>
    <row r="140" customHeight="1" spans="1:5">
      <c r="A140" s="135" t="s">
        <v>10</v>
      </c>
      <c r="B140" s="75">
        <v>0</v>
      </c>
      <c r="C140" s="75">
        <v>0</v>
      </c>
      <c r="D140" s="75"/>
      <c r="E140" s="116" t="e">
        <f t="shared" si="2"/>
        <v>#DIV/0!</v>
      </c>
    </row>
    <row r="141" customHeight="1" spans="1:5">
      <c r="A141" s="135" t="s">
        <v>11</v>
      </c>
      <c r="B141" s="75">
        <v>0</v>
      </c>
      <c r="C141" s="75">
        <v>0</v>
      </c>
      <c r="D141" s="75"/>
      <c r="E141" s="116" t="e">
        <f t="shared" si="2"/>
        <v>#DIV/0!</v>
      </c>
    </row>
    <row r="142" customHeight="1" spans="1:5">
      <c r="A142" s="135" t="s">
        <v>12</v>
      </c>
      <c r="B142" s="75">
        <v>0</v>
      </c>
      <c r="C142" s="75">
        <v>0</v>
      </c>
      <c r="D142" s="75"/>
      <c r="E142" s="116" t="e">
        <f t="shared" si="2"/>
        <v>#DIV/0!</v>
      </c>
    </row>
    <row r="143" customHeight="1" spans="1:5">
      <c r="A143" s="135" t="s">
        <v>96</v>
      </c>
      <c r="B143" s="75">
        <v>0</v>
      </c>
      <c r="C143" s="75">
        <v>0</v>
      </c>
      <c r="D143" s="75"/>
      <c r="E143" s="116" t="e">
        <f t="shared" si="2"/>
        <v>#DIV/0!</v>
      </c>
    </row>
    <row r="144" customHeight="1" spans="1:5">
      <c r="A144" s="135" t="s">
        <v>97</v>
      </c>
      <c r="B144" s="75">
        <v>0</v>
      </c>
      <c r="C144" s="75">
        <v>0</v>
      </c>
      <c r="D144" s="75"/>
      <c r="E144" s="116" t="e">
        <f t="shared" si="2"/>
        <v>#DIV/0!</v>
      </c>
    </row>
    <row r="145" customHeight="1" spans="1:5">
      <c r="A145" s="135" t="s">
        <v>98</v>
      </c>
      <c r="B145" s="75">
        <v>0</v>
      </c>
      <c r="C145" s="75">
        <v>0</v>
      </c>
      <c r="D145" s="75"/>
      <c r="E145" s="116" t="e">
        <f t="shared" si="2"/>
        <v>#DIV/0!</v>
      </c>
    </row>
    <row r="146" customHeight="1" spans="1:5">
      <c r="A146" s="135" t="s">
        <v>99</v>
      </c>
      <c r="B146" s="75">
        <v>0</v>
      </c>
      <c r="C146" s="75">
        <v>0</v>
      </c>
      <c r="D146" s="75"/>
      <c r="E146" s="116" t="e">
        <f t="shared" si="2"/>
        <v>#DIV/0!</v>
      </c>
    </row>
    <row r="147" customHeight="1" spans="1:5">
      <c r="A147" s="135" t="s">
        <v>100</v>
      </c>
      <c r="B147" s="75">
        <v>0</v>
      </c>
      <c r="C147" s="75">
        <v>0</v>
      </c>
      <c r="D147" s="75"/>
      <c r="E147" s="116" t="e">
        <f t="shared" si="2"/>
        <v>#DIV/0!</v>
      </c>
    </row>
    <row r="148" customHeight="1" spans="1:5">
      <c r="A148" s="135" t="s">
        <v>101</v>
      </c>
      <c r="B148" s="75">
        <v>0</v>
      </c>
      <c r="C148" s="75">
        <v>0</v>
      </c>
      <c r="D148" s="75"/>
      <c r="E148" s="116" t="e">
        <f t="shared" si="2"/>
        <v>#DIV/0!</v>
      </c>
    </row>
    <row r="149" customHeight="1" spans="1:5">
      <c r="A149" s="135" t="s">
        <v>19</v>
      </c>
      <c r="B149" s="75">
        <v>0</v>
      </c>
      <c r="C149" s="75">
        <v>0</v>
      </c>
      <c r="D149" s="75"/>
      <c r="E149" s="116" t="e">
        <f t="shared" si="2"/>
        <v>#DIV/0!</v>
      </c>
    </row>
    <row r="150" customHeight="1" spans="1:5">
      <c r="A150" s="135" t="s">
        <v>102</v>
      </c>
      <c r="B150" s="75">
        <v>0</v>
      </c>
      <c r="C150" s="75">
        <v>0</v>
      </c>
      <c r="D150" s="75"/>
      <c r="E150" s="116" t="e">
        <f t="shared" si="2"/>
        <v>#DIV/0!</v>
      </c>
    </row>
    <row r="151" customHeight="1" spans="1:5">
      <c r="A151" s="135" t="s">
        <v>103</v>
      </c>
      <c r="B151" s="75">
        <v>12369</v>
      </c>
      <c r="C151" s="75">
        <v>12369</v>
      </c>
      <c r="D151" s="75">
        <v>12987</v>
      </c>
      <c r="E151" s="116">
        <f t="shared" si="2"/>
        <v>104.996361872423</v>
      </c>
    </row>
    <row r="152" customHeight="1" spans="1:5">
      <c r="A152" s="135" t="s">
        <v>10</v>
      </c>
      <c r="B152" s="75">
        <v>9670</v>
      </c>
      <c r="C152" s="75">
        <v>9670</v>
      </c>
      <c r="D152" s="75">
        <v>10154</v>
      </c>
      <c r="E152" s="116">
        <f t="shared" si="2"/>
        <v>105.005170630817</v>
      </c>
    </row>
    <row r="153" customHeight="1" spans="1:5">
      <c r="A153" s="135" t="s">
        <v>11</v>
      </c>
      <c r="B153" s="75">
        <v>207</v>
      </c>
      <c r="C153" s="75">
        <v>207</v>
      </c>
      <c r="D153" s="75">
        <v>217</v>
      </c>
      <c r="E153" s="116">
        <f t="shared" si="2"/>
        <v>104.830917874396</v>
      </c>
    </row>
    <row r="154" customHeight="1" spans="1:5">
      <c r="A154" s="135" t="s">
        <v>12</v>
      </c>
      <c r="B154" s="75">
        <v>0</v>
      </c>
      <c r="C154" s="75">
        <v>0</v>
      </c>
      <c r="D154" s="75"/>
      <c r="E154" s="116" t="e">
        <f t="shared" si="2"/>
        <v>#DIV/0!</v>
      </c>
    </row>
    <row r="155" customHeight="1" spans="1:5">
      <c r="A155" s="135" t="s">
        <v>104</v>
      </c>
      <c r="B155" s="75">
        <v>0</v>
      </c>
      <c r="C155" s="75">
        <v>0</v>
      </c>
      <c r="D155" s="75"/>
      <c r="E155" s="116" t="e">
        <f t="shared" si="2"/>
        <v>#DIV/0!</v>
      </c>
    </row>
    <row r="156" customHeight="1" spans="1:5">
      <c r="A156" s="135" t="s">
        <v>105</v>
      </c>
      <c r="B156" s="75">
        <v>784</v>
      </c>
      <c r="C156" s="75">
        <v>784</v>
      </c>
      <c r="D156" s="75">
        <v>823</v>
      </c>
      <c r="E156" s="116">
        <f t="shared" si="2"/>
        <v>104.974489795918</v>
      </c>
    </row>
    <row r="157" customHeight="1" spans="1:5">
      <c r="A157" s="135" t="s">
        <v>106</v>
      </c>
      <c r="B157" s="75">
        <v>67</v>
      </c>
      <c r="C157" s="75">
        <v>67</v>
      </c>
      <c r="D157" s="75">
        <v>70</v>
      </c>
      <c r="E157" s="116">
        <f t="shared" si="2"/>
        <v>104.477611940299</v>
      </c>
    </row>
    <row r="158" customHeight="1" spans="1:5">
      <c r="A158" s="135" t="s">
        <v>53</v>
      </c>
      <c r="B158" s="75">
        <v>275</v>
      </c>
      <c r="C158" s="75">
        <v>275</v>
      </c>
      <c r="D158" s="75">
        <v>289</v>
      </c>
      <c r="E158" s="116">
        <f t="shared" si="2"/>
        <v>105.090909090909</v>
      </c>
    </row>
    <row r="159" customHeight="1" spans="1:5">
      <c r="A159" s="135" t="s">
        <v>19</v>
      </c>
      <c r="B159" s="75">
        <v>0</v>
      </c>
      <c r="C159" s="75">
        <v>0</v>
      </c>
      <c r="D159" s="75"/>
      <c r="E159" s="116" t="e">
        <f t="shared" si="2"/>
        <v>#DIV/0!</v>
      </c>
    </row>
    <row r="160" customHeight="1" spans="1:5">
      <c r="A160" s="135" t="s">
        <v>107</v>
      </c>
      <c r="B160" s="75">
        <v>1366</v>
      </c>
      <c r="C160" s="75">
        <v>1366</v>
      </c>
      <c r="D160" s="75">
        <v>1434</v>
      </c>
      <c r="E160" s="116">
        <f t="shared" si="2"/>
        <v>104.97803806735</v>
      </c>
    </row>
    <row r="161" customHeight="1" spans="1:5">
      <c r="A161" s="135" t="s">
        <v>108</v>
      </c>
      <c r="B161" s="75">
        <v>7596</v>
      </c>
      <c r="C161" s="75">
        <v>7596</v>
      </c>
      <c r="D161" s="75">
        <v>7977</v>
      </c>
      <c r="E161" s="116">
        <f t="shared" si="2"/>
        <v>105.01579778831</v>
      </c>
    </row>
    <row r="162" customHeight="1" spans="1:5">
      <c r="A162" s="135" t="s">
        <v>10</v>
      </c>
      <c r="B162" s="75">
        <v>819</v>
      </c>
      <c r="C162" s="75">
        <v>819</v>
      </c>
      <c r="D162" s="75">
        <v>860</v>
      </c>
      <c r="E162" s="116">
        <f t="shared" si="2"/>
        <v>105.006105006105</v>
      </c>
    </row>
    <row r="163" customHeight="1" spans="1:5">
      <c r="A163" s="135" t="s">
        <v>11</v>
      </c>
      <c r="B163" s="75">
        <v>28</v>
      </c>
      <c r="C163" s="75">
        <v>28</v>
      </c>
      <c r="D163" s="75">
        <v>29</v>
      </c>
      <c r="E163" s="116">
        <f t="shared" si="2"/>
        <v>103.571428571429</v>
      </c>
    </row>
    <row r="164" customHeight="1" spans="1:5">
      <c r="A164" s="135" t="s">
        <v>12</v>
      </c>
      <c r="B164" s="75">
        <v>0</v>
      </c>
      <c r="C164" s="75">
        <v>0</v>
      </c>
      <c r="D164" s="75"/>
      <c r="E164" s="116" t="e">
        <f t="shared" si="2"/>
        <v>#DIV/0!</v>
      </c>
    </row>
    <row r="165" customHeight="1" spans="1:5">
      <c r="A165" s="135" t="s">
        <v>109</v>
      </c>
      <c r="B165" s="75">
        <v>0</v>
      </c>
      <c r="C165" s="75">
        <v>0</v>
      </c>
      <c r="D165" s="75"/>
      <c r="E165" s="116" t="e">
        <f t="shared" si="2"/>
        <v>#DIV/0!</v>
      </c>
    </row>
    <row r="166" customHeight="1" spans="1:5">
      <c r="A166" s="135" t="s">
        <v>110</v>
      </c>
      <c r="B166" s="75">
        <v>0</v>
      </c>
      <c r="C166" s="75">
        <v>0</v>
      </c>
      <c r="D166" s="75"/>
      <c r="E166" s="116" t="e">
        <f t="shared" si="2"/>
        <v>#DIV/0!</v>
      </c>
    </row>
    <row r="167" customHeight="1" spans="1:5">
      <c r="A167" s="135" t="s">
        <v>111</v>
      </c>
      <c r="B167" s="75">
        <v>150</v>
      </c>
      <c r="C167" s="75">
        <v>150</v>
      </c>
      <c r="D167" s="75">
        <v>158</v>
      </c>
      <c r="E167" s="116">
        <f t="shared" si="2"/>
        <v>105.333333333333</v>
      </c>
    </row>
    <row r="168" customHeight="1" spans="1:5">
      <c r="A168" s="135" t="s">
        <v>112</v>
      </c>
      <c r="B168" s="75">
        <v>100</v>
      </c>
      <c r="C168" s="75">
        <v>100</v>
      </c>
      <c r="D168" s="75">
        <v>105</v>
      </c>
      <c r="E168" s="116">
        <f t="shared" si="2"/>
        <v>105</v>
      </c>
    </row>
    <row r="169" customHeight="1" spans="1:5">
      <c r="A169" s="135" t="s">
        <v>113</v>
      </c>
      <c r="B169" s="75">
        <v>0</v>
      </c>
      <c r="C169" s="75">
        <v>0</v>
      </c>
      <c r="D169" s="75"/>
      <c r="E169" s="116" t="e">
        <f t="shared" si="2"/>
        <v>#DIV/0!</v>
      </c>
    </row>
    <row r="170" customHeight="1" spans="1:5">
      <c r="A170" s="135" t="s">
        <v>114</v>
      </c>
      <c r="B170" s="75">
        <v>0</v>
      </c>
      <c r="C170" s="75">
        <v>0</v>
      </c>
      <c r="D170" s="75"/>
      <c r="E170" s="116" t="e">
        <f t="shared" si="2"/>
        <v>#DIV/0!</v>
      </c>
    </row>
    <row r="171" customHeight="1" spans="1:5">
      <c r="A171" s="135" t="s">
        <v>53</v>
      </c>
      <c r="B171" s="75">
        <v>0</v>
      </c>
      <c r="C171" s="75">
        <v>0</v>
      </c>
      <c r="D171" s="75"/>
      <c r="E171" s="116" t="e">
        <f t="shared" si="2"/>
        <v>#DIV/0!</v>
      </c>
    </row>
    <row r="172" customHeight="1" spans="1:5">
      <c r="A172" s="135" t="s">
        <v>19</v>
      </c>
      <c r="B172" s="75">
        <v>765</v>
      </c>
      <c r="C172" s="75">
        <v>765</v>
      </c>
      <c r="D172" s="75">
        <v>804</v>
      </c>
      <c r="E172" s="116">
        <f t="shared" si="2"/>
        <v>105.098039215686</v>
      </c>
    </row>
    <row r="173" customHeight="1" spans="1:5">
      <c r="A173" s="135" t="s">
        <v>115</v>
      </c>
      <c r="B173" s="75">
        <v>5734</v>
      </c>
      <c r="C173" s="75">
        <v>5734</v>
      </c>
      <c r="D173" s="75">
        <v>6021</v>
      </c>
      <c r="E173" s="116">
        <f t="shared" si="2"/>
        <v>105.005231949773</v>
      </c>
    </row>
    <row r="174" customHeight="1" spans="1:5">
      <c r="A174" s="135" t="s">
        <v>116</v>
      </c>
      <c r="B174" s="75">
        <v>0</v>
      </c>
      <c r="C174" s="75">
        <v>0</v>
      </c>
      <c r="D174" s="75"/>
      <c r="E174" s="116" t="e">
        <f t="shared" si="2"/>
        <v>#DIV/0!</v>
      </c>
    </row>
    <row r="175" customHeight="1" spans="1:5">
      <c r="A175" s="135" t="s">
        <v>10</v>
      </c>
      <c r="B175" s="75">
        <v>0</v>
      </c>
      <c r="C175" s="75">
        <v>0</v>
      </c>
      <c r="D175" s="75"/>
      <c r="E175" s="116" t="e">
        <f t="shared" si="2"/>
        <v>#DIV/0!</v>
      </c>
    </row>
    <row r="176" customHeight="1" spans="1:5">
      <c r="A176" s="135" t="s">
        <v>11</v>
      </c>
      <c r="B176" s="75">
        <v>0</v>
      </c>
      <c r="C176" s="75">
        <v>0</v>
      </c>
      <c r="D176" s="75"/>
      <c r="E176" s="116" t="e">
        <f t="shared" si="2"/>
        <v>#DIV/0!</v>
      </c>
    </row>
    <row r="177" customHeight="1" spans="1:5">
      <c r="A177" s="135" t="s">
        <v>12</v>
      </c>
      <c r="B177" s="75">
        <v>0</v>
      </c>
      <c r="C177" s="75">
        <v>0</v>
      </c>
      <c r="D177" s="75"/>
      <c r="E177" s="116" t="e">
        <f t="shared" si="2"/>
        <v>#DIV/0!</v>
      </c>
    </row>
    <row r="178" customHeight="1" spans="1:5">
      <c r="A178" s="135" t="s">
        <v>117</v>
      </c>
      <c r="B178" s="75">
        <v>0</v>
      </c>
      <c r="C178" s="75">
        <v>0</v>
      </c>
      <c r="D178" s="75"/>
      <c r="E178" s="116" t="e">
        <f t="shared" si="2"/>
        <v>#DIV/0!</v>
      </c>
    </row>
    <row r="179" customHeight="1" spans="1:5">
      <c r="A179" s="135" t="s">
        <v>19</v>
      </c>
      <c r="B179" s="75">
        <v>0</v>
      </c>
      <c r="C179" s="75">
        <v>0</v>
      </c>
      <c r="D179" s="75"/>
      <c r="E179" s="116" t="e">
        <f t="shared" si="2"/>
        <v>#DIV/0!</v>
      </c>
    </row>
    <row r="180" customHeight="1" spans="1:5">
      <c r="A180" s="135" t="s">
        <v>118</v>
      </c>
      <c r="B180" s="75">
        <v>0</v>
      </c>
      <c r="C180" s="75">
        <v>0</v>
      </c>
      <c r="D180" s="75"/>
      <c r="E180" s="116" t="e">
        <f t="shared" si="2"/>
        <v>#DIV/0!</v>
      </c>
    </row>
    <row r="181" customHeight="1" spans="1:5">
      <c r="A181" s="135" t="s">
        <v>119</v>
      </c>
      <c r="B181" s="75">
        <v>143</v>
      </c>
      <c r="C181" s="75">
        <v>143</v>
      </c>
      <c r="D181" s="75">
        <v>150</v>
      </c>
      <c r="E181" s="116">
        <f t="shared" si="2"/>
        <v>104.895104895105</v>
      </c>
    </row>
    <row r="182" customHeight="1" spans="1:5">
      <c r="A182" s="135" t="s">
        <v>10</v>
      </c>
      <c r="B182" s="75">
        <v>0</v>
      </c>
      <c r="C182" s="75">
        <v>0</v>
      </c>
      <c r="D182" s="75"/>
      <c r="E182" s="116" t="e">
        <f t="shared" si="2"/>
        <v>#DIV/0!</v>
      </c>
    </row>
    <row r="183" customHeight="1" spans="1:5">
      <c r="A183" s="135" t="s">
        <v>11</v>
      </c>
      <c r="B183" s="75">
        <v>143</v>
      </c>
      <c r="C183" s="75">
        <v>143</v>
      </c>
      <c r="D183" s="75">
        <v>150</v>
      </c>
      <c r="E183" s="116">
        <f t="shared" si="2"/>
        <v>104.895104895105</v>
      </c>
    </row>
    <row r="184" customHeight="1" spans="1:5">
      <c r="A184" s="135" t="s">
        <v>12</v>
      </c>
      <c r="B184" s="75">
        <v>0</v>
      </c>
      <c r="C184" s="75">
        <v>0</v>
      </c>
      <c r="D184" s="75"/>
      <c r="E184" s="116" t="e">
        <f t="shared" si="2"/>
        <v>#DIV/0!</v>
      </c>
    </row>
    <row r="185" customHeight="1" spans="1:5">
      <c r="A185" s="135" t="s">
        <v>120</v>
      </c>
      <c r="B185" s="75">
        <v>0</v>
      </c>
      <c r="C185" s="75">
        <v>0</v>
      </c>
      <c r="D185" s="75"/>
      <c r="E185" s="116" t="e">
        <f t="shared" si="2"/>
        <v>#DIV/0!</v>
      </c>
    </row>
    <row r="186" customHeight="1" spans="1:5">
      <c r="A186" s="135" t="s">
        <v>19</v>
      </c>
      <c r="B186" s="75">
        <v>0</v>
      </c>
      <c r="C186" s="75">
        <v>0</v>
      </c>
      <c r="D186" s="75"/>
      <c r="E186" s="116" t="e">
        <f t="shared" si="2"/>
        <v>#DIV/0!</v>
      </c>
    </row>
    <row r="187" customHeight="1" spans="1:5">
      <c r="A187" s="135" t="s">
        <v>121</v>
      </c>
      <c r="B187" s="75">
        <v>0</v>
      </c>
      <c r="C187" s="75">
        <v>0</v>
      </c>
      <c r="D187" s="75"/>
      <c r="E187" s="116" t="e">
        <f t="shared" si="2"/>
        <v>#DIV/0!</v>
      </c>
    </row>
    <row r="188" customHeight="1" spans="1:5">
      <c r="A188" s="135" t="s">
        <v>122</v>
      </c>
      <c r="B188" s="75">
        <v>62</v>
      </c>
      <c r="C188" s="75">
        <v>62</v>
      </c>
      <c r="D188" s="75">
        <v>65</v>
      </c>
      <c r="E188" s="116">
        <f t="shared" si="2"/>
        <v>104.838709677419</v>
      </c>
    </row>
    <row r="189" customHeight="1" spans="1:5">
      <c r="A189" s="135" t="s">
        <v>10</v>
      </c>
      <c r="B189" s="75">
        <v>0</v>
      </c>
      <c r="C189" s="75">
        <v>0</v>
      </c>
      <c r="D189" s="75"/>
      <c r="E189" s="116" t="e">
        <f t="shared" si="2"/>
        <v>#DIV/0!</v>
      </c>
    </row>
    <row r="190" customHeight="1" spans="1:5">
      <c r="A190" s="135" t="s">
        <v>11</v>
      </c>
      <c r="B190" s="75">
        <v>50</v>
      </c>
      <c r="C190" s="75">
        <v>50</v>
      </c>
      <c r="D190" s="75">
        <v>52</v>
      </c>
      <c r="E190" s="116">
        <f t="shared" si="2"/>
        <v>104</v>
      </c>
    </row>
    <row r="191" customHeight="1" spans="1:5">
      <c r="A191" s="135" t="s">
        <v>12</v>
      </c>
      <c r="B191" s="75">
        <v>0</v>
      </c>
      <c r="C191" s="75">
        <v>0</v>
      </c>
      <c r="D191" s="75"/>
      <c r="E191" s="116" t="e">
        <f t="shared" si="2"/>
        <v>#DIV/0!</v>
      </c>
    </row>
    <row r="192" customHeight="1" spans="1:5">
      <c r="A192" s="135" t="s">
        <v>123</v>
      </c>
      <c r="B192" s="75">
        <v>0</v>
      </c>
      <c r="C192" s="75">
        <v>0</v>
      </c>
      <c r="D192" s="75"/>
      <c r="E192" s="116" t="e">
        <f t="shared" si="2"/>
        <v>#DIV/0!</v>
      </c>
    </row>
    <row r="193" customHeight="1" spans="1:5">
      <c r="A193" s="135" t="s">
        <v>124</v>
      </c>
      <c r="B193" s="75">
        <v>12</v>
      </c>
      <c r="C193" s="75">
        <v>12</v>
      </c>
      <c r="D193" s="75">
        <v>13</v>
      </c>
      <c r="E193" s="116">
        <f t="shared" si="2"/>
        <v>108.333333333333</v>
      </c>
    </row>
    <row r="194" customHeight="1" spans="1:5">
      <c r="A194" s="135" t="s">
        <v>125</v>
      </c>
      <c r="B194" s="75">
        <v>0</v>
      </c>
      <c r="C194" s="75">
        <v>0</v>
      </c>
      <c r="D194" s="75"/>
      <c r="E194" s="116" t="e">
        <f t="shared" si="2"/>
        <v>#DIV/0!</v>
      </c>
    </row>
    <row r="195" customHeight="1" spans="1:5">
      <c r="A195" s="135" t="s">
        <v>19</v>
      </c>
      <c r="B195" s="75">
        <v>0</v>
      </c>
      <c r="C195" s="75">
        <v>0</v>
      </c>
      <c r="D195" s="75"/>
      <c r="E195" s="116" t="e">
        <f t="shared" si="2"/>
        <v>#DIV/0!</v>
      </c>
    </row>
    <row r="196" customHeight="1" spans="1:5">
      <c r="A196" s="135" t="s">
        <v>126</v>
      </c>
      <c r="B196" s="75">
        <v>0</v>
      </c>
      <c r="C196" s="75">
        <v>0</v>
      </c>
      <c r="D196" s="75"/>
      <c r="E196" s="116" t="e">
        <f t="shared" si="2"/>
        <v>#DIV/0!</v>
      </c>
    </row>
    <row r="197" customHeight="1" spans="1:5">
      <c r="A197" s="135" t="s">
        <v>127</v>
      </c>
      <c r="B197" s="75">
        <v>1155</v>
      </c>
      <c r="C197" s="75">
        <v>1155</v>
      </c>
      <c r="D197" s="75">
        <v>1212</v>
      </c>
      <c r="E197" s="116">
        <f t="shared" ref="E197:E260" si="3">D197/C197*100</f>
        <v>104.935064935065</v>
      </c>
    </row>
    <row r="198" customHeight="1" spans="1:5">
      <c r="A198" s="135" t="s">
        <v>10</v>
      </c>
      <c r="B198" s="75">
        <v>660</v>
      </c>
      <c r="C198" s="75">
        <v>660</v>
      </c>
      <c r="D198" s="75">
        <v>693</v>
      </c>
      <c r="E198" s="116">
        <f t="shared" si="3"/>
        <v>105</v>
      </c>
    </row>
    <row r="199" customHeight="1" spans="1:5">
      <c r="A199" s="135" t="s">
        <v>11</v>
      </c>
      <c r="B199" s="75">
        <v>495</v>
      </c>
      <c r="C199" s="75">
        <v>495</v>
      </c>
      <c r="D199" s="75">
        <v>519</v>
      </c>
      <c r="E199" s="116">
        <f t="shared" si="3"/>
        <v>104.848484848485</v>
      </c>
    </row>
    <row r="200" customHeight="1" spans="1:5">
      <c r="A200" s="135" t="s">
        <v>12</v>
      </c>
      <c r="B200" s="75">
        <v>0</v>
      </c>
      <c r="C200" s="75">
        <v>0</v>
      </c>
      <c r="D200" s="75"/>
      <c r="E200" s="116" t="e">
        <f t="shared" si="3"/>
        <v>#DIV/0!</v>
      </c>
    </row>
    <row r="201" customHeight="1" spans="1:5">
      <c r="A201" s="135" t="s">
        <v>128</v>
      </c>
      <c r="B201" s="75">
        <v>0</v>
      </c>
      <c r="C201" s="75">
        <v>0</v>
      </c>
      <c r="D201" s="75"/>
      <c r="E201" s="116" t="e">
        <f t="shared" si="3"/>
        <v>#DIV/0!</v>
      </c>
    </row>
    <row r="202" customHeight="1" spans="1:5">
      <c r="A202" s="135" t="s">
        <v>129</v>
      </c>
      <c r="B202" s="75">
        <v>0</v>
      </c>
      <c r="C202" s="75">
        <v>0</v>
      </c>
      <c r="D202" s="75"/>
      <c r="E202" s="116" t="e">
        <f t="shared" si="3"/>
        <v>#DIV/0!</v>
      </c>
    </row>
    <row r="203" customHeight="1" spans="1:5">
      <c r="A203" s="135" t="s">
        <v>130</v>
      </c>
      <c r="B203" s="75">
        <v>1047</v>
      </c>
      <c r="C203" s="75">
        <v>1047</v>
      </c>
      <c r="D203" s="75">
        <v>1099</v>
      </c>
      <c r="E203" s="116">
        <f t="shared" si="3"/>
        <v>104.966571155683</v>
      </c>
    </row>
    <row r="204" customHeight="1" spans="1:5">
      <c r="A204" s="135" t="s">
        <v>10</v>
      </c>
      <c r="B204" s="75">
        <v>604</v>
      </c>
      <c r="C204" s="75">
        <v>604</v>
      </c>
      <c r="D204" s="75">
        <v>634</v>
      </c>
      <c r="E204" s="116">
        <f t="shared" si="3"/>
        <v>104.966887417219</v>
      </c>
    </row>
    <row r="205" customHeight="1" spans="1:5">
      <c r="A205" s="135" t="s">
        <v>11</v>
      </c>
      <c r="B205" s="75">
        <v>277</v>
      </c>
      <c r="C205" s="75">
        <v>277</v>
      </c>
      <c r="D205" s="75">
        <v>291</v>
      </c>
      <c r="E205" s="116">
        <f t="shared" si="3"/>
        <v>105.054151624549</v>
      </c>
    </row>
    <row r="206" customHeight="1" spans="1:5">
      <c r="A206" s="135" t="s">
        <v>12</v>
      </c>
      <c r="B206" s="75">
        <v>0</v>
      </c>
      <c r="C206" s="75">
        <v>0</v>
      </c>
      <c r="D206" s="75"/>
      <c r="E206" s="116" t="e">
        <f t="shared" si="3"/>
        <v>#DIV/0!</v>
      </c>
    </row>
    <row r="207" customHeight="1" spans="1:5">
      <c r="A207" s="135" t="s">
        <v>24</v>
      </c>
      <c r="B207" s="75">
        <v>0</v>
      </c>
      <c r="C207" s="75">
        <v>0</v>
      </c>
      <c r="D207" s="75"/>
      <c r="E207" s="116" t="e">
        <f t="shared" si="3"/>
        <v>#DIV/0!</v>
      </c>
    </row>
    <row r="208" customHeight="1" spans="1:5">
      <c r="A208" s="135" t="s">
        <v>19</v>
      </c>
      <c r="B208" s="75">
        <v>0</v>
      </c>
      <c r="C208" s="75">
        <v>0</v>
      </c>
      <c r="D208" s="75"/>
      <c r="E208" s="116" t="e">
        <f t="shared" si="3"/>
        <v>#DIV/0!</v>
      </c>
    </row>
    <row r="209" customHeight="1" spans="1:5">
      <c r="A209" s="135" t="s">
        <v>131</v>
      </c>
      <c r="B209" s="75">
        <v>166</v>
      </c>
      <c r="C209" s="75">
        <v>166</v>
      </c>
      <c r="D209" s="75">
        <v>174</v>
      </c>
      <c r="E209" s="116">
        <f t="shared" si="3"/>
        <v>104.819277108434</v>
      </c>
    </row>
    <row r="210" customHeight="1" spans="1:5">
      <c r="A210" s="135" t="s">
        <v>132</v>
      </c>
      <c r="B210" s="75">
        <v>1784</v>
      </c>
      <c r="C210" s="75">
        <v>1784</v>
      </c>
      <c r="D210" s="75">
        <v>1873</v>
      </c>
      <c r="E210" s="116">
        <f t="shared" si="3"/>
        <v>104.988789237668</v>
      </c>
    </row>
    <row r="211" customHeight="1" spans="1:5">
      <c r="A211" s="135" t="s">
        <v>10</v>
      </c>
      <c r="B211" s="75">
        <v>1049</v>
      </c>
      <c r="C211" s="75">
        <v>1049</v>
      </c>
      <c r="D211" s="75">
        <v>1101</v>
      </c>
      <c r="E211" s="116">
        <f t="shared" si="3"/>
        <v>104.957102001907</v>
      </c>
    </row>
    <row r="212" customHeight="1" spans="1:5">
      <c r="A212" s="135" t="s">
        <v>11</v>
      </c>
      <c r="B212" s="75">
        <v>474</v>
      </c>
      <c r="C212" s="75">
        <v>474</v>
      </c>
      <c r="D212" s="75">
        <v>498</v>
      </c>
      <c r="E212" s="116">
        <f t="shared" si="3"/>
        <v>105.063291139241</v>
      </c>
    </row>
    <row r="213" customHeight="1" spans="1:5">
      <c r="A213" s="135" t="s">
        <v>12</v>
      </c>
      <c r="B213" s="75">
        <v>0</v>
      </c>
      <c r="C213" s="75">
        <v>0</v>
      </c>
      <c r="D213" s="75"/>
      <c r="E213" s="116" t="e">
        <f t="shared" si="3"/>
        <v>#DIV/0!</v>
      </c>
    </row>
    <row r="214" customHeight="1" spans="1:5">
      <c r="A214" s="135" t="s">
        <v>133</v>
      </c>
      <c r="B214" s="75">
        <v>0</v>
      </c>
      <c r="C214" s="75">
        <v>0</v>
      </c>
      <c r="D214" s="75"/>
      <c r="E214" s="116" t="e">
        <f t="shared" si="3"/>
        <v>#DIV/0!</v>
      </c>
    </row>
    <row r="215" customHeight="1" spans="1:5">
      <c r="A215" s="135" t="s">
        <v>134</v>
      </c>
      <c r="B215" s="75">
        <v>0</v>
      </c>
      <c r="C215" s="75">
        <v>0</v>
      </c>
      <c r="D215" s="75"/>
      <c r="E215" s="116" t="e">
        <f t="shared" si="3"/>
        <v>#DIV/0!</v>
      </c>
    </row>
    <row r="216" customHeight="1" spans="1:5">
      <c r="A216" s="135" t="s">
        <v>19</v>
      </c>
      <c r="B216" s="75">
        <v>0</v>
      </c>
      <c r="C216" s="75">
        <v>0</v>
      </c>
      <c r="D216" s="75"/>
      <c r="E216" s="116" t="e">
        <f t="shared" si="3"/>
        <v>#DIV/0!</v>
      </c>
    </row>
    <row r="217" customHeight="1" spans="1:5">
      <c r="A217" s="135" t="s">
        <v>135</v>
      </c>
      <c r="B217" s="75">
        <v>261</v>
      </c>
      <c r="C217" s="75">
        <v>261</v>
      </c>
      <c r="D217" s="75">
        <v>274</v>
      </c>
      <c r="E217" s="116">
        <f t="shared" si="3"/>
        <v>104.980842911877</v>
      </c>
    </row>
    <row r="218" customHeight="1" spans="1:5">
      <c r="A218" s="135" t="s">
        <v>136</v>
      </c>
      <c r="B218" s="75">
        <v>5084</v>
      </c>
      <c r="C218" s="75">
        <v>5084</v>
      </c>
      <c r="D218" s="75">
        <v>5338</v>
      </c>
      <c r="E218" s="116">
        <f t="shared" si="3"/>
        <v>104.996066089693</v>
      </c>
    </row>
    <row r="219" customHeight="1" spans="1:5">
      <c r="A219" s="135" t="s">
        <v>10</v>
      </c>
      <c r="B219" s="75">
        <v>2437</v>
      </c>
      <c r="C219" s="75">
        <v>2437</v>
      </c>
      <c r="D219" s="75">
        <v>2559</v>
      </c>
      <c r="E219" s="116">
        <f t="shared" si="3"/>
        <v>105.00615510874</v>
      </c>
    </row>
    <row r="220" customHeight="1" spans="1:5">
      <c r="A220" s="135" t="s">
        <v>11</v>
      </c>
      <c r="B220" s="75">
        <v>2292</v>
      </c>
      <c r="C220" s="75">
        <v>2292</v>
      </c>
      <c r="D220" s="75">
        <v>2407</v>
      </c>
      <c r="E220" s="116">
        <f t="shared" si="3"/>
        <v>105.017452006981</v>
      </c>
    </row>
    <row r="221" customHeight="1" spans="1:5">
      <c r="A221" s="135" t="s">
        <v>12</v>
      </c>
      <c r="B221" s="75">
        <v>0</v>
      </c>
      <c r="C221" s="75">
        <v>0</v>
      </c>
      <c r="D221" s="75"/>
      <c r="E221" s="116" t="e">
        <f t="shared" si="3"/>
        <v>#DIV/0!</v>
      </c>
    </row>
    <row r="222" customHeight="1" spans="1:5">
      <c r="A222" s="135" t="s">
        <v>137</v>
      </c>
      <c r="B222" s="75">
        <v>0</v>
      </c>
      <c r="C222" s="75">
        <v>0</v>
      </c>
      <c r="D222" s="75"/>
      <c r="E222" s="116" t="e">
        <f t="shared" si="3"/>
        <v>#DIV/0!</v>
      </c>
    </row>
    <row r="223" customHeight="1" spans="1:5">
      <c r="A223" s="135" t="s">
        <v>19</v>
      </c>
      <c r="B223" s="75">
        <v>71</v>
      </c>
      <c r="C223" s="75">
        <v>71</v>
      </c>
      <c r="D223" s="75">
        <v>74</v>
      </c>
      <c r="E223" s="116">
        <f t="shared" si="3"/>
        <v>104.225352112676</v>
      </c>
    </row>
    <row r="224" customHeight="1" spans="1:5">
      <c r="A224" s="135" t="s">
        <v>138</v>
      </c>
      <c r="B224" s="75">
        <v>284</v>
      </c>
      <c r="C224" s="75">
        <v>284</v>
      </c>
      <c r="D224" s="75">
        <v>298</v>
      </c>
      <c r="E224" s="116">
        <f t="shared" si="3"/>
        <v>104.929577464789</v>
      </c>
    </row>
    <row r="225" customHeight="1" spans="1:5">
      <c r="A225" s="135" t="s">
        <v>139</v>
      </c>
      <c r="B225" s="75">
        <v>2548</v>
      </c>
      <c r="C225" s="75">
        <v>2548</v>
      </c>
      <c r="D225" s="75">
        <v>2676</v>
      </c>
      <c r="E225" s="116">
        <f t="shared" si="3"/>
        <v>105.023547880691</v>
      </c>
    </row>
    <row r="226" customHeight="1" spans="1:5">
      <c r="A226" s="135" t="s">
        <v>10</v>
      </c>
      <c r="B226" s="75">
        <v>943</v>
      </c>
      <c r="C226" s="75">
        <v>943</v>
      </c>
      <c r="D226" s="75">
        <v>990</v>
      </c>
      <c r="E226" s="116">
        <f t="shared" si="3"/>
        <v>104.984093319194</v>
      </c>
    </row>
    <row r="227" customHeight="1" spans="1:5">
      <c r="A227" s="135" t="s">
        <v>11</v>
      </c>
      <c r="B227" s="75">
        <v>704</v>
      </c>
      <c r="C227" s="75">
        <v>704</v>
      </c>
      <c r="D227" s="75">
        <v>739</v>
      </c>
      <c r="E227" s="116">
        <f t="shared" si="3"/>
        <v>104.971590909091</v>
      </c>
    </row>
    <row r="228" customHeight="1" spans="1:5">
      <c r="A228" s="135" t="s">
        <v>12</v>
      </c>
      <c r="B228" s="75">
        <v>0</v>
      </c>
      <c r="C228" s="75">
        <v>0</v>
      </c>
      <c r="D228" s="75"/>
      <c r="E228" s="116" t="e">
        <f t="shared" si="3"/>
        <v>#DIV/0!</v>
      </c>
    </row>
    <row r="229" customHeight="1" spans="1:5">
      <c r="A229" s="135" t="s">
        <v>19</v>
      </c>
      <c r="B229" s="75">
        <v>110</v>
      </c>
      <c r="C229" s="75">
        <v>110</v>
      </c>
      <c r="D229" s="75">
        <v>116</v>
      </c>
      <c r="E229" s="116">
        <f t="shared" si="3"/>
        <v>105.454545454545</v>
      </c>
    </row>
    <row r="230" customHeight="1" spans="1:5">
      <c r="A230" s="135" t="s">
        <v>140</v>
      </c>
      <c r="B230" s="75">
        <v>791</v>
      </c>
      <c r="C230" s="75">
        <v>791</v>
      </c>
      <c r="D230" s="75">
        <v>831</v>
      </c>
      <c r="E230" s="116">
        <f t="shared" si="3"/>
        <v>105.056890012642</v>
      </c>
    </row>
    <row r="231" customHeight="1" spans="1:5">
      <c r="A231" s="135" t="s">
        <v>141</v>
      </c>
      <c r="B231" s="75">
        <v>2140</v>
      </c>
      <c r="C231" s="75">
        <v>2140</v>
      </c>
      <c r="D231" s="75">
        <v>2247</v>
      </c>
      <c r="E231" s="116">
        <f t="shared" si="3"/>
        <v>105</v>
      </c>
    </row>
    <row r="232" customHeight="1" spans="1:5">
      <c r="A232" s="135" t="s">
        <v>10</v>
      </c>
      <c r="B232" s="75">
        <v>806</v>
      </c>
      <c r="C232" s="75">
        <v>806</v>
      </c>
      <c r="D232" s="75">
        <v>847</v>
      </c>
      <c r="E232" s="116">
        <f t="shared" si="3"/>
        <v>105.086848635236</v>
      </c>
    </row>
    <row r="233" customHeight="1" spans="1:5">
      <c r="A233" s="135" t="s">
        <v>11</v>
      </c>
      <c r="B233" s="75">
        <v>373</v>
      </c>
      <c r="C233" s="75">
        <v>373</v>
      </c>
      <c r="D233" s="75">
        <v>392</v>
      </c>
      <c r="E233" s="116">
        <f t="shared" si="3"/>
        <v>105.093833780161</v>
      </c>
    </row>
    <row r="234" customHeight="1" spans="1:5">
      <c r="A234" s="135" t="s">
        <v>12</v>
      </c>
      <c r="B234" s="75">
        <v>0</v>
      </c>
      <c r="C234" s="75">
        <v>0</v>
      </c>
      <c r="D234" s="75"/>
      <c r="E234" s="116" t="e">
        <f t="shared" si="3"/>
        <v>#DIV/0!</v>
      </c>
    </row>
    <row r="235" customHeight="1" spans="1:5">
      <c r="A235" s="135" t="s">
        <v>19</v>
      </c>
      <c r="B235" s="75">
        <v>0</v>
      </c>
      <c r="C235" s="75">
        <v>0</v>
      </c>
      <c r="D235" s="75"/>
      <c r="E235" s="116" t="e">
        <f t="shared" si="3"/>
        <v>#DIV/0!</v>
      </c>
    </row>
    <row r="236" customHeight="1" spans="1:5">
      <c r="A236" s="135" t="s">
        <v>142</v>
      </c>
      <c r="B236" s="75">
        <v>961</v>
      </c>
      <c r="C236" s="75">
        <v>961</v>
      </c>
      <c r="D236" s="75">
        <v>1008</v>
      </c>
      <c r="E236" s="116">
        <f t="shared" si="3"/>
        <v>104.890738813736</v>
      </c>
    </row>
    <row r="237" customHeight="1" spans="1:5">
      <c r="A237" s="135" t="s">
        <v>143</v>
      </c>
      <c r="B237" s="75">
        <v>1089</v>
      </c>
      <c r="C237" s="75">
        <v>1089</v>
      </c>
      <c r="D237" s="75">
        <v>1143</v>
      </c>
      <c r="E237" s="116">
        <f t="shared" si="3"/>
        <v>104.95867768595</v>
      </c>
    </row>
    <row r="238" customHeight="1" spans="1:5">
      <c r="A238" s="135" t="s">
        <v>10</v>
      </c>
      <c r="B238" s="75">
        <v>803</v>
      </c>
      <c r="C238" s="75">
        <v>803</v>
      </c>
      <c r="D238" s="75">
        <v>843</v>
      </c>
      <c r="E238" s="116">
        <f t="shared" si="3"/>
        <v>104.981320049813</v>
      </c>
    </row>
    <row r="239" customHeight="1" spans="1:5">
      <c r="A239" s="135" t="s">
        <v>11</v>
      </c>
      <c r="B239" s="75">
        <v>286</v>
      </c>
      <c r="C239" s="75">
        <v>286</v>
      </c>
      <c r="D239" s="75">
        <v>300</v>
      </c>
      <c r="E239" s="116">
        <f t="shared" si="3"/>
        <v>104.895104895105</v>
      </c>
    </row>
    <row r="240" customHeight="1" spans="1:5">
      <c r="A240" s="135" t="s">
        <v>12</v>
      </c>
      <c r="B240" s="75">
        <v>0</v>
      </c>
      <c r="C240" s="75">
        <v>0</v>
      </c>
      <c r="D240" s="75"/>
      <c r="E240" s="116" t="e">
        <f t="shared" si="3"/>
        <v>#DIV/0!</v>
      </c>
    </row>
    <row r="241" customHeight="1" spans="1:5">
      <c r="A241" s="135" t="s">
        <v>19</v>
      </c>
      <c r="B241" s="75">
        <v>0</v>
      </c>
      <c r="C241" s="75">
        <v>0</v>
      </c>
      <c r="D241" s="75"/>
      <c r="E241" s="116" t="e">
        <f t="shared" si="3"/>
        <v>#DIV/0!</v>
      </c>
    </row>
    <row r="242" customHeight="1" spans="1:5">
      <c r="A242" s="135" t="s">
        <v>144</v>
      </c>
      <c r="B242" s="75">
        <v>0</v>
      </c>
      <c r="C242" s="75">
        <v>0</v>
      </c>
      <c r="D242" s="75"/>
      <c r="E242" s="116" t="e">
        <f t="shared" si="3"/>
        <v>#DIV/0!</v>
      </c>
    </row>
    <row r="243" customHeight="1" spans="1:5">
      <c r="A243" s="135" t="s">
        <v>145</v>
      </c>
      <c r="B243" s="75">
        <v>0</v>
      </c>
      <c r="C243" s="75">
        <v>0</v>
      </c>
      <c r="D243" s="75"/>
      <c r="E243" s="116" t="e">
        <f t="shared" si="3"/>
        <v>#DIV/0!</v>
      </c>
    </row>
    <row r="244" customHeight="1" spans="1:5">
      <c r="A244" s="135" t="s">
        <v>10</v>
      </c>
      <c r="B244" s="75">
        <v>0</v>
      </c>
      <c r="C244" s="75">
        <v>0</v>
      </c>
      <c r="D244" s="75"/>
      <c r="E244" s="116" t="e">
        <f t="shared" si="3"/>
        <v>#DIV/0!</v>
      </c>
    </row>
    <row r="245" customHeight="1" spans="1:5">
      <c r="A245" s="135" t="s">
        <v>11</v>
      </c>
      <c r="B245" s="75">
        <v>0</v>
      </c>
      <c r="C245" s="75">
        <v>0</v>
      </c>
      <c r="D245" s="75"/>
      <c r="E245" s="116" t="e">
        <f t="shared" si="3"/>
        <v>#DIV/0!</v>
      </c>
    </row>
    <row r="246" customHeight="1" spans="1:5">
      <c r="A246" s="135" t="s">
        <v>12</v>
      </c>
      <c r="B246" s="75">
        <v>0</v>
      </c>
      <c r="C246" s="75">
        <v>0</v>
      </c>
      <c r="D246" s="75"/>
      <c r="E246" s="116" t="e">
        <f t="shared" si="3"/>
        <v>#DIV/0!</v>
      </c>
    </row>
    <row r="247" customHeight="1" spans="1:5">
      <c r="A247" s="135" t="s">
        <v>19</v>
      </c>
      <c r="B247" s="75">
        <v>0</v>
      </c>
      <c r="C247" s="75">
        <v>0</v>
      </c>
      <c r="D247" s="75"/>
      <c r="E247" s="116" t="e">
        <f t="shared" si="3"/>
        <v>#DIV/0!</v>
      </c>
    </row>
    <row r="248" customHeight="1" spans="1:5">
      <c r="A248" s="135" t="s">
        <v>146</v>
      </c>
      <c r="B248" s="75">
        <v>0</v>
      </c>
      <c r="C248" s="75">
        <v>0</v>
      </c>
      <c r="D248" s="75"/>
      <c r="E248" s="116" t="e">
        <f t="shared" si="3"/>
        <v>#DIV/0!</v>
      </c>
    </row>
    <row r="249" customHeight="1" spans="1:5">
      <c r="A249" s="135" t="s">
        <v>147</v>
      </c>
      <c r="B249" s="75">
        <v>1496</v>
      </c>
      <c r="C249" s="75">
        <v>1496</v>
      </c>
      <c r="D249" s="75">
        <v>1570</v>
      </c>
      <c r="E249" s="116">
        <f t="shared" si="3"/>
        <v>104.946524064171</v>
      </c>
    </row>
    <row r="250" customHeight="1" spans="1:5">
      <c r="A250" s="135" t="s">
        <v>10</v>
      </c>
      <c r="B250" s="75">
        <v>458</v>
      </c>
      <c r="C250" s="75">
        <v>458</v>
      </c>
      <c r="D250" s="75">
        <v>481</v>
      </c>
      <c r="E250" s="116">
        <f t="shared" si="3"/>
        <v>105.021834061135</v>
      </c>
    </row>
    <row r="251" customHeight="1" spans="1:5">
      <c r="A251" s="135" t="s">
        <v>11</v>
      </c>
      <c r="B251" s="75">
        <v>436</v>
      </c>
      <c r="C251" s="75">
        <v>436</v>
      </c>
      <c r="D251" s="75">
        <v>458</v>
      </c>
      <c r="E251" s="116">
        <f t="shared" si="3"/>
        <v>105.045871559633</v>
      </c>
    </row>
    <row r="252" customHeight="1" spans="1:5">
      <c r="A252" s="135" t="s">
        <v>12</v>
      </c>
      <c r="B252" s="75">
        <v>0</v>
      </c>
      <c r="C252" s="75">
        <v>0</v>
      </c>
      <c r="D252" s="75"/>
      <c r="E252" s="116" t="e">
        <f t="shared" si="3"/>
        <v>#DIV/0!</v>
      </c>
    </row>
    <row r="253" customHeight="1" spans="1:5">
      <c r="A253" s="135" t="s">
        <v>19</v>
      </c>
      <c r="B253" s="75">
        <v>0</v>
      </c>
      <c r="C253" s="75">
        <v>0</v>
      </c>
      <c r="D253" s="75"/>
      <c r="E253" s="116" t="e">
        <f t="shared" si="3"/>
        <v>#DIV/0!</v>
      </c>
    </row>
    <row r="254" customHeight="1" spans="1:5">
      <c r="A254" s="135" t="s">
        <v>148</v>
      </c>
      <c r="B254" s="75">
        <v>602</v>
      </c>
      <c r="C254" s="75">
        <v>602</v>
      </c>
      <c r="D254" s="75">
        <v>631</v>
      </c>
      <c r="E254" s="116">
        <f t="shared" si="3"/>
        <v>104.817275747508</v>
      </c>
    </row>
    <row r="255" customHeight="1" spans="1:5">
      <c r="A255" s="135" t="s">
        <v>149</v>
      </c>
      <c r="B255" s="75">
        <v>1689</v>
      </c>
      <c r="C255" s="75">
        <v>1689</v>
      </c>
      <c r="D255" s="75">
        <v>1858</v>
      </c>
      <c r="E255" s="116">
        <f t="shared" si="3"/>
        <v>110.005920663114</v>
      </c>
    </row>
    <row r="256" customHeight="1" spans="1:5">
      <c r="A256" s="135" t="s">
        <v>150</v>
      </c>
      <c r="B256" s="75">
        <v>0</v>
      </c>
      <c r="C256" s="75">
        <v>0</v>
      </c>
      <c r="D256" s="75"/>
      <c r="E256" s="116" t="e">
        <f t="shared" si="3"/>
        <v>#DIV/0!</v>
      </c>
    </row>
    <row r="257" customHeight="1" spans="1:5">
      <c r="A257" s="135" t="s">
        <v>151</v>
      </c>
      <c r="B257" s="75">
        <v>1689</v>
      </c>
      <c r="C257" s="75">
        <v>1689</v>
      </c>
      <c r="D257" s="75">
        <v>1858</v>
      </c>
      <c r="E257" s="116">
        <f t="shared" si="3"/>
        <v>110.005920663114</v>
      </c>
    </row>
    <row r="258" customHeight="1" spans="1:5">
      <c r="A258" s="135" t="s">
        <v>152</v>
      </c>
      <c r="B258" s="75">
        <v>2276</v>
      </c>
      <c r="C258" s="75">
        <v>2276</v>
      </c>
      <c r="D258" s="75">
        <v>2385</v>
      </c>
      <c r="E258" s="116">
        <f t="shared" si="3"/>
        <v>104.789103690685</v>
      </c>
    </row>
    <row r="259" customHeight="1" spans="1:5">
      <c r="A259" s="135" t="s">
        <v>153</v>
      </c>
      <c r="B259" s="75">
        <v>45965</v>
      </c>
      <c r="C259" s="75">
        <v>45965</v>
      </c>
      <c r="D259" s="75">
        <v>47000</v>
      </c>
      <c r="E259" s="116">
        <f t="shared" si="3"/>
        <v>102.251713260089</v>
      </c>
    </row>
    <row r="260" customHeight="1" spans="1:5">
      <c r="A260" s="135" t="s">
        <v>154</v>
      </c>
      <c r="B260" s="75">
        <v>4613</v>
      </c>
      <c r="C260" s="75">
        <v>4613</v>
      </c>
      <c r="D260" s="75">
        <v>4716</v>
      </c>
      <c r="E260" s="116">
        <f t="shared" si="3"/>
        <v>102.232820290483</v>
      </c>
    </row>
    <row r="261" customHeight="1" spans="1:5">
      <c r="A261" s="135" t="s">
        <v>155</v>
      </c>
      <c r="B261" s="75">
        <v>28402</v>
      </c>
      <c r="C261" s="75">
        <v>28402</v>
      </c>
      <c r="D261" s="75">
        <v>29038</v>
      </c>
      <c r="E261" s="116">
        <f t="shared" ref="E261:E324" si="4">D261/C261*100</f>
        <v>102.239278924019</v>
      </c>
    </row>
    <row r="262" customHeight="1" spans="1:5">
      <c r="A262" s="135" t="s">
        <v>156</v>
      </c>
      <c r="B262" s="75">
        <v>1818</v>
      </c>
      <c r="C262" s="75">
        <v>1818</v>
      </c>
      <c r="D262" s="75">
        <v>1859</v>
      </c>
      <c r="E262" s="116">
        <f t="shared" si="4"/>
        <v>102.255225522552</v>
      </c>
    </row>
    <row r="263" customHeight="1" spans="1:5">
      <c r="A263" s="135" t="s">
        <v>157</v>
      </c>
      <c r="B263" s="75">
        <v>3414</v>
      </c>
      <c r="C263" s="75">
        <v>3414</v>
      </c>
      <c r="D263" s="75">
        <v>3490</v>
      </c>
      <c r="E263" s="116">
        <f t="shared" si="4"/>
        <v>102.226127709432</v>
      </c>
    </row>
    <row r="264" customHeight="1" spans="1:5">
      <c r="A264" s="135" t="s">
        <v>158</v>
      </c>
      <c r="B264" s="75">
        <v>4216</v>
      </c>
      <c r="C264" s="75">
        <v>4216</v>
      </c>
      <c r="D264" s="75">
        <v>4311</v>
      </c>
      <c r="E264" s="116">
        <f t="shared" si="4"/>
        <v>102.253320683112</v>
      </c>
    </row>
    <row r="265" customHeight="1" spans="1:5">
      <c r="A265" s="135" t="s">
        <v>159</v>
      </c>
      <c r="B265" s="75">
        <v>1970</v>
      </c>
      <c r="C265" s="75">
        <v>1970</v>
      </c>
      <c r="D265" s="75">
        <v>2015</v>
      </c>
      <c r="E265" s="116">
        <f t="shared" si="4"/>
        <v>102.284263959391</v>
      </c>
    </row>
    <row r="266" customHeight="1" spans="1:5">
      <c r="A266" s="135" t="s">
        <v>160</v>
      </c>
      <c r="B266" s="75"/>
      <c r="C266" s="75"/>
      <c r="D266" s="75"/>
      <c r="E266" s="116" t="e">
        <f t="shared" si="4"/>
        <v>#DIV/0!</v>
      </c>
    </row>
    <row r="267" customHeight="1" spans="1:5">
      <c r="A267" s="135" t="s">
        <v>161</v>
      </c>
      <c r="B267" s="75">
        <v>1437</v>
      </c>
      <c r="C267" s="75">
        <v>1437</v>
      </c>
      <c r="D267" s="75">
        <v>1469</v>
      </c>
      <c r="E267" s="116">
        <f t="shared" si="4"/>
        <v>102.226861517049</v>
      </c>
    </row>
    <row r="268" customHeight="1" spans="1:5">
      <c r="A268" s="135" t="s">
        <v>162</v>
      </c>
      <c r="B268" s="75"/>
      <c r="C268" s="75"/>
      <c r="D268" s="75"/>
      <c r="E268" s="116" t="e">
        <f t="shared" si="4"/>
        <v>#DIV/0!</v>
      </c>
    </row>
    <row r="269" customHeight="1" spans="1:5">
      <c r="A269" s="135" t="s">
        <v>163</v>
      </c>
      <c r="B269" s="75"/>
      <c r="C269" s="75"/>
      <c r="D269" s="75"/>
      <c r="E269" s="116" t="e">
        <f t="shared" si="4"/>
        <v>#DIV/0!</v>
      </c>
    </row>
    <row r="270" customHeight="1" spans="1:5">
      <c r="A270" s="135" t="s">
        <v>164</v>
      </c>
      <c r="B270" s="75"/>
      <c r="C270" s="75"/>
      <c r="D270" s="75"/>
      <c r="E270" s="116" t="e">
        <f t="shared" si="4"/>
        <v>#DIV/0!</v>
      </c>
    </row>
    <row r="271" customHeight="1" spans="1:5">
      <c r="A271" s="135" t="s">
        <v>165</v>
      </c>
      <c r="B271" s="75">
        <v>95</v>
      </c>
      <c r="C271" s="75">
        <v>95</v>
      </c>
      <c r="D271" s="75">
        <v>102</v>
      </c>
      <c r="E271" s="116">
        <f t="shared" si="4"/>
        <v>107.368421052632</v>
      </c>
    </row>
    <row r="272" customHeight="1" spans="1:5">
      <c r="A272" s="135" t="s">
        <v>166</v>
      </c>
      <c r="B272" s="75">
        <v>91225</v>
      </c>
      <c r="C272" s="75">
        <v>91225</v>
      </c>
      <c r="D272" s="75">
        <v>90000</v>
      </c>
      <c r="E272" s="116">
        <f t="shared" si="4"/>
        <v>98.6571663469444</v>
      </c>
    </row>
    <row r="273" customHeight="1" spans="1:5">
      <c r="A273" s="135" t="s">
        <v>167</v>
      </c>
      <c r="B273" s="75">
        <v>811</v>
      </c>
      <c r="C273" s="75">
        <v>811</v>
      </c>
      <c r="D273" s="75">
        <v>871</v>
      </c>
      <c r="E273" s="116">
        <f t="shared" si="4"/>
        <v>107.398273736128</v>
      </c>
    </row>
    <row r="274" customHeight="1" spans="1:5">
      <c r="A274" s="135" t="s">
        <v>10</v>
      </c>
      <c r="B274" s="75">
        <v>526</v>
      </c>
      <c r="C274" s="75">
        <v>526</v>
      </c>
      <c r="D274" s="75">
        <v>565</v>
      </c>
      <c r="E274" s="116">
        <f t="shared" si="4"/>
        <v>107.414448669202</v>
      </c>
    </row>
    <row r="275" customHeight="1" spans="1:5">
      <c r="A275" s="135" t="s">
        <v>11</v>
      </c>
      <c r="B275" s="75">
        <v>285</v>
      </c>
      <c r="C275" s="75">
        <v>285</v>
      </c>
      <c r="D275" s="75">
        <v>306</v>
      </c>
      <c r="E275" s="116">
        <f t="shared" si="4"/>
        <v>107.368421052632</v>
      </c>
    </row>
    <row r="276" customHeight="1" spans="1:5">
      <c r="A276" s="135" t="s">
        <v>12</v>
      </c>
      <c r="B276" s="75">
        <v>0</v>
      </c>
      <c r="C276" s="75">
        <v>0</v>
      </c>
      <c r="D276" s="75"/>
      <c r="E276" s="116" t="e">
        <f t="shared" si="4"/>
        <v>#DIV/0!</v>
      </c>
    </row>
    <row r="277" customHeight="1" spans="1:5">
      <c r="A277" s="135" t="s">
        <v>168</v>
      </c>
      <c r="B277" s="75">
        <v>0</v>
      </c>
      <c r="C277" s="75">
        <v>0</v>
      </c>
      <c r="D277" s="75"/>
      <c r="E277" s="116" t="e">
        <f t="shared" si="4"/>
        <v>#DIV/0!</v>
      </c>
    </row>
    <row r="278" customHeight="1" spans="1:5">
      <c r="A278" s="135" t="s">
        <v>169</v>
      </c>
      <c r="B278" s="75">
        <v>49376</v>
      </c>
      <c r="C278" s="75">
        <v>49376</v>
      </c>
      <c r="D278" s="75">
        <v>45065</v>
      </c>
      <c r="E278" s="116">
        <f t="shared" si="4"/>
        <v>91.2690375891121</v>
      </c>
    </row>
    <row r="279" customHeight="1" spans="1:5">
      <c r="A279" s="135" t="s">
        <v>170</v>
      </c>
      <c r="B279" s="75">
        <v>4180</v>
      </c>
      <c r="C279" s="75">
        <v>4180</v>
      </c>
      <c r="D279" s="75">
        <v>4488</v>
      </c>
      <c r="E279" s="116">
        <f t="shared" si="4"/>
        <v>107.368421052632</v>
      </c>
    </row>
    <row r="280" customHeight="1" spans="1:5">
      <c r="A280" s="135" t="s">
        <v>171</v>
      </c>
      <c r="B280" s="75">
        <v>6137</v>
      </c>
      <c r="C280" s="75">
        <v>6137</v>
      </c>
      <c r="D280" s="75">
        <v>6588</v>
      </c>
      <c r="E280" s="116">
        <f t="shared" si="4"/>
        <v>107.348867524849</v>
      </c>
    </row>
    <row r="281" customHeight="1" spans="1:5">
      <c r="A281" s="135" t="s">
        <v>172</v>
      </c>
      <c r="B281" s="75">
        <v>3613</v>
      </c>
      <c r="C281" s="75">
        <v>3613</v>
      </c>
      <c r="D281" s="75">
        <v>3879</v>
      </c>
      <c r="E281" s="116">
        <f t="shared" si="4"/>
        <v>107.362302795461</v>
      </c>
    </row>
    <row r="282" customHeight="1" spans="1:5">
      <c r="A282" s="135" t="s">
        <v>173</v>
      </c>
      <c r="B282" s="75">
        <v>8167</v>
      </c>
      <c r="C282" s="75">
        <v>8167</v>
      </c>
      <c r="D282" s="75">
        <v>8768</v>
      </c>
      <c r="E282" s="116">
        <f t="shared" si="4"/>
        <v>107.358883310885</v>
      </c>
    </row>
    <row r="283" customHeight="1" spans="1:5">
      <c r="A283" s="135" t="s">
        <v>174</v>
      </c>
      <c r="B283" s="75">
        <v>9288</v>
      </c>
      <c r="C283" s="75">
        <v>9288</v>
      </c>
      <c r="D283" s="75">
        <v>9971</v>
      </c>
      <c r="E283" s="116">
        <f t="shared" si="4"/>
        <v>107.353574504737</v>
      </c>
    </row>
    <row r="284" customHeight="1" spans="1:5">
      <c r="A284" s="135" t="s">
        <v>175</v>
      </c>
      <c r="B284" s="75">
        <v>0</v>
      </c>
      <c r="C284" s="75">
        <v>0</v>
      </c>
      <c r="D284" s="75"/>
      <c r="E284" s="116" t="e">
        <f t="shared" si="4"/>
        <v>#DIV/0!</v>
      </c>
    </row>
    <row r="285" customHeight="1" spans="1:5">
      <c r="A285" s="135" t="s">
        <v>176</v>
      </c>
      <c r="B285" s="75">
        <v>0</v>
      </c>
      <c r="C285" s="75">
        <v>0</v>
      </c>
      <c r="D285" s="75"/>
      <c r="E285" s="116" t="e">
        <f t="shared" si="4"/>
        <v>#DIV/0!</v>
      </c>
    </row>
    <row r="286" customHeight="1" spans="1:5">
      <c r="A286" s="135" t="s">
        <v>177</v>
      </c>
      <c r="B286" s="75">
        <v>17991</v>
      </c>
      <c r="C286" s="75">
        <v>17991</v>
      </c>
      <c r="D286" s="75">
        <v>11371</v>
      </c>
      <c r="E286" s="116">
        <f t="shared" si="4"/>
        <v>63.2038241342894</v>
      </c>
    </row>
    <row r="287" customHeight="1" spans="1:5">
      <c r="A287" s="135" t="s">
        <v>178</v>
      </c>
      <c r="B287" s="75">
        <v>25552</v>
      </c>
      <c r="C287" s="75">
        <v>25552</v>
      </c>
      <c r="D287" s="75">
        <v>27433</v>
      </c>
      <c r="E287" s="116">
        <f t="shared" si="4"/>
        <v>107.361458985598</v>
      </c>
    </row>
    <row r="288" customHeight="1" spans="1:5">
      <c r="A288" s="135" t="s">
        <v>179</v>
      </c>
      <c r="B288" s="75">
        <v>0</v>
      </c>
      <c r="C288" s="75">
        <v>0</v>
      </c>
      <c r="D288" s="75"/>
      <c r="E288" s="116" t="e">
        <f t="shared" si="4"/>
        <v>#DIV/0!</v>
      </c>
    </row>
    <row r="289" customHeight="1" spans="1:5">
      <c r="A289" s="135" t="s">
        <v>180</v>
      </c>
      <c r="B289" s="75">
        <v>0</v>
      </c>
      <c r="C289" s="75">
        <v>0</v>
      </c>
      <c r="D289" s="75"/>
      <c r="E289" s="116" t="e">
        <f t="shared" si="4"/>
        <v>#DIV/0!</v>
      </c>
    </row>
    <row r="290" customHeight="1" spans="1:5">
      <c r="A290" s="135" t="s">
        <v>181</v>
      </c>
      <c r="B290" s="75">
        <v>2505</v>
      </c>
      <c r="C290" s="75">
        <v>2505</v>
      </c>
      <c r="D290" s="75">
        <v>2689</v>
      </c>
      <c r="E290" s="116">
        <f t="shared" si="4"/>
        <v>107.345309381238</v>
      </c>
    </row>
    <row r="291" customHeight="1" spans="1:5">
      <c r="A291" s="135" t="s">
        <v>182</v>
      </c>
      <c r="B291" s="75">
        <v>7372</v>
      </c>
      <c r="C291" s="75">
        <v>7372</v>
      </c>
      <c r="D291" s="75">
        <v>7915</v>
      </c>
      <c r="E291" s="116">
        <f t="shared" si="4"/>
        <v>107.365708084645</v>
      </c>
    </row>
    <row r="292" customHeight="1" spans="1:5">
      <c r="A292" s="135" t="s">
        <v>183</v>
      </c>
      <c r="B292" s="75">
        <v>13787</v>
      </c>
      <c r="C292" s="75">
        <v>13787</v>
      </c>
      <c r="D292" s="75">
        <v>14802</v>
      </c>
      <c r="E292" s="116">
        <f t="shared" si="4"/>
        <v>107.362007688402</v>
      </c>
    </row>
    <row r="293" customHeight="1" spans="1:5">
      <c r="A293" s="135" t="s">
        <v>184</v>
      </c>
      <c r="B293" s="75">
        <v>1888</v>
      </c>
      <c r="C293" s="75">
        <v>1888</v>
      </c>
      <c r="D293" s="75">
        <v>2027</v>
      </c>
      <c r="E293" s="116">
        <f t="shared" si="4"/>
        <v>107.362288135593</v>
      </c>
    </row>
    <row r="294" customHeight="1" spans="1:5">
      <c r="A294" s="135" t="s">
        <v>185</v>
      </c>
      <c r="B294" s="75">
        <v>247</v>
      </c>
      <c r="C294" s="75">
        <v>247</v>
      </c>
      <c r="D294" s="75">
        <v>266</v>
      </c>
      <c r="E294" s="116">
        <f t="shared" si="4"/>
        <v>107.692307692308</v>
      </c>
    </row>
    <row r="295" customHeight="1" spans="1:5">
      <c r="A295" s="135" t="s">
        <v>186</v>
      </c>
      <c r="B295" s="75">
        <v>0</v>
      </c>
      <c r="C295" s="75">
        <v>0</v>
      </c>
      <c r="D295" s="75"/>
      <c r="E295" s="116" t="e">
        <f t="shared" si="4"/>
        <v>#DIV/0!</v>
      </c>
    </row>
    <row r="296" customHeight="1" spans="1:5">
      <c r="A296" s="135" t="s">
        <v>187</v>
      </c>
      <c r="B296" s="75">
        <v>0</v>
      </c>
      <c r="C296" s="75">
        <v>0</v>
      </c>
      <c r="D296" s="75"/>
      <c r="E296" s="116" t="e">
        <f t="shared" si="4"/>
        <v>#DIV/0!</v>
      </c>
    </row>
    <row r="297" customHeight="1" spans="1:5">
      <c r="A297" s="135" t="s">
        <v>188</v>
      </c>
      <c r="B297" s="75">
        <v>0</v>
      </c>
      <c r="C297" s="75">
        <v>0</v>
      </c>
      <c r="D297" s="75"/>
      <c r="E297" s="116" t="e">
        <f t="shared" si="4"/>
        <v>#DIV/0!</v>
      </c>
    </row>
    <row r="298" customHeight="1" spans="1:5">
      <c r="A298" s="135" t="s">
        <v>189</v>
      </c>
      <c r="B298" s="75">
        <v>18</v>
      </c>
      <c r="C298" s="75">
        <v>18</v>
      </c>
      <c r="D298" s="75">
        <v>20</v>
      </c>
      <c r="E298" s="116">
        <f t="shared" si="4"/>
        <v>111.111111111111</v>
      </c>
    </row>
    <row r="299" customHeight="1" spans="1:5">
      <c r="A299" s="135" t="s">
        <v>190</v>
      </c>
      <c r="B299" s="75">
        <v>229</v>
      </c>
      <c r="C299" s="75">
        <v>229</v>
      </c>
      <c r="D299" s="75">
        <v>246</v>
      </c>
      <c r="E299" s="116">
        <f t="shared" si="4"/>
        <v>107.423580786026</v>
      </c>
    </row>
    <row r="300" customHeight="1" spans="1:5">
      <c r="A300" s="135" t="s">
        <v>191</v>
      </c>
      <c r="B300" s="75">
        <v>0</v>
      </c>
      <c r="C300" s="75">
        <v>0</v>
      </c>
      <c r="D300" s="75"/>
      <c r="E300" s="116" t="e">
        <f t="shared" si="4"/>
        <v>#DIV/0!</v>
      </c>
    </row>
    <row r="301" customHeight="1" spans="1:5">
      <c r="A301" s="135" t="s">
        <v>192</v>
      </c>
      <c r="B301" s="75">
        <v>0</v>
      </c>
      <c r="C301" s="75">
        <v>0</v>
      </c>
      <c r="D301" s="75"/>
      <c r="E301" s="116" t="e">
        <f t="shared" si="4"/>
        <v>#DIV/0!</v>
      </c>
    </row>
    <row r="302" customHeight="1" spans="1:5">
      <c r="A302" s="135" t="s">
        <v>193</v>
      </c>
      <c r="B302" s="75">
        <v>0</v>
      </c>
      <c r="C302" s="75">
        <v>0</v>
      </c>
      <c r="D302" s="75"/>
      <c r="E302" s="116" t="e">
        <f t="shared" si="4"/>
        <v>#DIV/0!</v>
      </c>
    </row>
    <row r="303" customHeight="1" spans="1:5">
      <c r="A303" s="135" t="s">
        <v>194</v>
      </c>
      <c r="B303" s="75">
        <v>0</v>
      </c>
      <c r="C303" s="75">
        <v>0</v>
      </c>
      <c r="D303" s="75"/>
      <c r="E303" s="116" t="e">
        <f t="shared" si="4"/>
        <v>#DIV/0!</v>
      </c>
    </row>
    <row r="304" customHeight="1" spans="1:5">
      <c r="A304" s="135" t="s">
        <v>195</v>
      </c>
      <c r="B304" s="75">
        <v>0</v>
      </c>
      <c r="C304" s="75">
        <v>0</v>
      </c>
      <c r="D304" s="75"/>
      <c r="E304" s="116" t="e">
        <f t="shared" si="4"/>
        <v>#DIV/0!</v>
      </c>
    </row>
    <row r="305" customHeight="1" spans="1:5">
      <c r="A305" s="135" t="s">
        <v>196</v>
      </c>
      <c r="B305" s="75">
        <v>0</v>
      </c>
      <c r="C305" s="75">
        <v>0</v>
      </c>
      <c r="D305" s="75"/>
      <c r="E305" s="116" t="e">
        <f t="shared" si="4"/>
        <v>#DIV/0!</v>
      </c>
    </row>
    <row r="306" customHeight="1" spans="1:5">
      <c r="A306" s="135" t="s">
        <v>197</v>
      </c>
      <c r="B306" s="75">
        <v>0</v>
      </c>
      <c r="C306" s="75">
        <v>0</v>
      </c>
      <c r="D306" s="75"/>
      <c r="E306" s="116" t="e">
        <f t="shared" si="4"/>
        <v>#DIV/0!</v>
      </c>
    </row>
    <row r="307" customHeight="1" spans="1:5">
      <c r="A307" s="135" t="s">
        <v>198</v>
      </c>
      <c r="B307" s="75">
        <v>0</v>
      </c>
      <c r="C307" s="75">
        <v>0</v>
      </c>
      <c r="D307" s="75"/>
      <c r="E307" s="116" t="e">
        <f t="shared" si="4"/>
        <v>#DIV/0!</v>
      </c>
    </row>
    <row r="308" customHeight="1" spans="1:5">
      <c r="A308" s="135" t="s">
        <v>199</v>
      </c>
      <c r="B308" s="75">
        <v>815</v>
      </c>
      <c r="C308" s="75">
        <v>815</v>
      </c>
      <c r="D308" s="75">
        <v>875</v>
      </c>
      <c r="E308" s="116">
        <f t="shared" si="4"/>
        <v>107.361963190184</v>
      </c>
    </row>
    <row r="309" customHeight="1" spans="1:5">
      <c r="A309" s="135" t="s">
        <v>200</v>
      </c>
      <c r="B309" s="75">
        <v>815</v>
      </c>
      <c r="C309" s="75">
        <v>815</v>
      </c>
      <c r="D309" s="75">
        <v>875</v>
      </c>
      <c r="E309" s="116">
        <f t="shared" si="4"/>
        <v>107.361963190184</v>
      </c>
    </row>
    <row r="310" customHeight="1" spans="1:5">
      <c r="A310" s="135" t="s">
        <v>201</v>
      </c>
      <c r="B310" s="75">
        <v>0</v>
      </c>
      <c r="C310" s="75">
        <v>0</v>
      </c>
      <c r="D310" s="75"/>
      <c r="E310" s="116" t="e">
        <f t="shared" si="4"/>
        <v>#DIV/0!</v>
      </c>
    </row>
    <row r="311" customHeight="1" spans="1:5">
      <c r="A311" s="135" t="s">
        <v>202</v>
      </c>
      <c r="B311" s="75">
        <v>0</v>
      </c>
      <c r="C311" s="75">
        <v>0</v>
      </c>
      <c r="D311" s="75"/>
      <c r="E311" s="116" t="e">
        <f t="shared" si="4"/>
        <v>#DIV/0!</v>
      </c>
    </row>
    <row r="312" customHeight="1" spans="1:5">
      <c r="A312" s="135" t="s">
        <v>203</v>
      </c>
      <c r="B312" s="75">
        <v>5436</v>
      </c>
      <c r="C312" s="75">
        <v>5436</v>
      </c>
      <c r="D312" s="75">
        <v>5836</v>
      </c>
      <c r="E312" s="116">
        <f t="shared" si="4"/>
        <v>107.358351729213</v>
      </c>
    </row>
    <row r="313" customHeight="1" spans="1:5">
      <c r="A313" s="135" t="s">
        <v>204</v>
      </c>
      <c r="B313" s="75">
        <v>3458</v>
      </c>
      <c r="C313" s="75">
        <v>3458</v>
      </c>
      <c r="D313" s="75">
        <v>3713</v>
      </c>
      <c r="E313" s="116">
        <f t="shared" si="4"/>
        <v>107.374204742626</v>
      </c>
    </row>
    <row r="314" customHeight="1" spans="1:5">
      <c r="A314" s="135" t="s">
        <v>205</v>
      </c>
      <c r="B314" s="75">
        <v>1978</v>
      </c>
      <c r="C314" s="75">
        <v>1978</v>
      </c>
      <c r="D314" s="75">
        <v>2123</v>
      </c>
      <c r="E314" s="116">
        <f t="shared" si="4"/>
        <v>107.330637007078</v>
      </c>
    </row>
    <row r="315" customHeight="1" spans="1:5">
      <c r="A315" s="135" t="s">
        <v>206</v>
      </c>
      <c r="B315" s="75">
        <v>0</v>
      </c>
      <c r="C315" s="75">
        <v>0</v>
      </c>
      <c r="D315" s="75"/>
      <c r="E315" s="116" t="e">
        <f t="shared" si="4"/>
        <v>#DIV/0!</v>
      </c>
    </row>
    <row r="316" customHeight="1" spans="1:5">
      <c r="A316" s="135" t="s">
        <v>207</v>
      </c>
      <c r="B316" s="75">
        <v>0</v>
      </c>
      <c r="C316" s="75">
        <v>0</v>
      </c>
      <c r="D316" s="75"/>
      <c r="E316" s="116" t="e">
        <f t="shared" si="4"/>
        <v>#DIV/0!</v>
      </c>
    </row>
    <row r="317" customHeight="1" spans="1:5">
      <c r="A317" s="135" t="s">
        <v>208</v>
      </c>
      <c r="B317" s="75">
        <v>0</v>
      </c>
      <c r="C317" s="75">
        <v>0</v>
      </c>
      <c r="D317" s="75"/>
      <c r="E317" s="116" t="e">
        <f t="shared" si="4"/>
        <v>#DIV/0!</v>
      </c>
    </row>
    <row r="318" customHeight="1" spans="1:5">
      <c r="A318" s="135" t="s">
        <v>209</v>
      </c>
      <c r="B318" s="75">
        <v>6895</v>
      </c>
      <c r="C318" s="75">
        <v>6895</v>
      </c>
      <c r="D318" s="75">
        <v>7402</v>
      </c>
      <c r="E318" s="116">
        <f t="shared" si="4"/>
        <v>107.353154459753</v>
      </c>
    </row>
    <row r="319" customHeight="1" spans="1:5">
      <c r="A319" s="135" t="s">
        <v>210</v>
      </c>
      <c r="B319" s="75">
        <v>0</v>
      </c>
      <c r="C319" s="75">
        <v>0</v>
      </c>
      <c r="D319" s="75"/>
      <c r="E319" s="116" t="e">
        <f t="shared" si="4"/>
        <v>#DIV/0!</v>
      </c>
    </row>
    <row r="320" customHeight="1" spans="1:5">
      <c r="A320" s="135" t="s">
        <v>211</v>
      </c>
      <c r="B320" s="75">
        <v>0</v>
      </c>
      <c r="C320" s="75">
        <v>0</v>
      </c>
      <c r="D320" s="75"/>
      <c r="E320" s="116" t="e">
        <f t="shared" si="4"/>
        <v>#DIV/0!</v>
      </c>
    </row>
    <row r="321" customHeight="1" spans="1:5">
      <c r="A321" s="135" t="s">
        <v>212</v>
      </c>
      <c r="B321" s="75">
        <v>2217</v>
      </c>
      <c r="C321" s="75">
        <v>2217</v>
      </c>
      <c r="D321" s="75">
        <v>2380</v>
      </c>
      <c r="E321" s="116">
        <f t="shared" si="4"/>
        <v>107.352277852954</v>
      </c>
    </row>
    <row r="322" customHeight="1" spans="1:5">
      <c r="A322" s="135" t="s">
        <v>213</v>
      </c>
      <c r="B322" s="75">
        <v>150</v>
      </c>
      <c r="C322" s="75">
        <v>150</v>
      </c>
      <c r="D322" s="75">
        <v>161</v>
      </c>
      <c r="E322" s="116">
        <f t="shared" si="4"/>
        <v>107.333333333333</v>
      </c>
    </row>
    <row r="323" customHeight="1" spans="1:5">
      <c r="A323" s="135" t="s">
        <v>214</v>
      </c>
      <c r="B323" s="75">
        <v>0</v>
      </c>
      <c r="C323" s="75">
        <v>0</v>
      </c>
      <c r="D323" s="75"/>
      <c r="E323" s="116" t="e">
        <f t="shared" si="4"/>
        <v>#DIV/0!</v>
      </c>
    </row>
    <row r="324" customHeight="1" spans="1:5">
      <c r="A324" s="135" t="s">
        <v>215</v>
      </c>
      <c r="B324" s="75">
        <v>4528</v>
      </c>
      <c r="C324" s="75">
        <v>4528</v>
      </c>
      <c r="D324" s="75">
        <v>4861</v>
      </c>
      <c r="E324" s="116">
        <f t="shared" si="4"/>
        <v>107.354240282686</v>
      </c>
    </row>
    <row r="325" customHeight="1" spans="1:5">
      <c r="A325" s="135" t="s">
        <v>216</v>
      </c>
      <c r="B325" s="75">
        <v>2093</v>
      </c>
      <c r="C325" s="75">
        <v>2093</v>
      </c>
      <c r="D325" s="75">
        <v>2252</v>
      </c>
      <c r="E325" s="116">
        <f t="shared" ref="E325:E388" si="5">D325/C325*100</f>
        <v>107.596751075012</v>
      </c>
    </row>
    <row r="326" customHeight="1" spans="1:5">
      <c r="A326" s="135" t="s">
        <v>217</v>
      </c>
      <c r="B326" s="75">
        <v>2093</v>
      </c>
      <c r="C326" s="75">
        <v>2093</v>
      </c>
      <c r="D326" s="75">
        <v>2252</v>
      </c>
      <c r="E326" s="116">
        <f t="shared" si="5"/>
        <v>107.596751075012</v>
      </c>
    </row>
    <row r="327" customHeight="1" spans="1:5">
      <c r="A327" s="135" t="s">
        <v>218</v>
      </c>
      <c r="B327" s="75">
        <v>24847</v>
      </c>
      <c r="C327" s="75">
        <v>21847</v>
      </c>
      <c r="D327" s="75">
        <v>22600</v>
      </c>
      <c r="E327" s="116">
        <f t="shared" si="5"/>
        <v>103.446697487069</v>
      </c>
    </row>
    <row r="328" customHeight="1" spans="1:5">
      <c r="A328" s="135" t="s">
        <v>219</v>
      </c>
      <c r="B328" s="75">
        <v>3717</v>
      </c>
      <c r="C328" s="75">
        <v>717</v>
      </c>
      <c r="D328" s="75">
        <v>758</v>
      </c>
      <c r="E328" s="116">
        <f t="shared" si="5"/>
        <v>105.718270571827</v>
      </c>
    </row>
    <row r="329" customHeight="1" spans="1:5">
      <c r="A329" s="135" t="s">
        <v>10</v>
      </c>
      <c r="B329" s="75">
        <v>542</v>
      </c>
      <c r="C329" s="75">
        <v>542</v>
      </c>
      <c r="D329" s="75">
        <v>573</v>
      </c>
      <c r="E329" s="116">
        <f t="shared" si="5"/>
        <v>105.719557195572</v>
      </c>
    </row>
    <row r="330" customHeight="1" spans="1:5">
      <c r="A330" s="135" t="s">
        <v>11</v>
      </c>
      <c r="B330" s="75">
        <v>170</v>
      </c>
      <c r="C330" s="75">
        <v>170</v>
      </c>
      <c r="D330" s="75">
        <v>180</v>
      </c>
      <c r="E330" s="116">
        <f t="shared" si="5"/>
        <v>105.882352941176</v>
      </c>
    </row>
    <row r="331" customHeight="1" spans="1:5">
      <c r="A331" s="135" t="s">
        <v>12</v>
      </c>
      <c r="B331" s="75">
        <v>0</v>
      </c>
      <c r="C331" s="75">
        <v>0</v>
      </c>
      <c r="D331" s="75">
        <v>0</v>
      </c>
      <c r="E331" s="116" t="e">
        <f t="shared" si="5"/>
        <v>#DIV/0!</v>
      </c>
    </row>
    <row r="332" customHeight="1" spans="1:5">
      <c r="A332" s="135" t="s">
        <v>220</v>
      </c>
      <c r="B332" s="75">
        <v>3005</v>
      </c>
      <c r="C332" s="75">
        <v>5</v>
      </c>
      <c r="D332" s="75">
        <v>5</v>
      </c>
      <c r="E332" s="116">
        <f t="shared" si="5"/>
        <v>100</v>
      </c>
    </row>
    <row r="333" customHeight="1" spans="1:5">
      <c r="A333" s="135" t="s">
        <v>221</v>
      </c>
      <c r="B333" s="75">
        <v>0</v>
      </c>
      <c r="C333" s="75">
        <v>0</v>
      </c>
      <c r="D333" s="75"/>
      <c r="E333" s="116" t="e">
        <f t="shared" si="5"/>
        <v>#DIV/0!</v>
      </c>
    </row>
    <row r="334" customHeight="1" spans="1:5">
      <c r="A334" s="135" t="s">
        <v>222</v>
      </c>
      <c r="B334" s="75">
        <v>0</v>
      </c>
      <c r="C334" s="75">
        <v>0</v>
      </c>
      <c r="D334" s="75"/>
      <c r="E334" s="116" t="e">
        <f t="shared" si="5"/>
        <v>#DIV/0!</v>
      </c>
    </row>
    <row r="335" customHeight="1" spans="1:5">
      <c r="A335" s="135" t="s">
        <v>223</v>
      </c>
      <c r="B335" s="75">
        <v>0</v>
      </c>
      <c r="C335" s="75">
        <v>0</v>
      </c>
      <c r="D335" s="75"/>
      <c r="E335" s="116" t="e">
        <f t="shared" si="5"/>
        <v>#DIV/0!</v>
      </c>
    </row>
    <row r="336" customHeight="1" spans="1:5">
      <c r="A336" s="135" t="s">
        <v>224</v>
      </c>
      <c r="B336" s="75">
        <v>0</v>
      </c>
      <c r="C336" s="75">
        <v>0</v>
      </c>
      <c r="D336" s="75"/>
      <c r="E336" s="116" t="e">
        <f t="shared" si="5"/>
        <v>#DIV/0!</v>
      </c>
    </row>
    <row r="337" customHeight="1" spans="1:5">
      <c r="A337" s="135" t="s">
        <v>225</v>
      </c>
      <c r="B337" s="75">
        <v>0</v>
      </c>
      <c r="C337" s="75">
        <v>0</v>
      </c>
      <c r="D337" s="75"/>
      <c r="E337" s="116" t="e">
        <f t="shared" si="5"/>
        <v>#DIV/0!</v>
      </c>
    </row>
    <row r="338" customHeight="1" spans="1:5">
      <c r="A338" s="135" t="s">
        <v>226</v>
      </c>
      <c r="B338" s="75">
        <v>0</v>
      </c>
      <c r="C338" s="75">
        <v>0</v>
      </c>
      <c r="D338" s="75"/>
      <c r="E338" s="116" t="e">
        <f t="shared" si="5"/>
        <v>#DIV/0!</v>
      </c>
    </row>
    <row r="339" customHeight="1" spans="1:5">
      <c r="A339" s="135" t="s">
        <v>227</v>
      </c>
      <c r="B339" s="75">
        <v>0</v>
      </c>
      <c r="C339" s="75">
        <v>0</v>
      </c>
      <c r="D339" s="75"/>
      <c r="E339" s="116" t="e">
        <f t="shared" si="5"/>
        <v>#DIV/0!</v>
      </c>
    </row>
    <row r="340" customHeight="1" spans="1:5">
      <c r="A340" s="135" t="s">
        <v>228</v>
      </c>
      <c r="B340" s="75">
        <v>0</v>
      </c>
      <c r="C340" s="75">
        <v>0</v>
      </c>
      <c r="D340" s="75"/>
      <c r="E340" s="116" t="e">
        <f t="shared" si="5"/>
        <v>#DIV/0!</v>
      </c>
    </row>
    <row r="341" customHeight="1" spans="1:5">
      <c r="A341" s="135" t="s">
        <v>229</v>
      </c>
      <c r="B341" s="75">
        <v>0</v>
      </c>
      <c r="C341" s="75">
        <v>0</v>
      </c>
      <c r="D341" s="75"/>
      <c r="E341" s="116" t="e">
        <f t="shared" si="5"/>
        <v>#DIV/0!</v>
      </c>
    </row>
    <row r="342" customHeight="1" spans="1:5">
      <c r="A342" s="135" t="s">
        <v>230</v>
      </c>
      <c r="B342" s="75">
        <v>1678</v>
      </c>
      <c r="C342" s="75">
        <v>1678</v>
      </c>
      <c r="D342" s="75">
        <v>1776</v>
      </c>
      <c r="E342" s="116">
        <f t="shared" si="5"/>
        <v>105.840286054827</v>
      </c>
    </row>
    <row r="343" customHeight="1" spans="1:5">
      <c r="A343" s="135" t="s">
        <v>222</v>
      </c>
      <c r="B343" s="75">
        <v>1643</v>
      </c>
      <c r="C343" s="75">
        <v>1643</v>
      </c>
      <c r="D343" s="75">
        <v>1739</v>
      </c>
      <c r="E343" s="116">
        <f t="shared" si="5"/>
        <v>105.842970176506</v>
      </c>
    </row>
    <row r="344" customHeight="1" spans="1:5">
      <c r="A344" s="135" t="s">
        <v>231</v>
      </c>
      <c r="B344" s="75">
        <v>35</v>
      </c>
      <c r="C344" s="75">
        <v>35</v>
      </c>
      <c r="D344" s="75">
        <v>37</v>
      </c>
      <c r="E344" s="116">
        <f t="shared" si="5"/>
        <v>105.714285714286</v>
      </c>
    </row>
    <row r="345" customHeight="1" spans="1:5">
      <c r="A345" s="135" t="s">
        <v>232</v>
      </c>
      <c r="B345" s="75">
        <v>0</v>
      </c>
      <c r="C345" s="75">
        <v>0</v>
      </c>
      <c r="D345" s="75"/>
      <c r="E345" s="116" t="e">
        <f t="shared" si="5"/>
        <v>#DIV/0!</v>
      </c>
    </row>
    <row r="346" customHeight="1" spans="1:5">
      <c r="A346" s="135" t="s">
        <v>233</v>
      </c>
      <c r="B346" s="75">
        <v>0</v>
      </c>
      <c r="C346" s="75">
        <v>0</v>
      </c>
      <c r="D346" s="75"/>
      <c r="E346" s="116" t="e">
        <f t="shared" si="5"/>
        <v>#DIV/0!</v>
      </c>
    </row>
    <row r="347" customHeight="1" spans="1:5">
      <c r="A347" s="135" t="s">
        <v>234</v>
      </c>
      <c r="B347" s="75">
        <v>0</v>
      </c>
      <c r="C347" s="75">
        <v>0</v>
      </c>
      <c r="D347" s="75"/>
      <c r="E347" s="116" t="e">
        <f t="shared" si="5"/>
        <v>#DIV/0!</v>
      </c>
    </row>
    <row r="348" customHeight="1" spans="1:5">
      <c r="A348" s="135" t="s">
        <v>235</v>
      </c>
      <c r="B348" s="75">
        <v>6325</v>
      </c>
      <c r="C348" s="75">
        <v>6325</v>
      </c>
      <c r="D348" s="75">
        <v>6697</v>
      </c>
      <c r="E348" s="116">
        <f t="shared" si="5"/>
        <v>105.881422924901</v>
      </c>
    </row>
    <row r="349" customHeight="1" spans="1:5">
      <c r="A349" s="135" t="s">
        <v>222</v>
      </c>
      <c r="B349" s="75">
        <v>837</v>
      </c>
      <c r="C349" s="75">
        <v>837</v>
      </c>
      <c r="D349" s="75">
        <v>886</v>
      </c>
      <c r="E349" s="116">
        <f t="shared" si="5"/>
        <v>105.854241338112</v>
      </c>
    </row>
    <row r="350" customHeight="1" spans="1:5">
      <c r="A350" s="135" t="s">
        <v>236</v>
      </c>
      <c r="B350" s="75">
        <v>3403</v>
      </c>
      <c r="C350" s="75">
        <v>3403</v>
      </c>
      <c r="D350" s="75">
        <v>3603</v>
      </c>
      <c r="E350" s="116">
        <f t="shared" si="5"/>
        <v>105.877167205407</v>
      </c>
    </row>
    <row r="351" customHeight="1" spans="1:5">
      <c r="A351" s="135" t="s">
        <v>237</v>
      </c>
      <c r="B351" s="75">
        <v>0</v>
      </c>
      <c r="C351" s="75">
        <v>0</v>
      </c>
      <c r="D351" s="75"/>
      <c r="E351" s="116" t="e">
        <f t="shared" si="5"/>
        <v>#DIV/0!</v>
      </c>
    </row>
    <row r="352" customHeight="1" spans="1:5">
      <c r="A352" s="135" t="s">
        <v>238</v>
      </c>
      <c r="B352" s="75">
        <v>1156</v>
      </c>
      <c r="C352" s="75">
        <v>1156</v>
      </c>
      <c r="D352" s="75">
        <v>1224</v>
      </c>
      <c r="E352" s="116">
        <f t="shared" si="5"/>
        <v>105.882352941176</v>
      </c>
    </row>
    <row r="353" customHeight="1" spans="1:5">
      <c r="A353" s="135" t="s">
        <v>239</v>
      </c>
      <c r="B353" s="75">
        <v>929</v>
      </c>
      <c r="C353" s="75">
        <v>929</v>
      </c>
      <c r="D353" s="75">
        <v>984</v>
      </c>
      <c r="E353" s="116">
        <f t="shared" si="5"/>
        <v>105.920344456405</v>
      </c>
    </row>
    <row r="354" customHeight="1" spans="1:5">
      <c r="A354" s="135" t="s">
        <v>240</v>
      </c>
      <c r="B354" s="75">
        <v>502</v>
      </c>
      <c r="C354" s="75">
        <v>502</v>
      </c>
      <c r="D354" s="75">
        <v>532</v>
      </c>
      <c r="E354" s="116">
        <f t="shared" si="5"/>
        <v>105.97609561753</v>
      </c>
    </row>
    <row r="355" customHeight="1" spans="1:5">
      <c r="A355" s="135" t="s">
        <v>222</v>
      </c>
      <c r="B355" s="75">
        <v>502</v>
      </c>
      <c r="C355" s="75">
        <v>502</v>
      </c>
      <c r="D355" s="75">
        <v>532</v>
      </c>
      <c r="E355" s="116">
        <f t="shared" si="5"/>
        <v>105.97609561753</v>
      </c>
    </row>
    <row r="356" customHeight="1" spans="1:5">
      <c r="A356" s="135" t="s">
        <v>241</v>
      </c>
      <c r="B356" s="75">
        <v>0</v>
      </c>
      <c r="C356" s="75">
        <v>0</v>
      </c>
      <c r="D356" s="75"/>
      <c r="E356" s="116" t="e">
        <f t="shared" si="5"/>
        <v>#DIV/0!</v>
      </c>
    </row>
    <row r="357" customHeight="1" spans="1:5">
      <c r="A357" s="135" t="s">
        <v>242</v>
      </c>
      <c r="B357" s="75">
        <v>0</v>
      </c>
      <c r="C357" s="75">
        <v>0</v>
      </c>
      <c r="D357" s="75"/>
      <c r="E357" s="116" t="e">
        <f t="shared" si="5"/>
        <v>#DIV/0!</v>
      </c>
    </row>
    <row r="358" customHeight="1" spans="1:5">
      <c r="A358" s="135" t="s">
        <v>243</v>
      </c>
      <c r="B358" s="75">
        <v>0</v>
      </c>
      <c r="C358" s="75">
        <v>0</v>
      </c>
      <c r="D358" s="75"/>
      <c r="E358" s="116" t="e">
        <f t="shared" si="5"/>
        <v>#DIV/0!</v>
      </c>
    </row>
    <row r="359" customHeight="1" spans="1:5">
      <c r="A359" s="135" t="s">
        <v>244</v>
      </c>
      <c r="B359" s="75">
        <v>0</v>
      </c>
      <c r="C359" s="75">
        <v>0</v>
      </c>
      <c r="D359" s="75"/>
      <c r="E359" s="116" t="e">
        <f t="shared" si="5"/>
        <v>#DIV/0!</v>
      </c>
    </row>
    <row r="360" customHeight="1" spans="1:5">
      <c r="A360" s="135" t="s">
        <v>245</v>
      </c>
      <c r="B360" s="75">
        <v>0</v>
      </c>
      <c r="C360" s="75">
        <v>0</v>
      </c>
      <c r="D360" s="75"/>
      <c r="E360" s="116" t="e">
        <f t="shared" si="5"/>
        <v>#DIV/0!</v>
      </c>
    </row>
    <row r="361" customHeight="1" spans="1:5">
      <c r="A361" s="135" t="s">
        <v>246</v>
      </c>
      <c r="B361" s="75">
        <v>0</v>
      </c>
      <c r="C361" s="75">
        <v>0</v>
      </c>
      <c r="D361" s="75"/>
      <c r="E361" s="116" t="e">
        <f t="shared" si="5"/>
        <v>#DIV/0!</v>
      </c>
    </row>
    <row r="362" customHeight="1" spans="1:5">
      <c r="A362" s="135" t="s">
        <v>247</v>
      </c>
      <c r="B362" s="75">
        <v>0</v>
      </c>
      <c r="C362" s="75">
        <v>0</v>
      </c>
      <c r="D362" s="75"/>
      <c r="E362" s="116" t="e">
        <f t="shared" si="5"/>
        <v>#DIV/0!</v>
      </c>
    </row>
    <row r="363" customHeight="1" spans="1:5">
      <c r="A363" s="135" t="s">
        <v>248</v>
      </c>
      <c r="B363" s="75">
        <v>0</v>
      </c>
      <c r="C363" s="75">
        <v>0</v>
      </c>
      <c r="D363" s="75"/>
      <c r="E363" s="116" t="e">
        <f t="shared" si="5"/>
        <v>#DIV/0!</v>
      </c>
    </row>
    <row r="364" customHeight="1" spans="1:5">
      <c r="A364" s="135" t="s">
        <v>249</v>
      </c>
      <c r="B364" s="75">
        <v>432</v>
      </c>
      <c r="C364" s="75">
        <v>432</v>
      </c>
      <c r="D364" s="75">
        <v>457</v>
      </c>
      <c r="E364" s="116">
        <f t="shared" si="5"/>
        <v>105.787037037037</v>
      </c>
    </row>
    <row r="365" customHeight="1" spans="1:5">
      <c r="A365" s="135" t="s">
        <v>222</v>
      </c>
      <c r="B365" s="75">
        <v>220</v>
      </c>
      <c r="C365" s="75">
        <v>220</v>
      </c>
      <c r="D365" s="75">
        <v>233</v>
      </c>
      <c r="E365" s="116">
        <f t="shared" si="5"/>
        <v>105.909090909091</v>
      </c>
    </row>
    <row r="366" customHeight="1" spans="1:5">
      <c r="A366" s="135" t="s">
        <v>250</v>
      </c>
      <c r="B366" s="75">
        <v>110</v>
      </c>
      <c r="C366" s="75">
        <v>110</v>
      </c>
      <c r="D366" s="75">
        <v>116</v>
      </c>
      <c r="E366" s="116">
        <f t="shared" si="5"/>
        <v>105.454545454545</v>
      </c>
    </row>
    <row r="367" customHeight="1" spans="1:5">
      <c r="A367" s="135" t="s">
        <v>251</v>
      </c>
      <c r="B367" s="75">
        <v>0</v>
      </c>
      <c r="C367" s="75">
        <v>0</v>
      </c>
      <c r="D367" s="75"/>
      <c r="E367" s="116" t="e">
        <f t="shared" si="5"/>
        <v>#DIV/0!</v>
      </c>
    </row>
    <row r="368" customHeight="1" spans="1:5">
      <c r="A368" s="135" t="s">
        <v>252</v>
      </c>
      <c r="B368" s="75">
        <v>25</v>
      </c>
      <c r="C368" s="75">
        <v>25</v>
      </c>
      <c r="D368" s="75">
        <v>26</v>
      </c>
      <c r="E368" s="116">
        <f t="shared" si="5"/>
        <v>104</v>
      </c>
    </row>
    <row r="369" customHeight="1" spans="1:5">
      <c r="A369" s="135" t="s">
        <v>253</v>
      </c>
      <c r="B369" s="75">
        <v>0</v>
      </c>
      <c r="C369" s="75">
        <v>0</v>
      </c>
      <c r="D369" s="75"/>
      <c r="E369" s="116" t="e">
        <f t="shared" si="5"/>
        <v>#DIV/0!</v>
      </c>
    </row>
    <row r="370" customHeight="1" spans="1:5">
      <c r="A370" s="135" t="s">
        <v>254</v>
      </c>
      <c r="B370" s="75">
        <v>77</v>
      </c>
      <c r="C370" s="75">
        <v>77</v>
      </c>
      <c r="D370" s="75">
        <v>82</v>
      </c>
      <c r="E370" s="116">
        <f t="shared" si="5"/>
        <v>106.493506493506</v>
      </c>
    </row>
    <row r="371" customHeight="1" spans="1:5">
      <c r="A371" s="135" t="s">
        <v>255</v>
      </c>
      <c r="B371" s="75">
        <v>0</v>
      </c>
      <c r="C371" s="75">
        <v>0</v>
      </c>
      <c r="D371" s="75"/>
      <c r="E371" s="116" t="e">
        <f t="shared" si="5"/>
        <v>#DIV/0!</v>
      </c>
    </row>
    <row r="372" customHeight="1" spans="1:5">
      <c r="A372" s="135" t="s">
        <v>256</v>
      </c>
      <c r="B372" s="75">
        <v>0</v>
      </c>
      <c r="C372" s="75">
        <v>0</v>
      </c>
      <c r="D372" s="75"/>
      <c r="E372" s="116" t="e">
        <f t="shared" si="5"/>
        <v>#DIV/0!</v>
      </c>
    </row>
    <row r="373" customHeight="1" spans="1:5">
      <c r="A373" s="135" t="s">
        <v>257</v>
      </c>
      <c r="B373" s="75">
        <v>0</v>
      </c>
      <c r="C373" s="75">
        <v>0</v>
      </c>
      <c r="D373" s="75"/>
      <c r="E373" s="116" t="e">
        <f t="shared" si="5"/>
        <v>#DIV/0!</v>
      </c>
    </row>
    <row r="374" customHeight="1" spans="1:5">
      <c r="A374" s="135" t="s">
        <v>258</v>
      </c>
      <c r="B374" s="75">
        <v>0</v>
      </c>
      <c r="C374" s="75">
        <v>0</v>
      </c>
      <c r="D374" s="75"/>
      <c r="E374" s="116" t="e">
        <f t="shared" si="5"/>
        <v>#DIV/0!</v>
      </c>
    </row>
    <row r="375" customHeight="1" spans="1:5">
      <c r="A375" s="135" t="s">
        <v>259</v>
      </c>
      <c r="B375" s="75">
        <v>0</v>
      </c>
      <c r="C375" s="75">
        <v>0</v>
      </c>
      <c r="D375" s="75"/>
      <c r="E375" s="116" t="e">
        <f t="shared" si="5"/>
        <v>#DIV/0!</v>
      </c>
    </row>
    <row r="376" customHeight="1" spans="1:5">
      <c r="A376" s="135" t="s">
        <v>260</v>
      </c>
      <c r="B376" s="75">
        <v>0</v>
      </c>
      <c r="C376" s="75">
        <v>0</v>
      </c>
      <c r="D376" s="75"/>
      <c r="E376" s="116" t="e">
        <f t="shared" si="5"/>
        <v>#DIV/0!</v>
      </c>
    </row>
    <row r="377" customHeight="1" spans="1:5">
      <c r="A377" s="135" t="s">
        <v>261</v>
      </c>
      <c r="B377" s="75">
        <v>0</v>
      </c>
      <c r="C377" s="75">
        <v>0</v>
      </c>
      <c r="D377" s="75"/>
      <c r="E377" s="116" t="e">
        <f t="shared" si="5"/>
        <v>#DIV/0!</v>
      </c>
    </row>
    <row r="378" customHeight="1" spans="1:5">
      <c r="A378" s="135" t="s">
        <v>262</v>
      </c>
      <c r="B378" s="75">
        <v>12193</v>
      </c>
      <c r="C378" s="75">
        <v>12193</v>
      </c>
      <c r="D378" s="75">
        <v>12380</v>
      </c>
      <c r="E378" s="116">
        <f t="shared" si="5"/>
        <v>101.533666858033</v>
      </c>
    </row>
    <row r="379" customHeight="1" spans="1:5">
      <c r="A379" s="135" t="s">
        <v>263</v>
      </c>
      <c r="B379" s="75">
        <v>0</v>
      </c>
      <c r="C379" s="75">
        <v>0</v>
      </c>
      <c r="D379" s="75"/>
      <c r="E379" s="116" t="e">
        <f t="shared" si="5"/>
        <v>#DIV/0!</v>
      </c>
    </row>
    <row r="380" customHeight="1" spans="1:5">
      <c r="A380" s="135" t="s">
        <v>264</v>
      </c>
      <c r="B380" s="75">
        <v>0</v>
      </c>
      <c r="C380" s="75">
        <v>0</v>
      </c>
      <c r="D380" s="75"/>
      <c r="E380" s="116" t="e">
        <f t="shared" si="5"/>
        <v>#DIV/0!</v>
      </c>
    </row>
    <row r="381" customHeight="1" spans="1:5">
      <c r="A381" s="135" t="s">
        <v>265</v>
      </c>
      <c r="B381" s="75">
        <v>0</v>
      </c>
      <c r="C381" s="75">
        <v>0</v>
      </c>
      <c r="D381" s="75"/>
      <c r="E381" s="116" t="e">
        <f t="shared" si="5"/>
        <v>#DIV/0!</v>
      </c>
    </row>
    <row r="382" customHeight="1" spans="1:5">
      <c r="A382" s="135" t="s">
        <v>266</v>
      </c>
      <c r="B382" s="75">
        <v>12193</v>
      </c>
      <c r="C382" s="75">
        <v>12193</v>
      </c>
      <c r="D382" s="75">
        <v>12380</v>
      </c>
      <c r="E382" s="116">
        <f t="shared" si="5"/>
        <v>101.533666858033</v>
      </c>
    </row>
    <row r="383" customHeight="1" spans="1:5">
      <c r="A383" s="135" t="s">
        <v>267</v>
      </c>
      <c r="B383" s="75">
        <v>28872</v>
      </c>
      <c r="C383" s="75">
        <v>28872</v>
      </c>
      <c r="D383" s="75">
        <v>24500</v>
      </c>
      <c r="E383" s="116">
        <f t="shared" si="5"/>
        <v>84.8573011914658</v>
      </c>
    </row>
    <row r="384" customHeight="1" spans="1:5">
      <c r="A384" s="135" t="s">
        <v>268</v>
      </c>
      <c r="B384" s="75">
        <v>16205</v>
      </c>
      <c r="C384" s="75">
        <v>16205</v>
      </c>
      <c r="D384" s="75">
        <v>11497</v>
      </c>
      <c r="E384" s="116">
        <f t="shared" si="5"/>
        <v>70.9472385066338</v>
      </c>
    </row>
    <row r="385" customHeight="1" spans="1:5">
      <c r="A385" s="135" t="s">
        <v>10</v>
      </c>
      <c r="B385" s="75">
        <v>1704</v>
      </c>
      <c r="C385" s="75">
        <v>1704</v>
      </c>
      <c r="D385" s="75">
        <v>1748</v>
      </c>
      <c r="E385" s="116">
        <f t="shared" si="5"/>
        <v>102.582159624413</v>
      </c>
    </row>
    <row r="386" customHeight="1" spans="1:5">
      <c r="A386" s="135" t="s">
        <v>11</v>
      </c>
      <c r="B386" s="75">
        <v>253</v>
      </c>
      <c r="C386" s="75">
        <v>253</v>
      </c>
      <c r="D386" s="75">
        <v>260</v>
      </c>
      <c r="E386" s="116">
        <f t="shared" si="5"/>
        <v>102.766798418972</v>
      </c>
    </row>
    <row r="387" customHeight="1" spans="1:5">
      <c r="A387" s="135" t="s">
        <v>12</v>
      </c>
      <c r="B387" s="75">
        <v>0</v>
      </c>
      <c r="C387" s="75">
        <v>0</v>
      </c>
      <c r="D387" s="75"/>
      <c r="E387" s="116" t="e">
        <f t="shared" si="5"/>
        <v>#DIV/0!</v>
      </c>
    </row>
    <row r="388" customHeight="1" spans="1:5">
      <c r="A388" s="135" t="s">
        <v>269</v>
      </c>
      <c r="B388" s="75">
        <v>1225</v>
      </c>
      <c r="C388" s="75">
        <v>1225</v>
      </c>
      <c r="D388" s="75">
        <v>1257</v>
      </c>
      <c r="E388" s="116">
        <f t="shared" si="5"/>
        <v>102.612244897959</v>
      </c>
    </row>
    <row r="389" customHeight="1" spans="1:5">
      <c r="A389" s="135" t="s">
        <v>270</v>
      </c>
      <c r="B389" s="75">
        <v>0</v>
      </c>
      <c r="C389" s="75">
        <v>0</v>
      </c>
      <c r="D389" s="75"/>
      <c r="E389" s="116" t="e">
        <f t="shared" ref="E389:E452" si="6">D389/C389*100</f>
        <v>#DIV/0!</v>
      </c>
    </row>
    <row r="390" customHeight="1" spans="1:5">
      <c r="A390" s="135" t="s">
        <v>271</v>
      </c>
      <c r="B390" s="75">
        <v>1004</v>
      </c>
      <c r="C390" s="75">
        <v>1004</v>
      </c>
      <c r="D390" s="75">
        <v>1030</v>
      </c>
      <c r="E390" s="116">
        <f t="shared" si="6"/>
        <v>102.589641434263</v>
      </c>
    </row>
    <row r="391" customHeight="1" spans="1:5">
      <c r="A391" s="135" t="s">
        <v>272</v>
      </c>
      <c r="B391" s="75">
        <v>350</v>
      </c>
      <c r="C391" s="75">
        <v>350</v>
      </c>
      <c r="D391" s="75">
        <v>359</v>
      </c>
      <c r="E391" s="116">
        <f t="shared" si="6"/>
        <v>102.571428571429</v>
      </c>
    </row>
    <row r="392" customHeight="1" spans="1:5">
      <c r="A392" s="135" t="s">
        <v>273</v>
      </c>
      <c r="B392" s="75">
        <v>251</v>
      </c>
      <c r="C392" s="75">
        <v>251</v>
      </c>
      <c r="D392" s="75">
        <v>257</v>
      </c>
      <c r="E392" s="116">
        <f t="shared" si="6"/>
        <v>102.390438247012</v>
      </c>
    </row>
    <row r="393" customHeight="1" spans="1:5">
      <c r="A393" s="135" t="s">
        <v>274</v>
      </c>
      <c r="B393" s="75">
        <v>821</v>
      </c>
      <c r="C393" s="75">
        <v>821</v>
      </c>
      <c r="D393" s="75">
        <v>842</v>
      </c>
      <c r="E393" s="116">
        <f t="shared" si="6"/>
        <v>102.557856272838</v>
      </c>
    </row>
    <row r="394" customHeight="1" spans="1:5">
      <c r="A394" s="135" t="s">
        <v>275</v>
      </c>
      <c r="B394" s="75">
        <v>20</v>
      </c>
      <c r="C394" s="75">
        <v>20</v>
      </c>
      <c r="D394" s="75">
        <v>21</v>
      </c>
      <c r="E394" s="116">
        <f t="shared" si="6"/>
        <v>105</v>
      </c>
    </row>
    <row r="395" customHeight="1" spans="1:5">
      <c r="A395" s="135" t="s">
        <v>276</v>
      </c>
      <c r="B395" s="75">
        <v>167</v>
      </c>
      <c r="C395" s="75">
        <v>167</v>
      </c>
      <c r="D395" s="75">
        <v>172</v>
      </c>
      <c r="E395" s="116">
        <f t="shared" si="6"/>
        <v>102.994011976048</v>
      </c>
    </row>
    <row r="396" customHeight="1" spans="1:5">
      <c r="A396" s="135" t="s">
        <v>277</v>
      </c>
      <c r="B396" s="75">
        <v>30</v>
      </c>
      <c r="C396" s="75">
        <v>30</v>
      </c>
      <c r="D396" s="75">
        <v>31</v>
      </c>
      <c r="E396" s="116">
        <f t="shared" si="6"/>
        <v>103.333333333333</v>
      </c>
    </row>
    <row r="397" customHeight="1" spans="1:5">
      <c r="A397" s="135" t="s">
        <v>278</v>
      </c>
      <c r="B397" s="75">
        <v>10380</v>
      </c>
      <c r="C397" s="75">
        <v>5380</v>
      </c>
      <c r="D397" s="75">
        <v>5520</v>
      </c>
      <c r="E397" s="116">
        <f t="shared" si="6"/>
        <v>102.602230483271</v>
      </c>
    </row>
    <row r="398" customHeight="1" spans="1:5">
      <c r="A398" s="135" t="s">
        <v>279</v>
      </c>
      <c r="B398" s="75">
        <v>944</v>
      </c>
      <c r="C398" s="75">
        <v>944</v>
      </c>
      <c r="D398" s="75">
        <v>969</v>
      </c>
      <c r="E398" s="116">
        <f t="shared" si="6"/>
        <v>102.648305084746</v>
      </c>
    </row>
    <row r="399" customHeight="1" spans="1:5">
      <c r="A399" s="135" t="s">
        <v>10</v>
      </c>
      <c r="B399" s="75">
        <v>0</v>
      </c>
      <c r="C399" s="75">
        <v>0</v>
      </c>
      <c r="D399" s="75"/>
      <c r="E399" s="116" t="e">
        <f t="shared" si="6"/>
        <v>#DIV/0!</v>
      </c>
    </row>
    <row r="400" customHeight="1" spans="1:5">
      <c r="A400" s="135" t="s">
        <v>11</v>
      </c>
      <c r="B400" s="75">
        <v>0</v>
      </c>
      <c r="C400" s="75">
        <v>0</v>
      </c>
      <c r="D400" s="75"/>
      <c r="E400" s="116" t="e">
        <f t="shared" si="6"/>
        <v>#DIV/0!</v>
      </c>
    </row>
    <row r="401" customHeight="1" spans="1:5">
      <c r="A401" s="135" t="s">
        <v>12</v>
      </c>
      <c r="B401" s="75">
        <v>0</v>
      </c>
      <c r="C401" s="75">
        <v>0</v>
      </c>
      <c r="D401" s="75"/>
      <c r="E401" s="116" t="e">
        <f t="shared" si="6"/>
        <v>#DIV/0!</v>
      </c>
    </row>
    <row r="402" customHeight="1" spans="1:5">
      <c r="A402" s="135" t="s">
        <v>280</v>
      </c>
      <c r="B402" s="75">
        <v>30</v>
      </c>
      <c r="C402" s="75">
        <v>30</v>
      </c>
      <c r="D402" s="75">
        <v>31</v>
      </c>
      <c r="E402" s="116">
        <f t="shared" si="6"/>
        <v>103.333333333333</v>
      </c>
    </row>
    <row r="403" customHeight="1" spans="1:5">
      <c r="A403" s="135" t="s">
        <v>281</v>
      </c>
      <c r="B403" s="75">
        <v>889</v>
      </c>
      <c r="C403" s="75">
        <v>889</v>
      </c>
      <c r="D403" s="75">
        <v>912</v>
      </c>
      <c r="E403" s="116">
        <f t="shared" si="6"/>
        <v>102.587176602925</v>
      </c>
    </row>
    <row r="404" customHeight="1" spans="1:5">
      <c r="A404" s="135" t="s">
        <v>282</v>
      </c>
      <c r="B404" s="75">
        <v>0</v>
      </c>
      <c r="C404" s="75">
        <v>0</v>
      </c>
      <c r="D404" s="75"/>
      <c r="E404" s="116" t="e">
        <f t="shared" si="6"/>
        <v>#DIV/0!</v>
      </c>
    </row>
    <row r="405" customHeight="1" spans="1:5">
      <c r="A405" s="135" t="s">
        <v>283</v>
      </c>
      <c r="B405" s="75">
        <v>25</v>
      </c>
      <c r="C405" s="75">
        <v>25</v>
      </c>
      <c r="D405" s="75">
        <v>26</v>
      </c>
      <c r="E405" s="116">
        <f t="shared" si="6"/>
        <v>104</v>
      </c>
    </row>
    <row r="406" customHeight="1" spans="1:5">
      <c r="A406" s="135" t="s">
        <v>284</v>
      </c>
      <c r="B406" s="75">
        <v>6960</v>
      </c>
      <c r="C406" s="75">
        <v>6960</v>
      </c>
      <c r="D406" s="75">
        <v>7140</v>
      </c>
      <c r="E406" s="116">
        <f t="shared" si="6"/>
        <v>102.586206896552</v>
      </c>
    </row>
    <row r="407" customHeight="1" spans="1:5">
      <c r="A407" s="135" t="s">
        <v>10</v>
      </c>
      <c r="B407" s="75">
        <v>226</v>
      </c>
      <c r="C407" s="75">
        <v>226</v>
      </c>
      <c r="D407" s="75">
        <v>232</v>
      </c>
      <c r="E407" s="116">
        <f t="shared" si="6"/>
        <v>102.654867256637</v>
      </c>
    </row>
    <row r="408" customHeight="1" spans="1:5">
      <c r="A408" s="135" t="s">
        <v>11</v>
      </c>
      <c r="B408" s="75">
        <v>45</v>
      </c>
      <c r="C408" s="75">
        <v>45</v>
      </c>
      <c r="D408" s="75">
        <v>46</v>
      </c>
      <c r="E408" s="116">
        <f t="shared" si="6"/>
        <v>102.222222222222</v>
      </c>
    </row>
    <row r="409" customHeight="1" spans="1:5">
      <c r="A409" s="135" t="s">
        <v>12</v>
      </c>
      <c r="B409" s="75">
        <v>0</v>
      </c>
      <c r="C409" s="75">
        <v>0</v>
      </c>
      <c r="D409" s="75"/>
      <c r="E409" s="116" t="e">
        <f t="shared" si="6"/>
        <v>#DIV/0!</v>
      </c>
    </row>
    <row r="410" customHeight="1" spans="1:5">
      <c r="A410" s="135" t="s">
        <v>285</v>
      </c>
      <c r="B410" s="75">
        <v>494</v>
      </c>
      <c r="C410" s="75">
        <v>494</v>
      </c>
      <c r="D410" s="75">
        <v>506</v>
      </c>
      <c r="E410" s="116">
        <f t="shared" si="6"/>
        <v>102.429149797571</v>
      </c>
    </row>
    <row r="411" customHeight="1" spans="1:5">
      <c r="A411" s="135" t="s">
        <v>286</v>
      </c>
      <c r="B411" s="75">
        <v>0</v>
      </c>
      <c r="C411" s="75">
        <v>0</v>
      </c>
      <c r="D411" s="75"/>
      <c r="E411" s="116" t="e">
        <f t="shared" si="6"/>
        <v>#DIV/0!</v>
      </c>
    </row>
    <row r="412" customHeight="1" spans="1:5">
      <c r="A412" s="135" t="s">
        <v>287</v>
      </c>
      <c r="B412" s="75">
        <v>0</v>
      </c>
      <c r="C412" s="75">
        <v>0</v>
      </c>
      <c r="D412" s="75"/>
      <c r="E412" s="116" t="e">
        <f t="shared" si="6"/>
        <v>#DIV/0!</v>
      </c>
    </row>
    <row r="413" customHeight="1" spans="1:5">
      <c r="A413" s="135" t="s">
        <v>288</v>
      </c>
      <c r="B413" s="75">
        <v>462</v>
      </c>
      <c r="C413" s="75">
        <v>462</v>
      </c>
      <c r="D413" s="75">
        <v>474</v>
      </c>
      <c r="E413" s="116">
        <f t="shared" si="6"/>
        <v>102.597402597403</v>
      </c>
    </row>
    <row r="414" customHeight="1" spans="1:5">
      <c r="A414" s="135" t="s">
        <v>289</v>
      </c>
      <c r="B414" s="75">
        <v>13</v>
      </c>
      <c r="C414" s="75">
        <v>13</v>
      </c>
      <c r="D414" s="75">
        <v>13</v>
      </c>
      <c r="E414" s="116">
        <f t="shared" si="6"/>
        <v>100</v>
      </c>
    </row>
    <row r="415" customHeight="1" spans="1:5">
      <c r="A415" s="135" t="s">
        <v>290</v>
      </c>
      <c r="B415" s="75">
        <v>0</v>
      </c>
      <c r="C415" s="75">
        <v>0</v>
      </c>
      <c r="D415" s="75"/>
      <c r="E415" s="116" t="e">
        <f t="shared" si="6"/>
        <v>#DIV/0!</v>
      </c>
    </row>
    <row r="416" customHeight="1" spans="1:5">
      <c r="A416" s="135" t="s">
        <v>291</v>
      </c>
      <c r="B416" s="75">
        <v>5720</v>
      </c>
      <c r="C416" s="75">
        <v>5720</v>
      </c>
      <c r="D416" s="75">
        <v>5869</v>
      </c>
      <c r="E416" s="116">
        <f t="shared" si="6"/>
        <v>102.604895104895</v>
      </c>
    </row>
    <row r="417" customHeight="1" spans="1:5">
      <c r="A417" s="135" t="s">
        <v>292</v>
      </c>
      <c r="B417" s="75">
        <v>2497</v>
      </c>
      <c r="C417" s="75">
        <v>2497</v>
      </c>
      <c r="D417" s="75">
        <v>2562</v>
      </c>
      <c r="E417" s="116">
        <f t="shared" si="6"/>
        <v>102.603123748498</v>
      </c>
    </row>
    <row r="418" customHeight="1" spans="1:5">
      <c r="A418" s="135" t="s">
        <v>10</v>
      </c>
      <c r="B418" s="75">
        <v>0</v>
      </c>
      <c r="C418" s="75">
        <v>0</v>
      </c>
      <c r="D418" s="75"/>
      <c r="E418" s="116" t="e">
        <f t="shared" si="6"/>
        <v>#DIV/0!</v>
      </c>
    </row>
    <row r="419" customHeight="1" spans="1:5">
      <c r="A419" s="135" t="s">
        <v>11</v>
      </c>
      <c r="B419" s="75">
        <v>0</v>
      </c>
      <c r="C419" s="75">
        <v>0</v>
      </c>
      <c r="D419" s="75"/>
      <c r="E419" s="116" t="e">
        <f t="shared" si="6"/>
        <v>#DIV/0!</v>
      </c>
    </row>
    <row r="420" customHeight="1" spans="1:5">
      <c r="A420" s="135" t="s">
        <v>12</v>
      </c>
      <c r="B420" s="75">
        <v>0</v>
      </c>
      <c r="C420" s="75">
        <v>0</v>
      </c>
      <c r="D420" s="75"/>
      <c r="E420" s="116" t="e">
        <f t="shared" si="6"/>
        <v>#DIV/0!</v>
      </c>
    </row>
    <row r="421" customHeight="1" spans="1:5">
      <c r="A421" s="135" t="s">
        <v>293</v>
      </c>
      <c r="B421" s="75">
        <v>0</v>
      </c>
      <c r="C421" s="75">
        <v>0</v>
      </c>
      <c r="D421" s="75"/>
      <c r="E421" s="116" t="e">
        <f t="shared" si="6"/>
        <v>#DIV/0!</v>
      </c>
    </row>
    <row r="422" customHeight="1" spans="1:5">
      <c r="A422" s="135" t="s">
        <v>294</v>
      </c>
      <c r="B422" s="75">
        <v>0</v>
      </c>
      <c r="C422" s="75">
        <v>0</v>
      </c>
      <c r="D422" s="75"/>
      <c r="E422" s="116" t="e">
        <f t="shared" si="6"/>
        <v>#DIV/0!</v>
      </c>
    </row>
    <row r="423" customHeight="1" spans="1:5">
      <c r="A423" s="135" t="s">
        <v>295</v>
      </c>
      <c r="B423" s="75">
        <v>30</v>
      </c>
      <c r="C423" s="75">
        <v>30</v>
      </c>
      <c r="D423" s="75">
        <v>31</v>
      </c>
      <c r="E423" s="116">
        <f t="shared" si="6"/>
        <v>103.333333333333</v>
      </c>
    </row>
    <row r="424" customHeight="1" spans="1:5">
      <c r="A424" s="135" t="s">
        <v>296</v>
      </c>
      <c r="B424" s="75">
        <v>0</v>
      </c>
      <c r="C424" s="75">
        <v>0</v>
      </c>
      <c r="D424" s="75"/>
      <c r="E424" s="116" t="e">
        <f t="shared" si="6"/>
        <v>#DIV/0!</v>
      </c>
    </row>
    <row r="425" customHeight="1" spans="1:5">
      <c r="A425" s="135" t="s">
        <v>297</v>
      </c>
      <c r="B425" s="75">
        <v>63</v>
      </c>
      <c r="C425" s="75">
        <v>63</v>
      </c>
      <c r="D425" s="75">
        <v>65</v>
      </c>
      <c r="E425" s="116">
        <f t="shared" si="6"/>
        <v>103.174603174603</v>
      </c>
    </row>
    <row r="426" customHeight="1" spans="1:5">
      <c r="A426" s="135" t="s">
        <v>298</v>
      </c>
      <c r="B426" s="75">
        <v>0</v>
      </c>
      <c r="C426" s="75">
        <v>0</v>
      </c>
      <c r="D426" s="75"/>
      <c r="E426" s="116" t="e">
        <f t="shared" si="6"/>
        <v>#DIV/0!</v>
      </c>
    </row>
    <row r="427" customHeight="1" spans="1:5">
      <c r="A427" s="135" t="s">
        <v>299</v>
      </c>
      <c r="B427" s="75">
        <v>2404</v>
      </c>
      <c r="C427" s="75">
        <v>2404</v>
      </c>
      <c r="D427" s="75">
        <v>2466</v>
      </c>
      <c r="E427" s="116">
        <f t="shared" si="6"/>
        <v>102.579034941764</v>
      </c>
    </row>
    <row r="428" customHeight="1" spans="1:5">
      <c r="A428" s="135" t="s">
        <v>300</v>
      </c>
      <c r="B428" s="75">
        <v>2266</v>
      </c>
      <c r="C428" s="75">
        <v>2266</v>
      </c>
      <c r="D428" s="75">
        <v>2332</v>
      </c>
      <c r="E428" s="116">
        <f t="shared" si="6"/>
        <v>102.912621359223</v>
      </c>
    </row>
    <row r="429" customHeight="1" spans="1:5">
      <c r="A429" s="135" t="s">
        <v>301</v>
      </c>
      <c r="B429" s="75">
        <v>416</v>
      </c>
      <c r="C429" s="75">
        <v>416</v>
      </c>
      <c r="D429" s="75">
        <v>427</v>
      </c>
      <c r="E429" s="116">
        <f t="shared" si="6"/>
        <v>102.644230769231</v>
      </c>
    </row>
    <row r="430" customHeight="1" spans="1:5">
      <c r="A430" s="135" t="s">
        <v>302</v>
      </c>
      <c r="B430" s="75">
        <v>507</v>
      </c>
      <c r="C430" s="75">
        <v>507</v>
      </c>
      <c r="D430" s="75">
        <v>520</v>
      </c>
      <c r="E430" s="116">
        <f t="shared" si="6"/>
        <v>102.564102564103</v>
      </c>
    </row>
    <row r="431" customHeight="1" spans="1:5">
      <c r="A431" s="135" t="s">
        <v>303</v>
      </c>
      <c r="B431" s="75">
        <v>1343</v>
      </c>
      <c r="C431" s="75">
        <v>1343</v>
      </c>
      <c r="D431" s="75">
        <v>1385</v>
      </c>
      <c r="E431" s="116">
        <f t="shared" si="6"/>
        <v>103.127326880119</v>
      </c>
    </row>
    <row r="432" customHeight="1" spans="1:5">
      <c r="A432" s="135" t="s">
        <v>304</v>
      </c>
      <c r="B432" s="75">
        <v>67077</v>
      </c>
      <c r="C432" s="75">
        <v>40077</v>
      </c>
      <c r="D432" s="75">
        <v>42500</v>
      </c>
      <c r="E432" s="116">
        <f t="shared" si="6"/>
        <v>106.045861716196</v>
      </c>
    </row>
    <row r="433" customHeight="1" spans="1:5">
      <c r="A433" s="135" t="s">
        <v>305</v>
      </c>
      <c r="B433" s="75">
        <v>4134</v>
      </c>
      <c r="C433" s="75">
        <v>4134</v>
      </c>
      <c r="D433" s="75">
        <v>4381</v>
      </c>
      <c r="E433" s="116">
        <f t="shared" si="6"/>
        <v>105.974842767296</v>
      </c>
    </row>
    <row r="434" customHeight="1" spans="1:5">
      <c r="A434" s="135" t="s">
        <v>10</v>
      </c>
      <c r="B434" s="75">
        <v>2088</v>
      </c>
      <c r="C434" s="75">
        <v>2088</v>
      </c>
      <c r="D434" s="75">
        <v>2213</v>
      </c>
      <c r="E434" s="116">
        <f t="shared" si="6"/>
        <v>105.986590038314</v>
      </c>
    </row>
    <row r="435" customHeight="1" spans="1:5">
      <c r="A435" s="135" t="s">
        <v>11</v>
      </c>
      <c r="B435" s="75">
        <v>200</v>
      </c>
      <c r="C435" s="75">
        <v>200</v>
      </c>
      <c r="D435" s="75">
        <v>212</v>
      </c>
      <c r="E435" s="116">
        <f t="shared" si="6"/>
        <v>106</v>
      </c>
    </row>
    <row r="436" customHeight="1" spans="1:5">
      <c r="A436" s="135" t="s">
        <v>12</v>
      </c>
      <c r="B436" s="75">
        <v>0</v>
      </c>
      <c r="C436" s="75">
        <v>0</v>
      </c>
      <c r="D436" s="75"/>
      <c r="E436" s="116" t="e">
        <f t="shared" si="6"/>
        <v>#DIV/0!</v>
      </c>
    </row>
    <row r="437" customHeight="1" spans="1:5">
      <c r="A437" s="135" t="s">
        <v>306</v>
      </c>
      <c r="B437" s="75">
        <v>0</v>
      </c>
      <c r="C437" s="75">
        <v>0</v>
      </c>
      <c r="D437" s="75"/>
      <c r="E437" s="116" t="e">
        <f t="shared" si="6"/>
        <v>#DIV/0!</v>
      </c>
    </row>
    <row r="438" customHeight="1" spans="1:5">
      <c r="A438" s="135" t="s">
        <v>307</v>
      </c>
      <c r="B438" s="75">
        <v>0</v>
      </c>
      <c r="C438" s="75">
        <v>0</v>
      </c>
      <c r="D438" s="75"/>
      <c r="E438" s="116" t="e">
        <f t="shared" si="6"/>
        <v>#DIV/0!</v>
      </c>
    </row>
    <row r="439" customHeight="1" spans="1:5">
      <c r="A439" s="135" t="s">
        <v>308</v>
      </c>
      <c r="B439" s="75">
        <v>222</v>
      </c>
      <c r="C439" s="75">
        <v>222</v>
      </c>
      <c r="D439" s="75">
        <v>235</v>
      </c>
      <c r="E439" s="116">
        <f t="shared" si="6"/>
        <v>105.855855855856</v>
      </c>
    </row>
    <row r="440" customHeight="1" spans="1:5">
      <c r="A440" s="135" t="s">
        <v>309</v>
      </c>
      <c r="B440" s="75">
        <v>0</v>
      </c>
      <c r="C440" s="75">
        <v>0</v>
      </c>
      <c r="D440" s="75"/>
      <c r="E440" s="116" t="e">
        <f t="shared" si="6"/>
        <v>#DIV/0!</v>
      </c>
    </row>
    <row r="441" customHeight="1" spans="1:5">
      <c r="A441" s="135" t="s">
        <v>53</v>
      </c>
      <c r="B441" s="75">
        <v>0</v>
      </c>
      <c r="C441" s="75">
        <v>0</v>
      </c>
      <c r="D441" s="75"/>
      <c r="E441" s="116" t="e">
        <f t="shared" si="6"/>
        <v>#DIV/0!</v>
      </c>
    </row>
    <row r="442" customHeight="1" spans="1:5">
      <c r="A442" s="135" t="s">
        <v>310</v>
      </c>
      <c r="B442" s="75">
        <v>1254</v>
      </c>
      <c r="C442" s="75">
        <v>1254</v>
      </c>
      <c r="D442" s="75">
        <v>1329</v>
      </c>
      <c r="E442" s="116">
        <f t="shared" si="6"/>
        <v>105.980861244019</v>
      </c>
    </row>
    <row r="443" customHeight="1" spans="1:5">
      <c r="A443" s="135" t="s">
        <v>311</v>
      </c>
      <c r="B443" s="75">
        <v>0</v>
      </c>
      <c r="C443" s="75">
        <v>0</v>
      </c>
      <c r="D443" s="75"/>
      <c r="E443" s="116" t="e">
        <f t="shared" si="6"/>
        <v>#DIV/0!</v>
      </c>
    </row>
    <row r="444" customHeight="1" spans="1:5">
      <c r="A444" s="135" t="s">
        <v>312</v>
      </c>
      <c r="B444" s="75">
        <v>0</v>
      </c>
      <c r="C444" s="75">
        <v>0</v>
      </c>
      <c r="D444" s="75"/>
      <c r="E444" s="116" t="e">
        <f t="shared" si="6"/>
        <v>#DIV/0!</v>
      </c>
    </row>
    <row r="445" customHeight="1" spans="1:5">
      <c r="A445" s="135" t="s">
        <v>313</v>
      </c>
      <c r="B445" s="75">
        <v>0</v>
      </c>
      <c r="C445" s="75">
        <v>0</v>
      </c>
      <c r="D445" s="75"/>
      <c r="E445" s="116" t="e">
        <f t="shared" si="6"/>
        <v>#DIV/0!</v>
      </c>
    </row>
    <row r="446" customHeight="1" spans="1:5">
      <c r="A446" s="135" t="s">
        <v>314</v>
      </c>
      <c r="B446" s="75">
        <v>370</v>
      </c>
      <c r="C446" s="75">
        <v>370</v>
      </c>
      <c r="D446" s="75">
        <v>392</v>
      </c>
      <c r="E446" s="116">
        <f t="shared" si="6"/>
        <v>105.945945945946</v>
      </c>
    </row>
    <row r="447" customHeight="1" spans="1:5">
      <c r="A447" s="135" t="s">
        <v>315</v>
      </c>
      <c r="B447" s="75">
        <v>2707</v>
      </c>
      <c r="C447" s="75">
        <v>2707</v>
      </c>
      <c r="D447" s="75">
        <v>2870</v>
      </c>
      <c r="E447" s="116">
        <f t="shared" si="6"/>
        <v>106.021425932767</v>
      </c>
    </row>
    <row r="448" customHeight="1" spans="1:5">
      <c r="A448" s="135" t="s">
        <v>10</v>
      </c>
      <c r="B448" s="75">
        <v>1262</v>
      </c>
      <c r="C448" s="75">
        <v>1262</v>
      </c>
      <c r="D448" s="75">
        <v>1337</v>
      </c>
      <c r="E448" s="116">
        <f t="shared" si="6"/>
        <v>105.94294770206</v>
      </c>
    </row>
    <row r="449" customHeight="1" spans="1:5">
      <c r="A449" s="135" t="s">
        <v>11</v>
      </c>
      <c r="B449" s="75">
        <v>0</v>
      </c>
      <c r="C449" s="75">
        <v>0</v>
      </c>
      <c r="D449" s="75"/>
      <c r="E449" s="116" t="e">
        <f t="shared" si="6"/>
        <v>#DIV/0!</v>
      </c>
    </row>
    <row r="450" customHeight="1" spans="1:5">
      <c r="A450" s="135" t="s">
        <v>12</v>
      </c>
      <c r="B450" s="75">
        <v>0</v>
      </c>
      <c r="C450" s="75">
        <v>0</v>
      </c>
      <c r="D450" s="75"/>
      <c r="E450" s="116" t="e">
        <f t="shared" si="6"/>
        <v>#DIV/0!</v>
      </c>
    </row>
    <row r="451" customHeight="1" spans="1:5">
      <c r="A451" s="135" t="s">
        <v>316</v>
      </c>
      <c r="B451" s="75">
        <v>544</v>
      </c>
      <c r="C451" s="75">
        <v>544</v>
      </c>
      <c r="D451" s="75">
        <v>577</v>
      </c>
      <c r="E451" s="116">
        <f t="shared" si="6"/>
        <v>106.066176470588</v>
      </c>
    </row>
    <row r="452" customHeight="1" spans="1:5">
      <c r="A452" s="135" t="s">
        <v>317</v>
      </c>
      <c r="B452" s="75">
        <v>133</v>
      </c>
      <c r="C452" s="75">
        <v>133</v>
      </c>
      <c r="D452" s="75">
        <v>141</v>
      </c>
      <c r="E452" s="116">
        <f t="shared" si="6"/>
        <v>106.015037593985</v>
      </c>
    </row>
    <row r="453" customHeight="1" spans="1:5">
      <c r="A453" s="135" t="s">
        <v>318</v>
      </c>
      <c r="B453" s="75">
        <v>200</v>
      </c>
      <c r="C453" s="75">
        <v>200</v>
      </c>
      <c r="D453" s="75">
        <v>212</v>
      </c>
      <c r="E453" s="116">
        <f t="shared" ref="E453:E516" si="7">D453/C453*100</f>
        <v>106</v>
      </c>
    </row>
    <row r="454" customHeight="1" spans="1:5">
      <c r="A454" s="135" t="s">
        <v>319</v>
      </c>
      <c r="B454" s="75">
        <v>77</v>
      </c>
      <c r="C454" s="75">
        <v>77</v>
      </c>
      <c r="D454" s="75">
        <v>82</v>
      </c>
      <c r="E454" s="116">
        <f t="shared" si="7"/>
        <v>106.493506493506</v>
      </c>
    </row>
    <row r="455" customHeight="1" spans="1:5">
      <c r="A455" s="135" t="s">
        <v>320</v>
      </c>
      <c r="B455" s="75">
        <v>10</v>
      </c>
      <c r="C455" s="75">
        <v>10</v>
      </c>
      <c r="D455" s="75">
        <v>11</v>
      </c>
      <c r="E455" s="116">
        <f t="shared" si="7"/>
        <v>110</v>
      </c>
    </row>
    <row r="456" customHeight="1" spans="1:5">
      <c r="A456" s="135" t="s">
        <v>321</v>
      </c>
      <c r="B456" s="75">
        <v>0</v>
      </c>
      <c r="C456" s="75">
        <v>0</v>
      </c>
      <c r="D456" s="75"/>
      <c r="E456" s="116" t="e">
        <f t="shared" si="7"/>
        <v>#DIV/0!</v>
      </c>
    </row>
    <row r="457" customHeight="1" spans="1:5">
      <c r="A457" s="135" t="s">
        <v>322</v>
      </c>
      <c r="B457" s="75">
        <v>481</v>
      </c>
      <c r="C457" s="75">
        <v>481</v>
      </c>
      <c r="D457" s="75">
        <v>510</v>
      </c>
      <c r="E457" s="116">
        <f t="shared" si="7"/>
        <v>106.029106029106</v>
      </c>
    </row>
    <row r="458" customHeight="1" spans="1:5">
      <c r="A458" s="135" t="s">
        <v>323</v>
      </c>
      <c r="B458" s="75"/>
      <c r="C458" s="75"/>
      <c r="D458" s="75"/>
      <c r="E458" s="116" t="e">
        <f t="shared" si="7"/>
        <v>#DIV/0!</v>
      </c>
    </row>
    <row r="459" customHeight="1" spans="1:5">
      <c r="A459" s="135" t="s">
        <v>324</v>
      </c>
      <c r="B459" s="75"/>
      <c r="C459" s="75"/>
      <c r="D459" s="75"/>
      <c r="E459" s="116" t="e">
        <f t="shared" si="7"/>
        <v>#DIV/0!</v>
      </c>
    </row>
    <row r="460" customHeight="1" spans="1:5">
      <c r="A460" s="135" t="s">
        <v>325</v>
      </c>
      <c r="B460" s="75">
        <v>31762</v>
      </c>
      <c r="C460" s="75">
        <v>4762</v>
      </c>
      <c r="D460" s="75">
        <v>8049</v>
      </c>
      <c r="E460" s="116">
        <f t="shared" si="7"/>
        <v>169.02561948761</v>
      </c>
    </row>
    <row r="461" customHeight="1" spans="1:5">
      <c r="A461" s="135" t="s">
        <v>326</v>
      </c>
      <c r="B461" s="75">
        <v>306</v>
      </c>
      <c r="C461" s="75">
        <v>306</v>
      </c>
      <c r="D461" s="75">
        <v>325</v>
      </c>
      <c r="E461" s="116">
        <f t="shared" si="7"/>
        <v>106.209150326797</v>
      </c>
    </row>
    <row r="462" customHeight="1" spans="1:5">
      <c r="A462" s="135" t="s">
        <v>327</v>
      </c>
      <c r="B462" s="75">
        <v>806</v>
      </c>
      <c r="C462" s="75">
        <v>806</v>
      </c>
      <c r="D462" s="75">
        <v>855</v>
      </c>
      <c r="E462" s="116">
        <f t="shared" si="7"/>
        <v>106.079404466501</v>
      </c>
    </row>
    <row r="463" customHeight="1" spans="1:5">
      <c r="A463" s="135" t="s">
        <v>328</v>
      </c>
      <c r="B463" s="75">
        <v>99</v>
      </c>
      <c r="C463" s="75">
        <v>99</v>
      </c>
      <c r="D463" s="75">
        <v>105</v>
      </c>
      <c r="E463" s="116">
        <f t="shared" si="7"/>
        <v>106.060606060606</v>
      </c>
    </row>
    <row r="464" customHeight="1" spans="1:5">
      <c r="A464" s="135" t="s">
        <v>329</v>
      </c>
      <c r="B464" s="75">
        <v>0</v>
      </c>
      <c r="C464" s="75">
        <v>0</v>
      </c>
      <c r="D464" s="75"/>
      <c r="E464" s="116" t="e">
        <f t="shared" si="7"/>
        <v>#DIV/0!</v>
      </c>
    </row>
    <row r="465" customHeight="1" spans="1:5">
      <c r="A465" s="135" t="s">
        <v>330</v>
      </c>
      <c r="B465" s="121">
        <v>199</v>
      </c>
      <c r="C465" s="121">
        <v>199</v>
      </c>
      <c r="D465" s="75">
        <v>211</v>
      </c>
      <c r="E465" s="116">
        <f t="shared" si="7"/>
        <v>106.030150753769</v>
      </c>
    </row>
    <row r="466" customHeight="1" spans="1:5">
      <c r="A466" s="135" t="s">
        <v>331</v>
      </c>
      <c r="B466" s="75">
        <v>287</v>
      </c>
      <c r="C466" s="75">
        <v>287</v>
      </c>
      <c r="D466" s="75">
        <v>304</v>
      </c>
      <c r="E466" s="116">
        <f t="shared" si="7"/>
        <v>105.923344947735</v>
      </c>
    </row>
    <row r="467" customHeight="1" spans="1:5">
      <c r="A467" s="135" t="s">
        <v>332</v>
      </c>
      <c r="B467" s="75">
        <v>30000</v>
      </c>
      <c r="C467" s="75">
        <v>3000</v>
      </c>
      <c r="D467" s="75">
        <v>6180</v>
      </c>
      <c r="E467" s="116">
        <f t="shared" si="7"/>
        <v>206</v>
      </c>
    </row>
    <row r="468" customHeight="1" spans="1:5">
      <c r="A468" s="135" t="s">
        <v>333</v>
      </c>
      <c r="B468" s="75">
        <v>65</v>
      </c>
      <c r="C468" s="75">
        <v>65</v>
      </c>
      <c r="D468" s="75">
        <v>69</v>
      </c>
      <c r="E468" s="116">
        <f t="shared" si="7"/>
        <v>106.153846153846</v>
      </c>
    </row>
    <row r="469" customHeight="1" spans="1:5">
      <c r="A469" s="135" t="s">
        <v>334</v>
      </c>
      <c r="B469" s="75"/>
      <c r="C469" s="75"/>
      <c r="D469" s="75"/>
      <c r="E469" s="116" t="e">
        <f t="shared" si="7"/>
        <v>#DIV/0!</v>
      </c>
    </row>
    <row r="470" customHeight="1" spans="1:5">
      <c r="A470" s="135" t="s">
        <v>335</v>
      </c>
      <c r="B470" s="75"/>
      <c r="C470" s="75"/>
      <c r="D470" s="75"/>
      <c r="E470" s="116" t="e">
        <f t="shared" si="7"/>
        <v>#DIV/0!</v>
      </c>
    </row>
    <row r="471" customHeight="1" spans="1:5">
      <c r="A471" s="135" t="s">
        <v>336</v>
      </c>
      <c r="B471" s="75"/>
      <c r="C471" s="75"/>
      <c r="D471" s="75"/>
      <c r="E471" s="116" t="e">
        <f t="shared" si="7"/>
        <v>#DIV/0!</v>
      </c>
    </row>
    <row r="472" customHeight="1" spans="1:5">
      <c r="A472" s="135" t="s">
        <v>337</v>
      </c>
      <c r="B472" s="75"/>
      <c r="C472" s="75"/>
      <c r="D472" s="75"/>
      <c r="E472" s="116" t="e">
        <f t="shared" si="7"/>
        <v>#DIV/0!</v>
      </c>
    </row>
    <row r="473" customHeight="1" spans="1:5">
      <c r="A473" s="135" t="s">
        <v>338</v>
      </c>
      <c r="B473" s="75">
        <v>2688</v>
      </c>
      <c r="C473" s="75">
        <v>2688</v>
      </c>
      <c r="D473" s="75">
        <v>2849</v>
      </c>
      <c r="E473" s="116">
        <f t="shared" si="7"/>
        <v>105.989583333333</v>
      </c>
    </row>
    <row r="474" customHeight="1" spans="1:5">
      <c r="A474" s="135" t="s">
        <v>339</v>
      </c>
      <c r="B474" s="75"/>
      <c r="C474" s="75"/>
      <c r="D474" s="75"/>
      <c r="E474" s="116" t="e">
        <f t="shared" si="7"/>
        <v>#DIV/0!</v>
      </c>
    </row>
    <row r="475" customHeight="1" spans="1:5">
      <c r="A475" s="135" t="s">
        <v>340</v>
      </c>
      <c r="B475" s="75"/>
      <c r="C475" s="75"/>
      <c r="D475" s="75"/>
      <c r="E475" s="116" t="e">
        <f t="shared" si="7"/>
        <v>#DIV/0!</v>
      </c>
    </row>
    <row r="476" customHeight="1" spans="1:5">
      <c r="A476" s="135" t="s">
        <v>341</v>
      </c>
      <c r="B476" s="75"/>
      <c r="C476" s="75"/>
      <c r="D476" s="75"/>
      <c r="E476" s="116" t="e">
        <f t="shared" si="7"/>
        <v>#DIV/0!</v>
      </c>
    </row>
    <row r="477" customHeight="1" spans="1:5">
      <c r="A477" s="135" t="s">
        <v>342</v>
      </c>
      <c r="B477" s="75"/>
      <c r="C477" s="75"/>
      <c r="D477" s="75"/>
      <c r="E477" s="116" t="e">
        <f t="shared" si="7"/>
        <v>#DIV/0!</v>
      </c>
    </row>
    <row r="478" customHeight="1" spans="1:5">
      <c r="A478" s="135" t="s">
        <v>343</v>
      </c>
      <c r="B478" s="75"/>
      <c r="C478" s="75"/>
      <c r="D478" s="75"/>
      <c r="E478" s="116" t="e">
        <f t="shared" si="7"/>
        <v>#DIV/0!</v>
      </c>
    </row>
    <row r="479" customHeight="1" spans="1:5">
      <c r="A479" s="135" t="s">
        <v>344</v>
      </c>
      <c r="B479" s="75"/>
      <c r="C479" s="75"/>
      <c r="D479" s="75"/>
      <c r="E479" s="116" t="e">
        <f t="shared" si="7"/>
        <v>#DIV/0!</v>
      </c>
    </row>
    <row r="480" customHeight="1" spans="1:5">
      <c r="A480" s="135" t="s">
        <v>345</v>
      </c>
      <c r="B480" s="75"/>
      <c r="C480" s="75"/>
      <c r="D480" s="75"/>
      <c r="E480" s="116" t="e">
        <f t="shared" si="7"/>
        <v>#DIV/0!</v>
      </c>
    </row>
    <row r="481" customHeight="1" spans="1:5">
      <c r="A481" s="135" t="s">
        <v>346</v>
      </c>
      <c r="B481" s="75"/>
      <c r="C481" s="75"/>
      <c r="D481" s="75"/>
      <c r="E481" s="116" t="e">
        <f t="shared" si="7"/>
        <v>#DIV/0!</v>
      </c>
    </row>
    <row r="482" customHeight="1" spans="1:5">
      <c r="A482" s="135" t="s">
        <v>347</v>
      </c>
      <c r="B482" s="75">
        <v>2688</v>
      </c>
      <c r="C482" s="75">
        <v>2688</v>
      </c>
      <c r="D482" s="75">
        <v>2849</v>
      </c>
      <c r="E482" s="116">
        <f t="shared" si="7"/>
        <v>105.989583333333</v>
      </c>
    </row>
    <row r="483" customHeight="1" spans="1:5">
      <c r="A483" s="135" t="s">
        <v>348</v>
      </c>
      <c r="B483" s="75">
        <v>631</v>
      </c>
      <c r="C483" s="75">
        <v>631</v>
      </c>
      <c r="D483" s="75">
        <v>669</v>
      </c>
      <c r="E483" s="116">
        <f t="shared" si="7"/>
        <v>106.022187004754</v>
      </c>
    </row>
    <row r="484" customHeight="1" spans="1:5">
      <c r="A484" s="135" t="s">
        <v>349</v>
      </c>
      <c r="B484" s="75">
        <v>313</v>
      </c>
      <c r="C484" s="75">
        <v>313</v>
      </c>
      <c r="D484" s="75">
        <v>332</v>
      </c>
      <c r="E484" s="116">
        <f t="shared" si="7"/>
        <v>106.070287539936</v>
      </c>
    </row>
    <row r="485" customHeight="1" spans="1:5">
      <c r="A485" s="135" t="s">
        <v>350</v>
      </c>
      <c r="B485" s="75">
        <v>0</v>
      </c>
      <c r="C485" s="75">
        <v>0</v>
      </c>
      <c r="D485" s="75"/>
      <c r="E485" s="116" t="e">
        <f t="shared" si="7"/>
        <v>#DIV/0!</v>
      </c>
    </row>
    <row r="486" customHeight="1" spans="1:5">
      <c r="A486" s="135" t="s">
        <v>351</v>
      </c>
      <c r="B486" s="75">
        <v>150</v>
      </c>
      <c r="C486" s="75">
        <v>150</v>
      </c>
      <c r="D486" s="75">
        <v>159</v>
      </c>
      <c r="E486" s="116">
        <f t="shared" si="7"/>
        <v>106</v>
      </c>
    </row>
    <row r="487" customHeight="1" spans="1:5">
      <c r="A487" s="135" t="s">
        <v>352</v>
      </c>
      <c r="B487" s="75">
        <v>51</v>
      </c>
      <c r="C487" s="75">
        <v>51</v>
      </c>
      <c r="D487" s="75">
        <v>54</v>
      </c>
      <c r="E487" s="116">
        <f t="shared" si="7"/>
        <v>105.882352941176</v>
      </c>
    </row>
    <row r="488" customHeight="1" spans="1:5">
      <c r="A488" s="135" t="s">
        <v>353</v>
      </c>
      <c r="B488" s="75">
        <v>0</v>
      </c>
      <c r="C488" s="75">
        <v>0</v>
      </c>
      <c r="D488" s="75"/>
      <c r="E488" s="116" t="e">
        <f t="shared" si="7"/>
        <v>#DIV/0!</v>
      </c>
    </row>
    <row r="489" customHeight="1" spans="1:5">
      <c r="A489" s="135" t="s">
        <v>354</v>
      </c>
      <c r="B489" s="75">
        <v>0</v>
      </c>
      <c r="C489" s="75">
        <v>0</v>
      </c>
      <c r="D489" s="75"/>
      <c r="E489" s="116" t="e">
        <f t="shared" si="7"/>
        <v>#DIV/0!</v>
      </c>
    </row>
    <row r="490" customHeight="1" spans="1:5">
      <c r="A490" s="135" t="s">
        <v>355</v>
      </c>
      <c r="B490" s="75">
        <v>117</v>
      </c>
      <c r="C490" s="75">
        <v>117</v>
      </c>
      <c r="D490" s="75">
        <v>124</v>
      </c>
      <c r="E490" s="116">
        <f t="shared" si="7"/>
        <v>105.982905982906</v>
      </c>
    </row>
    <row r="491" customHeight="1" spans="1:5">
      <c r="A491" s="135" t="s">
        <v>356</v>
      </c>
      <c r="B491" s="75">
        <v>5137</v>
      </c>
      <c r="C491" s="75">
        <v>5137</v>
      </c>
      <c r="D491" s="75">
        <v>5446</v>
      </c>
      <c r="E491" s="116">
        <f t="shared" si="7"/>
        <v>106.015183959509</v>
      </c>
    </row>
    <row r="492" customHeight="1" spans="1:5">
      <c r="A492" s="135" t="s">
        <v>357</v>
      </c>
      <c r="B492" s="75">
        <v>206</v>
      </c>
      <c r="C492" s="75">
        <v>206</v>
      </c>
      <c r="D492" s="75">
        <v>218</v>
      </c>
      <c r="E492" s="116">
        <f t="shared" si="7"/>
        <v>105.825242718447</v>
      </c>
    </row>
    <row r="493" customHeight="1" spans="1:5">
      <c r="A493" s="135" t="s">
        <v>358</v>
      </c>
      <c r="B493" s="75">
        <v>4567</v>
      </c>
      <c r="C493" s="75">
        <v>4567</v>
      </c>
      <c r="D493" s="75">
        <v>4841</v>
      </c>
      <c r="E493" s="116">
        <f t="shared" si="7"/>
        <v>105.999562075761</v>
      </c>
    </row>
    <row r="494" customHeight="1" spans="1:5">
      <c r="A494" s="135" t="s">
        <v>359</v>
      </c>
      <c r="B494" s="75">
        <v>351</v>
      </c>
      <c r="C494" s="75">
        <v>351</v>
      </c>
      <c r="D494" s="75">
        <v>373</v>
      </c>
      <c r="E494" s="116">
        <f t="shared" si="7"/>
        <v>106.267806267806</v>
      </c>
    </row>
    <row r="495" customHeight="1" spans="1:5">
      <c r="A495" s="135" t="s">
        <v>360</v>
      </c>
      <c r="B495" s="75">
        <v>13</v>
      </c>
      <c r="C495" s="75">
        <v>13</v>
      </c>
      <c r="D495" s="75">
        <v>14</v>
      </c>
      <c r="E495" s="116">
        <f t="shared" si="7"/>
        <v>107.692307692308</v>
      </c>
    </row>
    <row r="496" customHeight="1" spans="1:5">
      <c r="A496" s="135" t="s">
        <v>361</v>
      </c>
      <c r="B496" s="75">
        <v>0</v>
      </c>
      <c r="C496" s="75">
        <v>0</v>
      </c>
      <c r="D496" s="75"/>
      <c r="E496" s="116" t="e">
        <f t="shared" si="7"/>
        <v>#DIV/0!</v>
      </c>
    </row>
    <row r="497" customHeight="1" spans="1:5">
      <c r="A497" s="135" t="s">
        <v>362</v>
      </c>
      <c r="B497" s="75">
        <v>1216</v>
      </c>
      <c r="C497" s="75">
        <v>1216</v>
      </c>
      <c r="D497" s="75">
        <v>1289</v>
      </c>
      <c r="E497" s="116">
        <f t="shared" si="7"/>
        <v>106.003289473684</v>
      </c>
    </row>
    <row r="498" customHeight="1" spans="1:5">
      <c r="A498" s="135" t="s">
        <v>363</v>
      </c>
      <c r="B498" s="75">
        <v>80</v>
      </c>
      <c r="C498" s="75">
        <v>80</v>
      </c>
      <c r="D498" s="75">
        <v>85</v>
      </c>
      <c r="E498" s="116">
        <f t="shared" si="7"/>
        <v>106.25</v>
      </c>
    </row>
    <row r="499" customHeight="1" spans="1:5">
      <c r="A499" s="135" t="s">
        <v>364</v>
      </c>
      <c r="B499" s="75">
        <v>424</v>
      </c>
      <c r="C499" s="75">
        <v>424</v>
      </c>
      <c r="D499" s="75">
        <v>449</v>
      </c>
      <c r="E499" s="116">
        <f t="shared" si="7"/>
        <v>105.896226415094</v>
      </c>
    </row>
    <row r="500" customHeight="1" spans="1:5">
      <c r="A500" s="135" t="s">
        <v>365</v>
      </c>
      <c r="B500" s="75">
        <v>0</v>
      </c>
      <c r="C500" s="75">
        <v>0</v>
      </c>
      <c r="D500" s="75"/>
      <c r="E500" s="116" t="e">
        <f t="shared" si="7"/>
        <v>#DIV/0!</v>
      </c>
    </row>
    <row r="501" customHeight="1" spans="1:5">
      <c r="A501" s="135" t="s">
        <v>366</v>
      </c>
      <c r="B501" s="75">
        <v>427</v>
      </c>
      <c r="C501" s="75">
        <v>427</v>
      </c>
      <c r="D501" s="75">
        <v>452</v>
      </c>
      <c r="E501" s="116">
        <f t="shared" si="7"/>
        <v>105.854800936768</v>
      </c>
    </row>
    <row r="502" customHeight="1" spans="1:5">
      <c r="A502" s="135" t="s">
        <v>367</v>
      </c>
      <c r="B502" s="75">
        <v>90</v>
      </c>
      <c r="C502" s="75">
        <v>90</v>
      </c>
      <c r="D502" s="75">
        <v>96</v>
      </c>
      <c r="E502" s="116">
        <f t="shared" si="7"/>
        <v>106.666666666667</v>
      </c>
    </row>
    <row r="503" customHeight="1" spans="1:5">
      <c r="A503" s="135" t="s">
        <v>368</v>
      </c>
      <c r="B503" s="75">
        <v>195</v>
      </c>
      <c r="C503" s="75">
        <v>195</v>
      </c>
      <c r="D503" s="75">
        <v>207</v>
      </c>
      <c r="E503" s="116">
        <f t="shared" si="7"/>
        <v>106.153846153846</v>
      </c>
    </row>
    <row r="504" customHeight="1" spans="1:5">
      <c r="A504" s="135" t="s">
        <v>369</v>
      </c>
      <c r="B504" s="75">
        <v>2725</v>
      </c>
      <c r="C504" s="75">
        <v>2725</v>
      </c>
      <c r="D504" s="75">
        <v>2889</v>
      </c>
      <c r="E504" s="116">
        <f t="shared" si="7"/>
        <v>106.018348623853</v>
      </c>
    </row>
    <row r="505" customHeight="1" spans="1:5">
      <c r="A505" s="135" t="s">
        <v>10</v>
      </c>
      <c r="B505" s="75">
        <v>285</v>
      </c>
      <c r="C505" s="75">
        <v>285</v>
      </c>
      <c r="D505" s="75">
        <v>302</v>
      </c>
      <c r="E505" s="116">
        <f t="shared" si="7"/>
        <v>105.964912280702</v>
      </c>
    </row>
    <row r="506" customHeight="1" spans="1:5">
      <c r="A506" s="135" t="s">
        <v>11</v>
      </c>
      <c r="B506" s="75">
        <v>18</v>
      </c>
      <c r="C506" s="75">
        <v>18</v>
      </c>
      <c r="D506" s="75">
        <v>19</v>
      </c>
      <c r="E506" s="116">
        <f t="shared" si="7"/>
        <v>105.555555555556</v>
      </c>
    </row>
    <row r="507" customHeight="1" spans="1:5">
      <c r="A507" s="135" t="s">
        <v>12</v>
      </c>
      <c r="B507" s="75">
        <v>0</v>
      </c>
      <c r="C507" s="75">
        <v>0</v>
      </c>
      <c r="D507" s="75"/>
      <c r="E507" s="116" t="e">
        <f t="shared" si="7"/>
        <v>#DIV/0!</v>
      </c>
    </row>
    <row r="508" customHeight="1" spans="1:5">
      <c r="A508" s="135" t="s">
        <v>370</v>
      </c>
      <c r="B508" s="75">
        <v>251</v>
      </c>
      <c r="C508" s="75">
        <v>251</v>
      </c>
      <c r="D508" s="75">
        <v>266</v>
      </c>
      <c r="E508" s="116">
        <f t="shared" si="7"/>
        <v>105.97609561753</v>
      </c>
    </row>
    <row r="509" customHeight="1" spans="1:5">
      <c r="A509" s="135" t="s">
        <v>371</v>
      </c>
      <c r="B509" s="75">
        <v>304</v>
      </c>
      <c r="C509" s="75">
        <v>304</v>
      </c>
      <c r="D509" s="75">
        <v>323</v>
      </c>
      <c r="E509" s="116">
        <f t="shared" si="7"/>
        <v>106.25</v>
      </c>
    </row>
    <row r="510" customHeight="1" spans="1:5">
      <c r="A510" s="135" t="s">
        <v>372</v>
      </c>
      <c r="B510" s="75">
        <v>0</v>
      </c>
      <c r="C510" s="75">
        <v>0</v>
      </c>
      <c r="D510" s="75"/>
      <c r="E510" s="116" t="e">
        <f t="shared" si="7"/>
        <v>#DIV/0!</v>
      </c>
    </row>
    <row r="511" customHeight="1" spans="1:5">
      <c r="A511" s="135" t="s">
        <v>373</v>
      </c>
      <c r="C511" s="75"/>
      <c r="D511" s="75"/>
      <c r="E511" s="116" t="e">
        <f t="shared" si="7"/>
        <v>#DIV/0!</v>
      </c>
    </row>
    <row r="512" customHeight="1" spans="1:5">
      <c r="A512" s="135" t="s">
        <v>374</v>
      </c>
      <c r="B512" s="75">
        <v>1867</v>
      </c>
      <c r="C512" s="75">
        <v>1867</v>
      </c>
      <c r="D512" s="75">
        <v>1979</v>
      </c>
      <c r="E512" s="116">
        <f t="shared" si="7"/>
        <v>105.998928762721</v>
      </c>
    </row>
    <row r="513" customHeight="1" spans="1:5">
      <c r="A513" s="135" t="s">
        <v>375</v>
      </c>
      <c r="B513" s="75">
        <v>7</v>
      </c>
      <c r="C513" s="75">
        <v>7</v>
      </c>
      <c r="D513" s="75">
        <v>8</v>
      </c>
      <c r="E513" s="116">
        <f t="shared" si="7"/>
        <v>114.285714285714</v>
      </c>
    </row>
    <row r="514" customHeight="1" spans="1:5">
      <c r="A514" s="135" t="s">
        <v>376</v>
      </c>
      <c r="B514" s="75">
        <v>0</v>
      </c>
      <c r="C514" s="75">
        <v>0</v>
      </c>
      <c r="D514" s="75"/>
      <c r="E514" s="116" t="e">
        <f t="shared" si="7"/>
        <v>#DIV/0!</v>
      </c>
    </row>
    <row r="515" customHeight="1" spans="1:5">
      <c r="A515" s="135" t="s">
        <v>377</v>
      </c>
      <c r="B515" s="75">
        <v>0</v>
      </c>
      <c r="C515" s="75">
        <v>0</v>
      </c>
      <c r="D515" s="75"/>
      <c r="E515" s="116" t="e">
        <f t="shared" si="7"/>
        <v>#DIV/0!</v>
      </c>
    </row>
    <row r="516" customHeight="1" spans="1:5">
      <c r="A516" s="135" t="s">
        <v>378</v>
      </c>
      <c r="B516" s="75">
        <v>0</v>
      </c>
      <c r="C516" s="75">
        <v>0</v>
      </c>
      <c r="D516" s="75"/>
      <c r="E516" s="116" t="e">
        <f t="shared" si="7"/>
        <v>#DIV/0!</v>
      </c>
    </row>
    <row r="517" customHeight="1" spans="1:5">
      <c r="A517" s="135" t="s">
        <v>379</v>
      </c>
      <c r="B517" s="75">
        <v>7</v>
      </c>
      <c r="C517" s="75">
        <v>7</v>
      </c>
      <c r="D517" s="75">
        <v>8</v>
      </c>
      <c r="E517" s="116">
        <f t="shared" ref="E517:E580" si="8">D517/C517*100</f>
        <v>114.285714285714</v>
      </c>
    </row>
    <row r="518" customHeight="1" spans="1:5">
      <c r="A518" s="135" t="s">
        <v>380</v>
      </c>
      <c r="B518" s="75">
        <v>371</v>
      </c>
      <c r="C518" s="75">
        <v>371</v>
      </c>
      <c r="D518" s="75">
        <v>393</v>
      </c>
      <c r="E518" s="116">
        <f t="shared" si="8"/>
        <v>105.929919137466</v>
      </c>
    </row>
    <row r="519" customHeight="1" spans="1:5">
      <c r="A519" s="135" t="s">
        <v>10</v>
      </c>
      <c r="B519" s="75">
        <v>201</v>
      </c>
      <c r="C519" s="75">
        <v>201</v>
      </c>
      <c r="D519" s="75">
        <v>213</v>
      </c>
      <c r="E519" s="116">
        <f t="shared" si="8"/>
        <v>105.970149253731</v>
      </c>
    </row>
    <row r="520" customHeight="1" spans="1:5">
      <c r="A520" s="135" t="s">
        <v>11</v>
      </c>
      <c r="B520" s="75">
        <v>165</v>
      </c>
      <c r="C520" s="75">
        <v>165</v>
      </c>
      <c r="D520" s="75">
        <v>175</v>
      </c>
      <c r="E520" s="116">
        <f t="shared" si="8"/>
        <v>106.060606060606</v>
      </c>
    </row>
    <row r="521" customHeight="1" spans="1:5">
      <c r="A521" s="135" t="s">
        <v>12</v>
      </c>
      <c r="B521" s="75">
        <v>0</v>
      </c>
      <c r="C521" s="75">
        <v>0</v>
      </c>
      <c r="D521" s="75"/>
      <c r="E521" s="116" t="e">
        <f t="shared" si="8"/>
        <v>#DIV/0!</v>
      </c>
    </row>
    <row r="522" customHeight="1" spans="1:5">
      <c r="A522" s="135" t="s">
        <v>381</v>
      </c>
      <c r="B522" s="75">
        <v>5</v>
      </c>
      <c r="C522" s="75">
        <v>5</v>
      </c>
      <c r="D522" s="75">
        <v>5</v>
      </c>
      <c r="E522" s="116">
        <f t="shared" si="8"/>
        <v>100</v>
      </c>
    </row>
    <row r="523" customHeight="1" spans="1:5">
      <c r="A523" s="135" t="s">
        <v>382</v>
      </c>
      <c r="B523" s="75">
        <v>835</v>
      </c>
      <c r="C523" s="75">
        <v>835</v>
      </c>
      <c r="D523" s="75">
        <v>885</v>
      </c>
      <c r="E523" s="116">
        <f t="shared" si="8"/>
        <v>105.988023952096</v>
      </c>
    </row>
    <row r="524" customHeight="1" spans="1:5">
      <c r="A524" s="135" t="s">
        <v>383</v>
      </c>
      <c r="B524" s="75">
        <v>0</v>
      </c>
      <c r="C524" s="75">
        <v>0</v>
      </c>
      <c r="D524" s="75"/>
      <c r="E524" s="116" t="e">
        <f t="shared" si="8"/>
        <v>#DIV/0!</v>
      </c>
    </row>
    <row r="525" customHeight="1" spans="1:5">
      <c r="A525" s="135" t="s">
        <v>384</v>
      </c>
      <c r="B525" s="75">
        <v>835</v>
      </c>
      <c r="C525" s="75">
        <v>835</v>
      </c>
      <c r="D525" s="75">
        <v>885</v>
      </c>
      <c r="E525" s="116">
        <f t="shared" si="8"/>
        <v>105.988023952096</v>
      </c>
    </row>
    <row r="526" customHeight="1" spans="1:5">
      <c r="A526" s="135" t="s">
        <v>385</v>
      </c>
      <c r="B526" s="75">
        <v>383</v>
      </c>
      <c r="C526" s="75">
        <v>383</v>
      </c>
      <c r="D526" s="75">
        <v>406</v>
      </c>
      <c r="E526" s="116">
        <f t="shared" si="8"/>
        <v>106.005221932115</v>
      </c>
    </row>
    <row r="527" customHeight="1" spans="1:5">
      <c r="A527" s="135" t="s">
        <v>386</v>
      </c>
      <c r="B527" s="75">
        <v>237</v>
      </c>
      <c r="C527" s="75">
        <v>237</v>
      </c>
      <c r="D527" s="75">
        <v>251</v>
      </c>
      <c r="E527" s="116">
        <f t="shared" si="8"/>
        <v>105.907172995781</v>
      </c>
    </row>
    <row r="528" customHeight="1" spans="1:5">
      <c r="A528" s="135" t="s">
        <v>387</v>
      </c>
      <c r="B528" s="75">
        <v>146</v>
      </c>
      <c r="C528" s="75">
        <v>146</v>
      </c>
      <c r="D528" s="75">
        <v>155</v>
      </c>
      <c r="E528" s="116">
        <f t="shared" si="8"/>
        <v>106.164383561644</v>
      </c>
    </row>
    <row r="529" customHeight="1" spans="1:5">
      <c r="A529" s="135" t="s">
        <v>388</v>
      </c>
      <c r="B529" s="75"/>
      <c r="C529" s="75"/>
      <c r="D529" s="75"/>
      <c r="E529" s="116" t="e">
        <f t="shared" si="8"/>
        <v>#DIV/0!</v>
      </c>
    </row>
    <row r="530" customHeight="1" spans="1:5">
      <c r="A530" s="135" t="s">
        <v>389</v>
      </c>
      <c r="B530" s="75"/>
      <c r="C530" s="75"/>
      <c r="D530" s="75"/>
      <c r="E530" s="116" t="e">
        <f t="shared" si="8"/>
        <v>#DIV/0!</v>
      </c>
    </row>
    <row r="531" customHeight="1" spans="1:5">
      <c r="A531" s="135" t="s">
        <v>390</v>
      </c>
      <c r="B531" s="75"/>
      <c r="C531" s="75"/>
      <c r="D531" s="75"/>
      <c r="E531" s="116" t="e">
        <f t="shared" si="8"/>
        <v>#DIV/0!</v>
      </c>
    </row>
    <row r="532" customHeight="1" spans="1:5">
      <c r="A532" s="135" t="s">
        <v>391</v>
      </c>
      <c r="B532" s="75"/>
      <c r="C532" s="75"/>
      <c r="D532" s="75"/>
      <c r="E532" s="116" t="e">
        <f t="shared" si="8"/>
        <v>#DIV/0!</v>
      </c>
    </row>
    <row r="533" customHeight="1" spans="1:5">
      <c r="A533" s="135" t="s">
        <v>392</v>
      </c>
      <c r="B533" s="75"/>
      <c r="C533" s="75"/>
      <c r="D533" s="75"/>
      <c r="E533" s="116" t="e">
        <f t="shared" si="8"/>
        <v>#DIV/0!</v>
      </c>
    </row>
    <row r="534" customHeight="1" spans="1:5">
      <c r="A534" s="135" t="s">
        <v>393</v>
      </c>
      <c r="B534" s="75"/>
      <c r="C534" s="75"/>
      <c r="D534" s="75"/>
      <c r="E534" s="116" t="e">
        <f t="shared" si="8"/>
        <v>#DIV/0!</v>
      </c>
    </row>
    <row r="535" customHeight="1" spans="1:5">
      <c r="A535" s="135" t="s">
        <v>394</v>
      </c>
      <c r="B535" s="75">
        <v>1638</v>
      </c>
      <c r="C535" s="75">
        <v>1638</v>
      </c>
      <c r="D535" s="75">
        <v>1736</v>
      </c>
      <c r="E535" s="116">
        <f t="shared" si="8"/>
        <v>105.982905982906</v>
      </c>
    </row>
    <row r="536" customHeight="1" spans="1:5">
      <c r="A536" s="135" t="s">
        <v>395</v>
      </c>
      <c r="B536" s="75">
        <v>0</v>
      </c>
      <c r="C536" s="75">
        <v>0</v>
      </c>
      <c r="D536" s="75"/>
      <c r="E536" s="116" t="e">
        <f t="shared" si="8"/>
        <v>#DIV/0!</v>
      </c>
    </row>
    <row r="537" customHeight="1" spans="1:5">
      <c r="A537" s="135" t="s">
        <v>396</v>
      </c>
      <c r="B537" s="75">
        <v>1638</v>
      </c>
      <c r="C537" s="75">
        <v>1638</v>
      </c>
      <c r="D537" s="75">
        <v>1736</v>
      </c>
      <c r="E537" s="116">
        <f t="shared" si="8"/>
        <v>105.982905982906</v>
      </c>
    </row>
    <row r="538" customHeight="1" spans="1:5">
      <c r="A538" s="135" t="s">
        <v>397</v>
      </c>
      <c r="B538" s="75">
        <v>1001</v>
      </c>
      <c r="C538" s="75">
        <v>1001</v>
      </c>
      <c r="D538" s="75">
        <v>1061</v>
      </c>
      <c r="E538" s="116">
        <f t="shared" si="8"/>
        <v>105.994005994006</v>
      </c>
    </row>
    <row r="539" customHeight="1" spans="1:5">
      <c r="A539" s="135" t="s">
        <v>398</v>
      </c>
      <c r="B539" s="75"/>
      <c r="C539" s="75"/>
      <c r="D539" s="75"/>
      <c r="E539" s="116" t="e">
        <f t="shared" si="8"/>
        <v>#DIV/0!</v>
      </c>
    </row>
    <row r="540" customHeight="1" spans="1:5">
      <c r="A540" s="135" t="s">
        <v>399</v>
      </c>
      <c r="B540" s="75">
        <v>1001</v>
      </c>
      <c r="C540" s="75">
        <v>1001</v>
      </c>
      <c r="D540" s="75">
        <v>1061</v>
      </c>
      <c r="E540" s="116">
        <f t="shared" si="8"/>
        <v>105.994005994006</v>
      </c>
    </row>
    <row r="541" customHeight="1" spans="1:5">
      <c r="A541" s="135" t="s">
        <v>400</v>
      </c>
      <c r="B541" s="75"/>
      <c r="C541" s="75"/>
      <c r="D541" s="75"/>
      <c r="E541" s="116" t="e">
        <f t="shared" si="8"/>
        <v>#DIV/0!</v>
      </c>
    </row>
    <row r="542" customHeight="1" spans="1:5">
      <c r="A542" s="135" t="s">
        <v>401</v>
      </c>
      <c r="B542" s="75">
        <v>5</v>
      </c>
      <c r="C542" s="75">
        <v>5</v>
      </c>
      <c r="D542" s="75">
        <v>5</v>
      </c>
      <c r="E542" s="116">
        <f t="shared" si="8"/>
        <v>100</v>
      </c>
    </row>
    <row r="543" customHeight="1" spans="1:5">
      <c r="A543" s="135" t="s">
        <v>402</v>
      </c>
      <c r="B543" s="75"/>
      <c r="C543" s="75"/>
      <c r="D543" s="75"/>
      <c r="E543" s="116" t="e">
        <f t="shared" si="8"/>
        <v>#DIV/0!</v>
      </c>
    </row>
    <row r="544" customHeight="1" spans="1:5">
      <c r="A544" s="135" t="s">
        <v>403</v>
      </c>
      <c r="B544" s="75"/>
      <c r="C544" s="75"/>
      <c r="D544" s="75"/>
      <c r="E544" s="116" t="e">
        <f t="shared" si="8"/>
        <v>#DIV/0!</v>
      </c>
    </row>
    <row r="545" customHeight="1" spans="1:5">
      <c r="A545" s="135" t="s">
        <v>404</v>
      </c>
      <c r="B545" s="75"/>
      <c r="C545" s="75"/>
      <c r="D545" s="75"/>
      <c r="E545" s="116" t="e">
        <f t="shared" si="8"/>
        <v>#DIV/0!</v>
      </c>
    </row>
    <row r="546" customHeight="1" spans="1:5">
      <c r="A546" s="135" t="s">
        <v>405</v>
      </c>
      <c r="B546" s="75">
        <v>5</v>
      </c>
      <c r="C546" s="75">
        <v>5</v>
      </c>
      <c r="D546" s="75">
        <v>5</v>
      </c>
      <c r="E546" s="116">
        <f t="shared" si="8"/>
        <v>100</v>
      </c>
    </row>
    <row r="547" customHeight="1" spans="1:5">
      <c r="A547" s="135" t="s">
        <v>406</v>
      </c>
      <c r="B547" s="75">
        <v>11837</v>
      </c>
      <c r="C547" s="75">
        <v>11837</v>
      </c>
      <c r="D547" s="75">
        <v>9564</v>
      </c>
      <c r="E547" s="116">
        <f t="shared" si="8"/>
        <v>80.7974993663935</v>
      </c>
    </row>
    <row r="548" customHeight="1" spans="1:5">
      <c r="A548" s="135" t="s">
        <v>407</v>
      </c>
      <c r="B548" s="75">
        <v>11837</v>
      </c>
      <c r="C548" s="75">
        <v>11837</v>
      </c>
      <c r="D548" s="75">
        <v>9564</v>
      </c>
      <c r="E548" s="116">
        <f t="shared" si="8"/>
        <v>80.7974993663935</v>
      </c>
    </row>
    <row r="549" customHeight="1" spans="1:5">
      <c r="A549" s="135" t="s">
        <v>408</v>
      </c>
      <c r="B549" s="75">
        <v>44595</v>
      </c>
      <c r="C549" s="75">
        <v>44595</v>
      </c>
      <c r="D549" s="75">
        <v>47000</v>
      </c>
      <c r="E549" s="116">
        <f t="shared" si="8"/>
        <v>105.392981275928</v>
      </c>
    </row>
    <row r="550" customHeight="1" spans="1:5">
      <c r="A550" s="135" t="s">
        <v>409</v>
      </c>
      <c r="B550" s="75">
        <v>1656</v>
      </c>
      <c r="C550" s="75">
        <v>1656</v>
      </c>
      <c r="D550" s="75">
        <v>1746</v>
      </c>
      <c r="E550" s="116">
        <f t="shared" si="8"/>
        <v>105.434782608696</v>
      </c>
    </row>
    <row r="551" customHeight="1" spans="1:5">
      <c r="A551" s="135" t="s">
        <v>10</v>
      </c>
      <c r="B551" s="75">
        <v>1000</v>
      </c>
      <c r="C551" s="75">
        <v>1000</v>
      </c>
      <c r="D551" s="75">
        <v>1054</v>
      </c>
      <c r="E551" s="116">
        <f t="shared" si="8"/>
        <v>105.4</v>
      </c>
    </row>
    <row r="552" customHeight="1" spans="1:5">
      <c r="A552" s="135" t="s">
        <v>11</v>
      </c>
      <c r="B552" s="75">
        <v>621</v>
      </c>
      <c r="C552" s="75">
        <v>621</v>
      </c>
      <c r="D552" s="75">
        <v>655</v>
      </c>
      <c r="E552" s="116">
        <f t="shared" si="8"/>
        <v>105.475040257649</v>
      </c>
    </row>
    <row r="553" customHeight="1" spans="1:5">
      <c r="A553" s="135" t="s">
        <v>12</v>
      </c>
      <c r="B553" s="75">
        <v>0</v>
      </c>
      <c r="C553" s="75">
        <v>0</v>
      </c>
      <c r="D553" s="75"/>
      <c r="E553" s="116" t="e">
        <f t="shared" si="8"/>
        <v>#DIV/0!</v>
      </c>
    </row>
    <row r="554" customHeight="1" spans="1:5">
      <c r="A554" s="135" t="s">
        <v>410</v>
      </c>
      <c r="B554" s="75">
        <v>35</v>
      </c>
      <c r="C554" s="75">
        <v>35</v>
      </c>
      <c r="D554" s="75">
        <v>37</v>
      </c>
      <c r="E554" s="116">
        <f t="shared" si="8"/>
        <v>105.714285714286</v>
      </c>
    </row>
    <row r="555" customHeight="1" spans="1:5">
      <c r="A555" s="135" t="s">
        <v>411</v>
      </c>
      <c r="B555" s="75">
        <v>14945</v>
      </c>
      <c r="C555" s="75">
        <v>14945</v>
      </c>
      <c r="D555" s="75">
        <v>15751</v>
      </c>
      <c r="E555" s="116">
        <f t="shared" si="8"/>
        <v>105.393108062897</v>
      </c>
    </row>
    <row r="556" customHeight="1" spans="1:5">
      <c r="A556" s="135" t="s">
        <v>412</v>
      </c>
      <c r="B556" s="75">
        <v>5576</v>
      </c>
      <c r="C556" s="75">
        <v>5576</v>
      </c>
      <c r="D556" s="75">
        <v>5877</v>
      </c>
      <c r="E556" s="116">
        <f t="shared" si="8"/>
        <v>105.398134863702</v>
      </c>
    </row>
    <row r="557" customHeight="1" spans="1:5">
      <c r="A557" s="135" t="s">
        <v>413</v>
      </c>
      <c r="B557" s="75">
        <v>4544</v>
      </c>
      <c r="C557" s="75">
        <v>4544</v>
      </c>
      <c r="D557" s="75">
        <v>4789</v>
      </c>
      <c r="E557" s="116">
        <f t="shared" si="8"/>
        <v>105.391725352113</v>
      </c>
    </row>
    <row r="558" customHeight="1" spans="1:5">
      <c r="A558" s="135" t="s">
        <v>414</v>
      </c>
      <c r="B558" s="75">
        <v>0</v>
      </c>
      <c r="C558" s="75">
        <v>0</v>
      </c>
      <c r="D558" s="75"/>
      <c r="E558" s="116" t="e">
        <f t="shared" si="8"/>
        <v>#DIV/0!</v>
      </c>
    </row>
    <row r="559" customHeight="1" spans="1:5">
      <c r="A559" s="135" t="s">
        <v>415</v>
      </c>
      <c r="B559" s="75">
        <v>0</v>
      </c>
      <c r="C559" s="75">
        <v>0</v>
      </c>
      <c r="D559" s="75"/>
      <c r="E559" s="116" t="e">
        <f t="shared" si="8"/>
        <v>#DIV/0!</v>
      </c>
    </row>
    <row r="560" customHeight="1" spans="1:5">
      <c r="A560" s="135" t="s">
        <v>416</v>
      </c>
      <c r="B560" s="75">
        <v>1769</v>
      </c>
      <c r="C560" s="75">
        <v>1769</v>
      </c>
      <c r="D560" s="75">
        <v>1864</v>
      </c>
      <c r="E560" s="116">
        <f t="shared" si="8"/>
        <v>105.370265686829</v>
      </c>
    </row>
    <row r="561" customHeight="1" spans="1:5">
      <c r="A561" s="135" t="s">
        <v>417</v>
      </c>
      <c r="B561" s="75">
        <v>2418</v>
      </c>
      <c r="C561" s="75">
        <v>2418</v>
      </c>
      <c r="D561" s="75">
        <v>2548</v>
      </c>
      <c r="E561" s="116">
        <f t="shared" si="8"/>
        <v>105.376344086022</v>
      </c>
    </row>
    <row r="562" customHeight="1" spans="1:5">
      <c r="A562" s="135" t="s">
        <v>418</v>
      </c>
      <c r="B562" s="75">
        <v>0</v>
      </c>
      <c r="C562" s="75">
        <v>0</v>
      </c>
      <c r="D562" s="75"/>
      <c r="E562" s="116" t="e">
        <f t="shared" si="8"/>
        <v>#DIV/0!</v>
      </c>
    </row>
    <row r="563" customHeight="1" spans="1:5">
      <c r="A563" s="135" t="s">
        <v>419</v>
      </c>
      <c r="B563" s="75">
        <v>291</v>
      </c>
      <c r="C563" s="75">
        <v>291</v>
      </c>
      <c r="D563" s="75">
        <v>307</v>
      </c>
      <c r="E563" s="116">
        <f t="shared" si="8"/>
        <v>105.498281786942</v>
      </c>
    </row>
    <row r="564" customHeight="1" spans="1:5">
      <c r="A564" s="135" t="s">
        <v>420</v>
      </c>
      <c r="B564" s="75">
        <v>0</v>
      </c>
      <c r="C564" s="75">
        <v>0</v>
      </c>
      <c r="D564" s="75"/>
      <c r="E564" s="116" t="e">
        <f t="shared" si="8"/>
        <v>#DIV/0!</v>
      </c>
    </row>
    <row r="565" customHeight="1" spans="1:5">
      <c r="A565" s="135" t="s">
        <v>421</v>
      </c>
      <c r="B565" s="75">
        <v>0</v>
      </c>
      <c r="C565" s="75">
        <v>0</v>
      </c>
      <c r="D565" s="75"/>
      <c r="E565" s="116" t="e">
        <f t="shared" si="8"/>
        <v>#DIV/0!</v>
      </c>
    </row>
    <row r="566" customHeight="1" spans="1:5">
      <c r="A566" s="135" t="s">
        <v>422</v>
      </c>
      <c r="B566" s="75">
        <v>0</v>
      </c>
      <c r="C566" s="75">
        <v>0</v>
      </c>
      <c r="D566" s="75"/>
      <c r="E566" s="116" t="e">
        <f t="shared" si="8"/>
        <v>#DIV/0!</v>
      </c>
    </row>
    <row r="567" customHeight="1" spans="1:5">
      <c r="A567" s="135" t="s">
        <v>423</v>
      </c>
      <c r="B567" s="75">
        <v>347</v>
      </c>
      <c r="C567" s="75">
        <v>347</v>
      </c>
      <c r="D567" s="75">
        <v>366</v>
      </c>
      <c r="E567" s="116">
        <f t="shared" si="8"/>
        <v>105.475504322767</v>
      </c>
    </row>
    <row r="568" customHeight="1" spans="1:5">
      <c r="A568" s="135" t="s">
        <v>424</v>
      </c>
      <c r="B568" s="75">
        <v>2842</v>
      </c>
      <c r="C568" s="75">
        <v>2842</v>
      </c>
      <c r="D568" s="75">
        <v>2996</v>
      </c>
      <c r="E568" s="116">
        <f t="shared" si="8"/>
        <v>105.418719211823</v>
      </c>
    </row>
    <row r="569" customHeight="1" spans="1:5">
      <c r="A569" s="135" t="s">
        <v>425</v>
      </c>
      <c r="B569" s="75">
        <v>2728</v>
      </c>
      <c r="C569" s="75">
        <v>2728</v>
      </c>
      <c r="D569" s="75">
        <v>2876</v>
      </c>
      <c r="E569" s="116">
        <f t="shared" si="8"/>
        <v>105.425219941349</v>
      </c>
    </row>
    <row r="570" customHeight="1" spans="1:5">
      <c r="A570" s="135" t="s">
        <v>426</v>
      </c>
      <c r="B570" s="75">
        <v>0</v>
      </c>
      <c r="C570" s="75">
        <v>0</v>
      </c>
      <c r="D570" s="75"/>
      <c r="E570" s="116" t="e">
        <f t="shared" si="8"/>
        <v>#DIV/0!</v>
      </c>
    </row>
    <row r="571" customHeight="1" spans="1:5">
      <c r="A571" s="135" t="s">
        <v>427</v>
      </c>
      <c r="B571" s="75">
        <v>114</v>
      </c>
      <c r="C571" s="75">
        <v>114</v>
      </c>
      <c r="D571" s="75">
        <v>120</v>
      </c>
      <c r="E571" s="116">
        <f t="shared" si="8"/>
        <v>105.263157894737</v>
      </c>
    </row>
    <row r="572" customHeight="1" spans="1:5">
      <c r="A572" s="135" t="s">
        <v>428</v>
      </c>
      <c r="B572" s="75">
        <v>4928</v>
      </c>
      <c r="C572" s="75">
        <v>4928</v>
      </c>
      <c r="D572" s="75">
        <v>5196</v>
      </c>
      <c r="E572" s="116">
        <f t="shared" si="8"/>
        <v>105.438311688312</v>
      </c>
    </row>
    <row r="573" customHeight="1" spans="1:5">
      <c r="A573" s="135" t="s">
        <v>429</v>
      </c>
      <c r="B573" s="75">
        <v>1546</v>
      </c>
      <c r="C573" s="75">
        <v>1546</v>
      </c>
      <c r="D573" s="75">
        <v>1630</v>
      </c>
      <c r="E573" s="116">
        <f t="shared" si="8"/>
        <v>105.433376455369</v>
      </c>
    </row>
    <row r="574" customHeight="1" spans="1:5">
      <c r="A574" s="135" t="s">
        <v>430</v>
      </c>
      <c r="B574" s="75">
        <v>831</v>
      </c>
      <c r="C574" s="75">
        <v>831</v>
      </c>
      <c r="D574" s="75">
        <v>876</v>
      </c>
      <c r="E574" s="116">
        <f t="shared" si="8"/>
        <v>105.415162454874</v>
      </c>
    </row>
    <row r="575" customHeight="1" spans="1:5">
      <c r="A575" s="135" t="s">
        <v>431</v>
      </c>
      <c r="B575" s="75">
        <v>0</v>
      </c>
      <c r="C575" s="75">
        <v>0</v>
      </c>
      <c r="D575" s="75"/>
      <c r="E575" s="116" t="e">
        <f t="shared" si="8"/>
        <v>#DIV/0!</v>
      </c>
    </row>
    <row r="576" customHeight="1" spans="1:5">
      <c r="A576" s="135" t="s">
        <v>432</v>
      </c>
      <c r="B576" s="75">
        <v>0</v>
      </c>
      <c r="C576" s="75">
        <v>0</v>
      </c>
      <c r="D576" s="75"/>
      <c r="E576" s="116" t="e">
        <f t="shared" si="8"/>
        <v>#DIV/0!</v>
      </c>
    </row>
    <row r="577" customHeight="1" spans="1:5">
      <c r="A577" s="135" t="s">
        <v>433</v>
      </c>
      <c r="B577" s="75">
        <v>634</v>
      </c>
      <c r="C577" s="75">
        <v>634</v>
      </c>
      <c r="D577" s="75">
        <v>669</v>
      </c>
      <c r="E577" s="116">
        <f t="shared" si="8"/>
        <v>105.520504731861</v>
      </c>
    </row>
    <row r="578" customHeight="1" spans="1:5">
      <c r="A578" s="135" t="s">
        <v>434</v>
      </c>
      <c r="B578" s="75">
        <v>458</v>
      </c>
      <c r="C578" s="75">
        <v>458</v>
      </c>
      <c r="D578" s="75">
        <v>483</v>
      </c>
      <c r="E578" s="116">
        <f t="shared" si="8"/>
        <v>105.458515283843</v>
      </c>
    </row>
    <row r="579" customHeight="1" spans="1:5">
      <c r="A579" s="135" t="s">
        <v>435</v>
      </c>
      <c r="B579" s="75">
        <v>0</v>
      </c>
      <c r="C579" s="75">
        <v>0</v>
      </c>
      <c r="D579" s="75"/>
      <c r="E579" s="116" t="e">
        <f t="shared" si="8"/>
        <v>#DIV/0!</v>
      </c>
    </row>
    <row r="580" customHeight="1" spans="1:5">
      <c r="A580" s="135" t="s">
        <v>436</v>
      </c>
      <c r="B580" s="75">
        <v>399</v>
      </c>
      <c r="C580" s="75">
        <v>399</v>
      </c>
      <c r="D580" s="75">
        <v>421</v>
      </c>
      <c r="E580" s="116">
        <f t="shared" si="8"/>
        <v>105.513784461153</v>
      </c>
    </row>
    <row r="581" customHeight="1" spans="1:5">
      <c r="A581" s="135" t="s">
        <v>437</v>
      </c>
      <c r="B581" s="75">
        <v>807</v>
      </c>
      <c r="C581" s="75">
        <v>807</v>
      </c>
      <c r="D581" s="75">
        <v>850</v>
      </c>
      <c r="E581" s="116">
        <f t="shared" ref="E581:E644" si="9">D581/C581*100</f>
        <v>105.328376703841</v>
      </c>
    </row>
    <row r="582" customHeight="1" spans="1:5">
      <c r="A582" s="135" t="s">
        <v>438</v>
      </c>
      <c r="B582" s="75">
        <v>0</v>
      </c>
      <c r="C582" s="75">
        <v>0</v>
      </c>
      <c r="D582" s="75"/>
      <c r="E582" s="116" t="e">
        <f t="shared" si="9"/>
        <v>#DIV/0!</v>
      </c>
    </row>
    <row r="583" customHeight="1" spans="1:5">
      <c r="A583" s="135" t="s">
        <v>439</v>
      </c>
      <c r="B583" s="75">
        <v>253</v>
      </c>
      <c r="C583" s="75">
        <v>253</v>
      </c>
      <c r="D583" s="75">
        <v>267</v>
      </c>
      <c r="E583" s="116">
        <f t="shared" si="9"/>
        <v>105.533596837945</v>
      </c>
    </row>
    <row r="584" customHeight="1" spans="1:5">
      <c r="A584" s="135" t="s">
        <v>440</v>
      </c>
      <c r="B584" s="75">
        <v>53</v>
      </c>
      <c r="C584" s="75">
        <v>53</v>
      </c>
      <c r="D584" s="75">
        <v>56</v>
      </c>
      <c r="E584" s="116">
        <f t="shared" si="9"/>
        <v>105.660377358491</v>
      </c>
    </row>
    <row r="585" customHeight="1" spans="1:5">
      <c r="A585" s="135" t="s">
        <v>441</v>
      </c>
      <c r="B585" s="75">
        <v>53</v>
      </c>
      <c r="C585" s="75">
        <v>53</v>
      </c>
      <c r="D585" s="75">
        <v>56</v>
      </c>
      <c r="E585" s="116">
        <f t="shared" si="9"/>
        <v>105.660377358491</v>
      </c>
    </row>
    <row r="586" customHeight="1" spans="1:5">
      <c r="A586" s="135" t="s">
        <v>442</v>
      </c>
      <c r="B586" s="75">
        <v>0</v>
      </c>
      <c r="C586" s="75">
        <v>0</v>
      </c>
      <c r="D586" s="75"/>
      <c r="E586" s="116" t="e">
        <f t="shared" si="9"/>
        <v>#DIV/0!</v>
      </c>
    </row>
    <row r="587" customHeight="1" spans="1:5">
      <c r="A587" s="135" t="s">
        <v>443</v>
      </c>
      <c r="B587" s="75">
        <v>414</v>
      </c>
      <c r="C587" s="75">
        <v>414</v>
      </c>
      <c r="D587" s="75">
        <v>436</v>
      </c>
      <c r="E587" s="116">
        <f t="shared" si="9"/>
        <v>105.314009661836</v>
      </c>
    </row>
    <row r="588" customHeight="1" spans="1:5">
      <c r="A588" s="135" t="s">
        <v>444</v>
      </c>
      <c r="B588" s="75">
        <v>128</v>
      </c>
      <c r="C588" s="75">
        <v>128</v>
      </c>
      <c r="D588" s="75">
        <v>134</v>
      </c>
      <c r="E588" s="116">
        <f t="shared" si="9"/>
        <v>104.6875</v>
      </c>
    </row>
    <row r="589" customHeight="1" spans="1:5">
      <c r="A589" s="135" t="s">
        <v>445</v>
      </c>
      <c r="B589" s="75">
        <v>86</v>
      </c>
      <c r="C589" s="75">
        <v>86</v>
      </c>
      <c r="D589" s="75">
        <v>91</v>
      </c>
      <c r="E589" s="116">
        <f t="shared" si="9"/>
        <v>105.813953488372</v>
      </c>
    </row>
    <row r="590" customHeight="1" spans="1:5">
      <c r="A590" s="135" t="s">
        <v>446</v>
      </c>
      <c r="B590" s="75">
        <v>200</v>
      </c>
      <c r="C590" s="75">
        <v>200</v>
      </c>
      <c r="D590" s="75">
        <v>211</v>
      </c>
      <c r="E590" s="116">
        <f t="shared" si="9"/>
        <v>105.5</v>
      </c>
    </row>
    <row r="591" customHeight="1" spans="1:5">
      <c r="A591" s="135" t="s">
        <v>447</v>
      </c>
      <c r="B591" s="75">
        <v>5409</v>
      </c>
      <c r="C591" s="75">
        <v>5409</v>
      </c>
      <c r="D591" s="75">
        <v>5702</v>
      </c>
      <c r="E591" s="116">
        <f t="shared" si="9"/>
        <v>105.416897762988</v>
      </c>
    </row>
    <row r="592" customHeight="1" spans="1:5">
      <c r="A592" s="135" t="s">
        <v>10</v>
      </c>
      <c r="B592" s="75">
        <v>729</v>
      </c>
      <c r="C592" s="75">
        <v>729</v>
      </c>
      <c r="D592" s="75">
        <v>769</v>
      </c>
      <c r="E592" s="116">
        <f t="shared" si="9"/>
        <v>105.486968449931</v>
      </c>
    </row>
    <row r="593" customHeight="1" spans="1:5">
      <c r="A593" s="135" t="s">
        <v>11</v>
      </c>
      <c r="B593" s="75">
        <v>0</v>
      </c>
      <c r="C593" s="75">
        <v>0</v>
      </c>
      <c r="D593" s="75"/>
      <c r="E593" s="116" t="e">
        <f t="shared" si="9"/>
        <v>#DIV/0!</v>
      </c>
    </row>
    <row r="594" customHeight="1" spans="1:5">
      <c r="A594" s="135" t="s">
        <v>12</v>
      </c>
      <c r="B594" s="75">
        <v>0</v>
      </c>
      <c r="C594" s="75">
        <v>0</v>
      </c>
      <c r="D594" s="75"/>
      <c r="E594" s="116" t="e">
        <f t="shared" si="9"/>
        <v>#DIV/0!</v>
      </c>
    </row>
    <row r="595" customHeight="1" spans="1:5">
      <c r="A595" s="135" t="s">
        <v>448</v>
      </c>
      <c r="B595" s="75">
        <v>0</v>
      </c>
      <c r="C595" s="75">
        <v>0</v>
      </c>
      <c r="D595" s="75"/>
      <c r="E595" s="116" t="e">
        <f t="shared" si="9"/>
        <v>#DIV/0!</v>
      </c>
    </row>
    <row r="596" customHeight="1" spans="1:5">
      <c r="A596" s="135" t="s">
        <v>449</v>
      </c>
      <c r="B596" s="75">
        <v>0</v>
      </c>
      <c r="C596" s="75">
        <v>0</v>
      </c>
      <c r="D596" s="75"/>
      <c r="E596" s="116" t="e">
        <f t="shared" si="9"/>
        <v>#DIV/0!</v>
      </c>
    </row>
    <row r="597" customHeight="1" spans="1:5">
      <c r="A597" s="135" t="s">
        <v>450</v>
      </c>
      <c r="B597" s="75">
        <v>0</v>
      </c>
      <c r="C597" s="75">
        <v>0</v>
      </c>
      <c r="D597" s="75"/>
      <c r="E597" s="116" t="e">
        <f t="shared" si="9"/>
        <v>#DIV/0!</v>
      </c>
    </row>
    <row r="598" customHeight="1" spans="1:5">
      <c r="A598" s="135" t="s">
        <v>451</v>
      </c>
      <c r="B598" s="75">
        <v>1724</v>
      </c>
      <c r="C598" s="75">
        <v>1724</v>
      </c>
      <c r="D598" s="75">
        <v>1817</v>
      </c>
      <c r="E598" s="116">
        <f t="shared" si="9"/>
        <v>105.394431554524</v>
      </c>
    </row>
    <row r="599" customHeight="1" spans="1:5">
      <c r="A599" s="135" t="s">
        <v>19</v>
      </c>
      <c r="B599" s="75">
        <v>1159</v>
      </c>
      <c r="C599" s="75">
        <v>1159</v>
      </c>
      <c r="D599" s="75">
        <v>1222</v>
      </c>
      <c r="E599" s="116">
        <f t="shared" si="9"/>
        <v>105.435720448663</v>
      </c>
    </row>
    <row r="600" customHeight="1" spans="1:5">
      <c r="A600" s="135" t="s">
        <v>452</v>
      </c>
      <c r="B600" s="75">
        <v>1797</v>
      </c>
      <c r="C600" s="75">
        <v>1797</v>
      </c>
      <c r="D600" s="75">
        <v>1894</v>
      </c>
      <c r="E600" s="116">
        <f t="shared" si="9"/>
        <v>105.397885364496</v>
      </c>
    </row>
    <row r="601" customHeight="1" spans="1:5">
      <c r="A601" s="135" t="s">
        <v>453</v>
      </c>
      <c r="B601" s="75">
        <v>6223</v>
      </c>
      <c r="C601" s="75">
        <v>6223</v>
      </c>
      <c r="D601" s="75">
        <v>6559</v>
      </c>
      <c r="E601" s="116">
        <f t="shared" si="9"/>
        <v>105.399325084364</v>
      </c>
    </row>
    <row r="602" customHeight="1" spans="1:5">
      <c r="A602" s="135" t="s">
        <v>454</v>
      </c>
      <c r="B602" s="75">
        <v>2138</v>
      </c>
      <c r="C602" s="75">
        <v>2138</v>
      </c>
      <c r="D602" s="75">
        <v>2253</v>
      </c>
      <c r="E602" s="116">
        <f t="shared" si="9"/>
        <v>105.378858746492</v>
      </c>
    </row>
    <row r="603" customHeight="1" spans="1:5">
      <c r="A603" s="135" t="s">
        <v>455</v>
      </c>
      <c r="B603" s="75">
        <v>1755</v>
      </c>
      <c r="C603" s="75">
        <v>1755</v>
      </c>
      <c r="D603" s="75">
        <v>1850</v>
      </c>
      <c r="E603" s="116">
        <f t="shared" si="9"/>
        <v>105.413105413105</v>
      </c>
    </row>
    <row r="604" customHeight="1" spans="1:5">
      <c r="A604" s="135" t="s">
        <v>456</v>
      </c>
      <c r="B604" s="75">
        <v>2330</v>
      </c>
      <c r="C604" s="75">
        <v>2330</v>
      </c>
      <c r="D604" s="75">
        <v>2456</v>
      </c>
      <c r="E604" s="116">
        <f t="shared" si="9"/>
        <v>105.407725321888</v>
      </c>
    </row>
    <row r="605" customHeight="1" spans="1:5">
      <c r="A605" s="135" t="s">
        <v>457</v>
      </c>
      <c r="B605" s="75"/>
      <c r="C605" s="75"/>
      <c r="D605" s="75"/>
      <c r="E605" s="116" t="e">
        <f t="shared" si="9"/>
        <v>#DIV/0!</v>
      </c>
    </row>
    <row r="606" customHeight="1" spans="1:5">
      <c r="A606" s="135" t="s">
        <v>458</v>
      </c>
      <c r="B606" s="75">
        <v>637</v>
      </c>
      <c r="C606" s="75">
        <v>637</v>
      </c>
      <c r="D606" s="75">
        <v>671</v>
      </c>
      <c r="E606" s="116">
        <f t="shared" si="9"/>
        <v>105.337519623234</v>
      </c>
    </row>
    <row r="607" customHeight="1" spans="1:5">
      <c r="A607" s="135" t="s">
        <v>459</v>
      </c>
      <c r="B607" s="75"/>
      <c r="C607" s="75"/>
      <c r="D607" s="75"/>
      <c r="E607" s="116" t="e">
        <f t="shared" si="9"/>
        <v>#DIV/0!</v>
      </c>
    </row>
    <row r="608" customHeight="1" spans="1:5">
      <c r="A608" s="135" t="s">
        <v>460</v>
      </c>
      <c r="B608" s="75"/>
      <c r="C608" s="75"/>
      <c r="D608" s="75"/>
      <c r="E608" s="116" t="e">
        <f t="shared" si="9"/>
        <v>#DIV/0!</v>
      </c>
    </row>
    <row r="609" customHeight="1" spans="1:5">
      <c r="A609" s="135" t="s">
        <v>461</v>
      </c>
      <c r="B609" s="75">
        <v>395</v>
      </c>
      <c r="C609" s="75">
        <v>395</v>
      </c>
      <c r="D609" s="75">
        <v>416</v>
      </c>
      <c r="E609" s="116">
        <f t="shared" si="9"/>
        <v>105.316455696203</v>
      </c>
    </row>
    <row r="610" customHeight="1" spans="1:5">
      <c r="A610" s="135" t="s">
        <v>462</v>
      </c>
      <c r="B610" s="75">
        <v>242</v>
      </c>
      <c r="C610" s="75">
        <v>242</v>
      </c>
      <c r="D610" s="75">
        <v>255</v>
      </c>
      <c r="E610" s="116">
        <f t="shared" si="9"/>
        <v>105.371900826446</v>
      </c>
    </row>
    <row r="611" customHeight="1" spans="1:5">
      <c r="A611" s="135" t="s">
        <v>463</v>
      </c>
      <c r="B611" s="75"/>
      <c r="C611" s="75"/>
      <c r="D611" s="75"/>
      <c r="E611" s="116" t="e">
        <f t="shared" si="9"/>
        <v>#DIV/0!</v>
      </c>
    </row>
    <row r="612" customHeight="1" spans="1:5">
      <c r="A612" s="135" t="s">
        <v>464</v>
      </c>
      <c r="B612" s="75">
        <v>505</v>
      </c>
      <c r="C612" s="75">
        <v>505</v>
      </c>
      <c r="D612" s="75">
        <v>532</v>
      </c>
      <c r="E612" s="116">
        <f t="shared" si="9"/>
        <v>105.346534653465</v>
      </c>
    </row>
    <row r="613" customHeight="1" spans="1:5">
      <c r="A613" s="135" t="s">
        <v>465</v>
      </c>
      <c r="B613" s="75">
        <v>381</v>
      </c>
      <c r="C613" s="75">
        <v>381</v>
      </c>
      <c r="D613" s="75">
        <v>402</v>
      </c>
      <c r="E613" s="116">
        <f t="shared" si="9"/>
        <v>105.511811023622</v>
      </c>
    </row>
    <row r="614" customHeight="1" spans="1:5">
      <c r="A614" s="135" t="s">
        <v>466</v>
      </c>
      <c r="B614" s="75">
        <v>124</v>
      </c>
      <c r="C614" s="75">
        <v>124</v>
      </c>
      <c r="D614" s="75">
        <v>130</v>
      </c>
      <c r="E614" s="116">
        <f t="shared" si="9"/>
        <v>104.838709677419</v>
      </c>
    </row>
    <row r="615" customHeight="1" spans="1:5">
      <c r="A615" s="135" t="s">
        <v>467</v>
      </c>
      <c r="B615" s="75"/>
      <c r="C615" s="75"/>
      <c r="D615" s="75"/>
      <c r="E615" s="116" t="e">
        <f t="shared" si="9"/>
        <v>#DIV/0!</v>
      </c>
    </row>
    <row r="616" customHeight="1" spans="1:5">
      <c r="A616" s="135" t="s">
        <v>468</v>
      </c>
      <c r="B616" s="75"/>
      <c r="C616" s="75"/>
      <c r="D616" s="75">
        <v>2</v>
      </c>
      <c r="E616" s="116" t="e">
        <f t="shared" si="9"/>
        <v>#DIV/0!</v>
      </c>
    </row>
    <row r="617" customHeight="1" spans="1:5">
      <c r="A617" s="135" t="s">
        <v>469</v>
      </c>
      <c r="B617" s="75"/>
      <c r="C617" s="75"/>
      <c r="D617" s="75">
        <v>2</v>
      </c>
      <c r="E617" s="116" t="e">
        <f t="shared" si="9"/>
        <v>#DIV/0!</v>
      </c>
    </row>
    <row r="618" customHeight="1" spans="1:5">
      <c r="A618" s="135" t="s">
        <v>470</v>
      </c>
      <c r="B618" s="75"/>
      <c r="C618" s="75"/>
      <c r="D618" s="75"/>
      <c r="E618" s="116" t="e">
        <f t="shared" si="9"/>
        <v>#DIV/0!</v>
      </c>
    </row>
    <row r="619" customHeight="1" spans="1:5">
      <c r="A619" s="135" t="s">
        <v>471</v>
      </c>
      <c r="B619" s="75">
        <v>6983</v>
      </c>
      <c r="C619" s="75">
        <v>6983</v>
      </c>
      <c r="D619" s="75">
        <v>7297</v>
      </c>
      <c r="E619" s="116">
        <f t="shared" si="9"/>
        <v>104.496634684233</v>
      </c>
    </row>
    <row r="620" customHeight="1" spans="1:5">
      <c r="A620" s="135" t="s">
        <v>472</v>
      </c>
      <c r="B620" s="75">
        <v>6983</v>
      </c>
      <c r="C620" s="75">
        <v>6983</v>
      </c>
      <c r="D620" s="75">
        <v>7297</v>
      </c>
      <c r="E620" s="116">
        <f t="shared" si="9"/>
        <v>104.496634684233</v>
      </c>
    </row>
    <row r="621" customHeight="1" spans="1:5">
      <c r="A621" s="135" t="s">
        <v>473</v>
      </c>
      <c r="B621" s="75">
        <v>16993</v>
      </c>
      <c r="C621" s="75">
        <v>16993</v>
      </c>
      <c r="D621" s="75">
        <v>15400</v>
      </c>
      <c r="E621" s="116">
        <f t="shared" si="9"/>
        <v>90.6255516977579</v>
      </c>
    </row>
    <row r="622" customHeight="1" spans="1:5">
      <c r="A622" s="135" t="s">
        <v>474</v>
      </c>
      <c r="B622" s="75">
        <v>1624</v>
      </c>
      <c r="C622" s="75">
        <v>1624</v>
      </c>
      <c r="D622" s="75">
        <v>1701</v>
      </c>
      <c r="E622" s="116">
        <f t="shared" si="9"/>
        <v>104.741379310345</v>
      </c>
    </row>
    <row r="623" customHeight="1" spans="1:5">
      <c r="A623" s="135" t="s">
        <v>10</v>
      </c>
      <c r="B623" s="75">
        <v>1264</v>
      </c>
      <c r="C623" s="75">
        <v>1264</v>
      </c>
      <c r="D623" s="75">
        <v>1324</v>
      </c>
      <c r="E623" s="116">
        <f t="shared" si="9"/>
        <v>104.746835443038</v>
      </c>
    </row>
    <row r="624" customHeight="1" spans="1:5">
      <c r="A624" s="135" t="s">
        <v>11</v>
      </c>
      <c r="B624" s="75">
        <v>0</v>
      </c>
      <c r="C624" s="75">
        <v>0</v>
      </c>
      <c r="D624" s="75"/>
      <c r="E624" s="116" t="e">
        <f t="shared" si="9"/>
        <v>#DIV/0!</v>
      </c>
    </row>
    <row r="625" customHeight="1" spans="1:5">
      <c r="A625" s="135" t="s">
        <v>12</v>
      </c>
      <c r="B625" s="75">
        <v>0</v>
      </c>
      <c r="C625" s="75">
        <v>0</v>
      </c>
      <c r="D625" s="75"/>
      <c r="E625" s="116" t="e">
        <f t="shared" si="9"/>
        <v>#DIV/0!</v>
      </c>
    </row>
    <row r="626" customHeight="1" spans="1:5">
      <c r="A626" s="135" t="s">
        <v>475</v>
      </c>
      <c r="B626" s="75">
        <v>0</v>
      </c>
      <c r="C626" s="75">
        <v>0</v>
      </c>
      <c r="D626" s="75"/>
      <c r="E626" s="116" t="e">
        <f t="shared" si="9"/>
        <v>#DIV/0!</v>
      </c>
    </row>
    <row r="627" customHeight="1" spans="1:5">
      <c r="A627" s="135" t="s">
        <v>476</v>
      </c>
      <c r="B627" s="75">
        <v>360</v>
      </c>
      <c r="C627" s="75">
        <v>360</v>
      </c>
      <c r="D627" s="75">
        <v>377</v>
      </c>
      <c r="E627" s="116">
        <f t="shared" si="9"/>
        <v>104.722222222222</v>
      </c>
    </row>
    <row r="628" customHeight="1" spans="1:5">
      <c r="A628" s="135" t="s">
        <v>477</v>
      </c>
      <c r="B628" s="75">
        <v>0</v>
      </c>
      <c r="C628" s="75">
        <v>0</v>
      </c>
      <c r="D628" s="75"/>
      <c r="E628" s="116" t="e">
        <f t="shared" si="9"/>
        <v>#DIV/0!</v>
      </c>
    </row>
    <row r="629" customHeight="1" spans="1:5">
      <c r="A629" s="135" t="s">
        <v>478</v>
      </c>
      <c r="B629" s="75">
        <v>0</v>
      </c>
      <c r="C629" s="75">
        <v>0</v>
      </c>
      <c r="D629" s="75"/>
      <c r="E629" s="116" t="e">
        <f t="shared" si="9"/>
        <v>#DIV/0!</v>
      </c>
    </row>
    <row r="630" customHeight="1" spans="1:5">
      <c r="A630" s="135" t="s">
        <v>479</v>
      </c>
      <c r="B630" s="75">
        <v>0</v>
      </c>
      <c r="C630" s="75">
        <v>0</v>
      </c>
      <c r="D630" s="75"/>
      <c r="E630" s="116" t="e">
        <f t="shared" si="9"/>
        <v>#DIV/0!</v>
      </c>
    </row>
    <row r="631" customHeight="1" spans="1:5">
      <c r="A631" s="135" t="s">
        <v>480</v>
      </c>
      <c r="B631" s="75">
        <v>0</v>
      </c>
      <c r="C631" s="75">
        <v>0</v>
      </c>
      <c r="D631" s="75"/>
      <c r="E631" s="116" t="e">
        <f t="shared" si="9"/>
        <v>#DIV/0!</v>
      </c>
    </row>
    <row r="632" customHeight="1" spans="1:5">
      <c r="A632" s="135" t="s">
        <v>481</v>
      </c>
      <c r="B632" s="75">
        <v>0</v>
      </c>
      <c r="C632" s="75">
        <v>0</v>
      </c>
      <c r="D632" s="75"/>
      <c r="E632" s="116" t="e">
        <f t="shared" si="9"/>
        <v>#DIV/0!</v>
      </c>
    </row>
    <row r="633" customHeight="1" spans="1:5">
      <c r="A633" s="135" t="s">
        <v>482</v>
      </c>
      <c r="B633" s="75">
        <v>0</v>
      </c>
      <c r="C633" s="75">
        <v>0</v>
      </c>
      <c r="D633" s="75"/>
      <c r="E633" s="116" t="e">
        <f t="shared" si="9"/>
        <v>#DIV/0!</v>
      </c>
    </row>
    <row r="634" customHeight="1" spans="1:5">
      <c r="A634" s="135" t="s">
        <v>483</v>
      </c>
      <c r="B634" s="75">
        <v>0</v>
      </c>
      <c r="C634" s="75">
        <v>0</v>
      </c>
      <c r="D634" s="75"/>
      <c r="E634" s="116" t="e">
        <f t="shared" si="9"/>
        <v>#DIV/0!</v>
      </c>
    </row>
    <row r="635" customHeight="1" spans="1:5">
      <c r="A635" s="135" t="s">
        <v>484</v>
      </c>
      <c r="B635" s="75">
        <v>520</v>
      </c>
      <c r="C635" s="75">
        <v>520</v>
      </c>
      <c r="D635" s="75">
        <v>10545</v>
      </c>
      <c r="E635" s="116">
        <f t="shared" si="9"/>
        <v>2027.88461538462</v>
      </c>
    </row>
    <row r="636" customHeight="1" spans="1:5">
      <c r="A636" s="135" t="s">
        <v>485</v>
      </c>
      <c r="B636" s="75">
        <v>95</v>
      </c>
      <c r="C636" s="75">
        <v>95</v>
      </c>
      <c r="D636" s="75">
        <v>100</v>
      </c>
      <c r="E636" s="116">
        <f t="shared" si="9"/>
        <v>105.263157894737</v>
      </c>
    </row>
    <row r="637" customHeight="1" spans="1:5">
      <c r="A637" s="135" t="s">
        <v>486</v>
      </c>
      <c r="B637" s="75">
        <v>356</v>
      </c>
      <c r="C637" s="75">
        <v>356</v>
      </c>
      <c r="D637" s="75">
        <v>373</v>
      </c>
      <c r="E637" s="116">
        <f t="shared" si="9"/>
        <v>104.775280898876</v>
      </c>
    </row>
    <row r="638" customHeight="1" spans="1:5">
      <c r="A638" s="135" t="s">
        <v>487</v>
      </c>
      <c r="B638" s="75">
        <v>0</v>
      </c>
      <c r="C638" s="75">
        <v>0</v>
      </c>
      <c r="D638" s="75"/>
      <c r="E638" s="116" t="e">
        <f t="shared" si="9"/>
        <v>#DIV/0!</v>
      </c>
    </row>
    <row r="639" customHeight="1" spans="1:5">
      <c r="A639" s="135" t="s">
        <v>488</v>
      </c>
      <c r="B639" s="75">
        <v>69</v>
      </c>
      <c r="C639" s="75">
        <v>69</v>
      </c>
      <c r="D639" s="75">
        <v>72</v>
      </c>
      <c r="E639" s="116">
        <f t="shared" si="9"/>
        <v>104.347826086957</v>
      </c>
    </row>
    <row r="640" customHeight="1" spans="1:5">
      <c r="A640" s="135" t="s">
        <v>489</v>
      </c>
      <c r="B640" s="75">
        <v>0</v>
      </c>
      <c r="C640" s="75">
        <v>0</v>
      </c>
      <c r="D640" s="75"/>
      <c r="E640" s="116" t="e">
        <f t="shared" si="9"/>
        <v>#DIV/0!</v>
      </c>
    </row>
    <row r="641" customHeight="1" spans="1:5">
      <c r="A641" s="135" t="s">
        <v>490</v>
      </c>
      <c r="B641" s="75">
        <v>0</v>
      </c>
      <c r="C641" s="75">
        <v>0</v>
      </c>
      <c r="D641" s="75"/>
      <c r="E641" s="116" t="e">
        <f t="shared" si="9"/>
        <v>#DIV/0!</v>
      </c>
    </row>
    <row r="642" customHeight="1" spans="1:5">
      <c r="A642" s="135" t="s">
        <v>491</v>
      </c>
      <c r="B642" s="75">
        <v>0</v>
      </c>
      <c r="C642" s="75">
        <v>0</v>
      </c>
      <c r="D642" s="75"/>
      <c r="E642" s="116" t="e">
        <f t="shared" si="9"/>
        <v>#DIV/0!</v>
      </c>
    </row>
    <row r="643" customHeight="1" spans="1:5">
      <c r="A643" s="135" t="s">
        <v>492</v>
      </c>
      <c r="B643" s="75">
        <v>0</v>
      </c>
      <c r="C643" s="75">
        <v>0</v>
      </c>
      <c r="D643" s="75">
        <v>10000</v>
      </c>
      <c r="E643" s="116" t="e">
        <f t="shared" si="9"/>
        <v>#DIV/0!</v>
      </c>
    </row>
    <row r="644" customHeight="1" spans="1:5">
      <c r="A644" s="135" t="s">
        <v>493</v>
      </c>
      <c r="B644" s="75">
        <v>111</v>
      </c>
      <c r="C644" s="75">
        <v>111</v>
      </c>
      <c r="D644" s="75">
        <v>116</v>
      </c>
      <c r="E644" s="116">
        <f t="shared" si="9"/>
        <v>104.504504504504</v>
      </c>
    </row>
    <row r="645" customHeight="1" spans="1:5">
      <c r="A645" s="135" t="s">
        <v>494</v>
      </c>
      <c r="B645" s="75">
        <v>101</v>
      </c>
      <c r="C645" s="75">
        <v>101</v>
      </c>
      <c r="D645" s="75">
        <v>106</v>
      </c>
      <c r="E645" s="116">
        <f t="shared" ref="E645:E708" si="10">D645/C645*100</f>
        <v>104.950495049505</v>
      </c>
    </row>
    <row r="646" customHeight="1" spans="1:5">
      <c r="A646" s="135" t="s">
        <v>495</v>
      </c>
      <c r="B646" s="75">
        <v>0</v>
      </c>
      <c r="C646" s="75">
        <v>0</v>
      </c>
      <c r="D646" s="75"/>
      <c r="E646" s="116" t="e">
        <f t="shared" si="10"/>
        <v>#DIV/0!</v>
      </c>
    </row>
    <row r="647" customHeight="1" spans="1:5">
      <c r="A647" s="135" t="s">
        <v>496</v>
      </c>
      <c r="B647" s="75">
        <v>0</v>
      </c>
      <c r="C647" s="75">
        <v>0</v>
      </c>
      <c r="D647" s="75"/>
      <c r="E647" s="116" t="e">
        <f t="shared" si="10"/>
        <v>#DIV/0!</v>
      </c>
    </row>
    <row r="648" customHeight="1" spans="1:5">
      <c r="A648" s="135" t="s">
        <v>497</v>
      </c>
      <c r="B648" s="75">
        <v>0</v>
      </c>
      <c r="C648" s="75">
        <v>0</v>
      </c>
      <c r="D648" s="75"/>
      <c r="E648" s="116" t="e">
        <f t="shared" si="10"/>
        <v>#DIV/0!</v>
      </c>
    </row>
    <row r="649" customHeight="1" spans="1:5">
      <c r="A649" s="135" t="s">
        <v>498</v>
      </c>
      <c r="B649" s="75">
        <v>10</v>
      </c>
      <c r="C649" s="75">
        <v>10</v>
      </c>
      <c r="D649" s="75">
        <v>10</v>
      </c>
      <c r="E649" s="116">
        <f t="shared" si="10"/>
        <v>100</v>
      </c>
    </row>
    <row r="650" customHeight="1" spans="1:5">
      <c r="A650" s="135" t="s">
        <v>499</v>
      </c>
      <c r="B650" s="75">
        <v>0</v>
      </c>
      <c r="C650" s="75">
        <v>0</v>
      </c>
      <c r="D650" s="75"/>
      <c r="E650" s="116" t="e">
        <f t="shared" si="10"/>
        <v>#DIV/0!</v>
      </c>
    </row>
    <row r="651" customHeight="1" spans="1:5">
      <c r="A651" s="135" t="s">
        <v>500</v>
      </c>
      <c r="B651" s="75">
        <v>0</v>
      </c>
      <c r="C651" s="75">
        <v>0</v>
      </c>
      <c r="D651" s="75"/>
      <c r="E651" s="116" t="e">
        <f t="shared" si="10"/>
        <v>#DIV/0!</v>
      </c>
    </row>
    <row r="652" customHeight="1" spans="1:5">
      <c r="A652" s="135" t="s">
        <v>501</v>
      </c>
      <c r="B652" s="75">
        <v>0</v>
      </c>
      <c r="C652" s="75">
        <v>0</v>
      </c>
      <c r="D652" s="75"/>
      <c r="E652" s="116" t="e">
        <f t="shared" si="10"/>
        <v>#DIV/0!</v>
      </c>
    </row>
    <row r="653" customHeight="1" spans="1:5">
      <c r="A653" s="135" t="s">
        <v>502</v>
      </c>
      <c r="B653" s="75">
        <v>0</v>
      </c>
      <c r="C653" s="75">
        <v>0</v>
      </c>
      <c r="D653" s="75"/>
      <c r="E653" s="116" t="e">
        <f t="shared" si="10"/>
        <v>#DIV/0!</v>
      </c>
    </row>
    <row r="654" customHeight="1" spans="1:5">
      <c r="A654" s="135" t="s">
        <v>503</v>
      </c>
      <c r="B654" s="75">
        <v>0</v>
      </c>
      <c r="C654" s="75">
        <v>0</v>
      </c>
      <c r="D654" s="75"/>
      <c r="E654" s="116" t="e">
        <f t="shared" si="10"/>
        <v>#DIV/0!</v>
      </c>
    </row>
    <row r="655" customHeight="1" spans="1:5">
      <c r="A655" s="135" t="s">
        <v>504</v>
      </c>
      <c r="B655" s="75">
        <v>0</v>
      </c>
      <c r="C655" s="75">
        <v>0</v>
      </c>
      <c r="D655" s="75"/>
      <c r="E655" s="116" t="e">
        <f t="shared" si="10"/>
        <v>#DIV/0!</v>
      </c>
    </row>
    <row r="656" customHeight="1" spans="1:5">
      <c r="A656" s="135" t="s">
        <v>505</v>
      </c>
      <c r="B656" s="75">
        <v>0</v>
      </c>
      <c r="C656" s="75">
        <v>0</v>
      </c>
      <c r="D656" s="75"/>
      <c r="E656" s="116" t="e">
        <f t="shared" si="10"/>
        <v>#DIV/0!</v>
      </c>
    </row>
    <row r="657" customHeight="1" spans="1:5">
      <c r="A657" s="135" t="s">
        <v>506</v>
      </c>
      <c r="B657" s="75">
        <v>0</v>
      </c>
      <c r="C657" s="75">
        <v>0</v>
      </c>
      <c r="D657" s="75"/>
      <c r="E657" s="116" t="e">
        <f t="shared" si="10"/>
        <v>#DIV/0!</v>
      </c>
    </row>
    <row r="658" customHeight="1" spans="1:5">
      <c r="A658" s="135" t="s">
        <v>507</v>
      </c>
      <c r="B658" s="75">
        <v>0</v>
      </c>
      <c r="C658" s="75">
        <v>0</v>
      </c>
      <c r="D658" s="75"/>
      <c r="E658" s="116" t="e">
        <f t="shared" si="10"/>
        <v>#DIV/0!</v>
      </c>
    </row>
    <row r="659" customHeight="1" spans="1:5">
      <c r="A659" s="135" t="s">
        <v>508</v>
      </c>
      <c r="B659" s="75">
        <v>0</v>
      </c>
      <c r="C659" s="75">
        <v>0</v>
      </c>
      <c r="D659" s="75"/>
      <c r="E659" s="116" t="e">
        <f t="shared" si="10"/>
        <v>#DIV/0!</v>
      </c>
    </row>
    <row r="660" customHeight="1" spans="1:5">
      <c r="A660" s="135" t="s">
        <v>509</v>
      </c>
      <c r="B660" s="75">
        <v>0</v>
      </c>
      <c r="C660" s="75">
        <v>0</v>
      </c>
      <c r="D660" s="75"/>
      <c r="E660" s="116" t="e">
        <f t="shared" si="10"/>
        <v>#DIV/0!</v>
      </c>
    </row>
    <row r="661" customHeight="1" spans="1:5">
      <c r="A661" s="135" t="s">
        <v>510</v>
      </c>
      <c r="B661" s="75">
        <v>0</v>
      </c>
      <c r="C661" s="75">
        <v>0</v>
      </c>
      <c r="D661" s="75"/>
      <c r="E661" s="116" t="e">
        <f t="shared" si="10"/>
        <v>#DIV/0!</v>
      </c>
    </row>
    <row r="662" customHeight="1" spans="1:5">
      <c r="A662" s="135" t="s">
        <v>511</v>
      </c>
      <c r="B662" s="75">
        <v>0</v>
      </c>
      <c r="C662" s="75">
        <v>0</v>
      </c>
      <c r="D662" s="75"/>
      <c r="E662" s="116" t="e">
        <f t="shared" si="10"/>
        <v>#DIV/0!</v>
      </c>
    </row>
    <row r="663" customHeight="1" spans="1:5">
      <c r="A663" s="135" t="s">
        <v>512</v>
      </c>
      <c r="B663" s="75">
        <v>0</v>
      </c>
      <c r="C663" s="75">
        <v>0</v>
      </c>
      <c r="D663" s="75"/>
      <c r="E663" s="116" t="e">
        <f t="shared" si="10"/>
        <v>#DIV/0!</v>
      </c>
    </row>
    <row r="664" customHeight="1" spans="1:5">
      <c r="A664" s="135" t="s">
        <v>513</v>
      </c>
      <c r="B664" s="75">
        <v>0</v>
      </c>
      <c r="C664" s="75">
        <v>0</v>
      </c>
      <c r="D664" s="75"/>
      <c r="E664" s="116" t="e">
        <f t="shared" si="10"/>
        <v>#DIV/0!</v>
      </c>
    </row>
    <row r="665" customHeight="1" spans="1:5">
      <c r="A665" s="135" t="s">
        <v>514</v>
      </c>
      <c r="B665" s="75">
        <v>0</v>
      </c>
      <c r="C665" s="75">
        <v>0</v>
      </c>
      <c r="D665" s="75"/>
      <c r="E665" s="116" t="e">
        <f t="shared" si="10"/>
        <v>#DIV/0!</v>
      </c>
    </row>
    <row r="666" customHeight="1" spans="1:5">
      <c r="A666" s="135" t="s">
        <v>515</v>
      </c>
      <c r="B666" s="75">
        <v>0</v>
      </c>
      <c r="C666" s="75">
        <v>0</v>
      </c>
      <c r="D666" s="75"/>
      <c r="E666" s="116" t="e">
        <f t="shared" si="10"/>
        <v>#DIV/0!</v>
      </c>
    </row>
    <row r="667" customHeight="1" spans="1:5">
      <c r="A667" s="135" t="s">
        <v>516</v>
      </c>
      <c r="B667" s="75">
        <v>0</v>
      </c>
      <c r="C667" s="75">
        <v>0</v>
      </c>
      <c r="D667" s="75"/>
      <c r="E667" s="116" t="e">
        <f t="shared" si="10"/>
        <v>#DIV/0!</v>
      </c>
    </row>
    <row r="668" customHeight="1" spans="1:5">
      <c r="A668" s="135" t="s">
        <v>517</v>
      </c>
      <c r="B668" s="75">
        <v>0</v>
      </c>
      <c r="C668" s="75">
        <v>0</v>
      </c>
      <c r="D668" s="75"/>
      <c r="E668" s="116" t="e">
        <f t="shared" si="10"/>
        <v>#DIV/0!</v>
      </c>
    </row>
    <row r="669" customHeight="1" spans="1:5">
      <c r="A669" s="135" t="s">
        <v>518</v>
      </c>
      <c r="B669" s="75">
        <v>0</v>
      </c>
      <c r="C669" s="75">
        <v>0</v>
      </c>
      <c r="D669" s="75"/>
      <c r="E669" s="116" t="e">
        <f t="shared" si="10"/>
        <v>#DIV/0!</v>
      </c>
    </row>
    <row r="670" customHeight="1" spans="1:5">
      <c r="A670" s="135" t="s">
        <v>519</v>
      </c>
      <c r="B670" s="75">
        <v>0</v>
      </c>
      <c r="C670" s="75">
        <v>0</v>
      </c>
      <c r="D670" s="75"/>
      <c r="E670" s="116" t="e">
        <f t="shared" si="10"/>
        <v>#DIV/0!</v>
      </c>
    </row>
    <row r="671" customHeight="1" spans="1:5">
      <c r="A671" s="135" t="s">
        <v>520</v>
      </c>
      <c r="B671" s="75">
        <v>0</v>
      </c>
      <c r="C671" s="75">
        <v>0</v>
      </c>
      <c r="D671" s="75"/>
      <c r="E671" s="116" t="e">
        <f t="shared" si="10"/>
        <v>#DIV/0!</v>
      </c>
    </row>
    <row r="672" customHeight="1" spans="1:5">
      <c r="A672" s="135" t="s">
        <v>521</v>
      </c>
      <c r="B672" s="75">
        <v>385</v>
      </c>
      <c r="C672" s="75">
        <v>385</v>
      </c>
      <c r="D672" s="75">
        <v>404</v>
      </c>
      <c r="E672" s="116">
        <f t="shared" si="10"/>
        <v>104.935064935065</v>
      </c>
    </row>
    <row r="673" customHeight="1" spans="1:5">
      <c r="A673" s="135" t="s">
        <v>522</v>
      </c>
      <c r="B673" s="75">
        <v>290</v>
      </c>
      <c r="C673" s="75">
        <v>290</v>
      </c>
      <c r="D673" s="75">
        <v>304</v>
      </c>
      <c r="E673" s="116">
        <f t="shared" si="10"/>
        <v>104.827586206897</v>
      </c>
    </row>
    <row r="674" customHeight="1" spans="1:5">
      <c r="A674" s="135" t="s">
        <v>523</v>
      </c>
      <c r="B674" s="75">
        <v>95</v>
      </c>
      <c r="C674" s="75">
        <v>95</v>
      </c>
      <c r="D674" s="75">
        <v>100</v>
      </c>
      <c r="E674" s="116">
        <f t="shared" si="10"/>
        <v>105.263157894737</v>
      </c>
    </row>
    <row r="675" customHeight="1" spans="1:5">
      <c r="A675" s="135" t="s">
        <v>524</v>
      </c>
      <c r="B675" s="75">
        <v>0</v>
      </c>
      <c r="C675" s="75">
        <v>0</v>
      </c>
      <c r="D675" s="75"/>
      <c r="E675" s="116" t="e">
        <f t="shared" si="10"/>
        <v>#DIV/0!</v>
      </c>
    </row>
    <row r="676" customHeight="1" spans="1:5">
      <c r="A676" s="135" t="s">
        <v>525</v>
      </c>
      <c r="B676" s="75">
        <v>0</v>
      </c>
      <c r="C676" s="75">
        <v>0</v>
      </c>
      <c r="D676" s="75"/>
      <c r="E676" s="116" t="e">
        <f t="shared" si="10"/>
        <v>#DIV/0!</v>
      </c>
    </row>
    <row r="677" customHeight="1" spans="1:5">
      <c r="A677" s="135" t="s">
        <v>526</v>
      </c>
      <c r="B677" s="75">
        <v>0</v>
      </c>
      <c r="C677" s="75">
        <v>0</v>
      </c>
      <c r="D677" s="75"/>
      <c r="E677" s="116" t="e">
        <f t="shared" si="10"/>
        <v>#DIV/0!</v>
      </c>
    </row>
    <row r="678" customHeight="1" spans="1:5">
      <c r="A678" s="135" t="s">
        <v>527</v>
      </c>
      <c r="B678" s="75">
        <v>0</v>
      </c>
      <c r="C678" s="75">
        <v>0</v>
      </c>
      <c r="D678" s="75"/>
      <c r="E678" s="116" t="e">
        <f t="shared" si="10"/>
        <v>#DIV/0!</v>
      </c>
    </row>
    <row r="679" customHeight="1" spans="1:5">
      <c r="A679" s="135" t="s">
        <v>528</v>
      </c>
      <c r="B679" s="75">
        <v>0</v>
      </c>
      <c r="C679" s="75">
        <v>0</v>
      </c>
      <c r="D679" s="75"/>
      <c r="E679" s="116" t="e">
        <f t="shared" si="10"/>
        <v>#DIV/0!</v>
      </c>
    </row>
    <row r="680" customHeight="1" spans="1:5">
      <c r="A680" s="135" t="s">
        <v>529</v>
      </c>
      <c r="B680" s="75">
        <v>0</v>
      </c>
      <c r="C680" s="75">
        <v>0</v>
      </c>
      <c r="D680" s="75"/>
      <c r="E680" s="116" t="e">
        <f t="shared" si="10"/>
        <v>#DIV/0!</v>
      </c>
    </row>
    <row r="681" customHeight="1" spans="1:5">
      <c r="A681" s="135" t="s">
        <v>530</v>
      </c>
      <c r="B681" s="75">
        <v>0</v>
      </c>
      <c r="C681" s="75">
        <v>0</v>
      </c>
      <c r="D681" s="75"/>
      <c r="E681" s="116" t="e">
        <f t="shared" si="10"/>
        <v>#DIV/0!</v>
      </c>
    </row>
    <row r="682" customHeight="1" spans="1:5">
      <c r="A682" s="135" t="s">
        <v>531</v>
      </c>
      <c r="B682" s="75">
        <v>8</v>
      </c>
      <c r="C682" s="75">
        <v>8</v>
      </c>
      <c r="D682" s="75">
        <v>8</v>
      </c>
      <c r="E682" s="116">
        <f t="shared" si="10"/>
        <v>100</v>
      </c>
    </row>
    <row r="683" customHeight="1" spans="1:5">
      <c r="A683" s="135" t="s">
        <v>10</v>
      </c>
      <c r="B683" s="75">
        <v>0</v>
      </c>
      <c r="C683" s="75">
        <v>0</v>
      </c>
      <c r="D683" s="75"/>
      <c r="E683" s="116" t="e">
        <f t="shared" si="10"/>
        <v>#DIV/0!</v>
      </c>
    </row>
    <row r="684" customHeight="1" spans="1:5">
      <c r="A684" s="135" t="s">
        <v>11</v>
      </c>
      <c r="B684" s="75">
        <v>0</v>
      </c>
      <c r="C684" s="75">
        <v>0</v>
      </c>
      <c r="D684" s="75"/>
      <c r="E684" s="116" t="e">
        <f t="shared" si="10"/>
        <v>#DIV/0!</v>
      </c>
    </row>
    <row r="685" customHeight="1" spans="1:5">
      <c r="A685" s="135" t="s">
        <v>12</v>
      </c>
      <c r="B685" s="75">
        <v>0</v>
      </c>
      <c r="C685" s="75">
        <v>0</v>
      </c>
      <c r="D685" s="75"/>
      <c r="E685" s="116" t="e">
        <f t="shared" si="10"/>
        <v>#DIV/0!</v>
      </c>
    </row>
    <row r="686" customHeight="1" spans="1:5">
      <c r="A686" s="135" t="s">
        <v>532</v>
      </c>
      <c r="B686" s="75">
        <v>0</v>
      </c>
      <c r="C686" s="75">
        <v>0</v>
      </c>
      <c r="D686" s="75"/>
      <c r="E686" s="116" t="e">
        <f t="shared" si="10"/>
        <v>#DIV/0!</v>
      </c>
    </row>
    <row r="687" customHeight="1" spans="1:5">
      <c r="A687" s="135" t="s">
        <v>533</v>
      </c>
      <c r="B687" s="75">
        <v>0</v>
      </c>
      <c r="C687" s="75">
        <v>0</v>
      </c>
      <c r="D687" s="75"/>
      <c r="E687" s="116" t="e">
        <f t="shared" si="10"/>
        <v>#DIV/0!</v>
      </c>
    </row>
    <row r="688" customHeight="1" spans="1:5">
      <c r="A688" s="135" t="s">
        <v>534</v>
      </c>
      <c r="B688" s="75">
        <v>0</v>
      </c>
      <c r="C688" s="75">
        <v>0</v>
      </c>
      <c r="D688" s="75"/>
      <c r="E688" s="116" t="e">
        <f t="shared" si="10"/>
        <v>#DIV/0!</v>
      </c>
    </row>
    <row r="689" customHeight="1" spans="1:5">
      <c r="A689" s="135" t="s">
        <v>535</v>
      </c>
      <c r="B689" s="75">
        <v>0</v>
      </c>
      <c r="C689" s="75">
        <v>0</v>
      </c>
      <c r="D689" s="75"/>
      <c r="E689" s="116" t="e">
        <f t="shared" si="10"/>
        <v>#DIV/0!</v>
      </c>
    </row>
    <row r="690" customHeight="1" spans="1:5">
      <c r="A690" s="135" t="s">
        <v>536</v>
      </c>
      <c r="B690" s="75">
        <v>0</v>
      </c>
      <c r="C690" s="75">
        <v>0</v>
      </c>
      <c r="D690" s="75"/>
      <c r="E690" s="116" t="e">
        <f t="shared" si="10"/>
        <v>#DIV/0!</v>
      </c>
    </row>
    <row r="691" customHeight="1" spans="1:5">
      <c r="A691" s="135" t="s">
        <v>537</v>
      </c>
      <c r="B691" s="75">
        <v>0</v>
      </c>
      <c r="C691" s="75">
        <v>0</v>
      </c>
      <c r="D691" s="75"/>
      <c r="E691" s="116" t="e">
        <f t="shared" si="10"/>
        <v>#DIV/0!</v>
      </c>
    </row>
    <row r="692" customHeight="1" spans="1:5">
      <c r="A692" s="135" t="s">
        <v>538</v>
      </c>
      <c r="B692" s="75">
        <v>0</v>
      </c>
      <c r="C692" s="75">
        <v>0</v>
      </c>
      <c r="D692" s="75"/>
      <c r="E692" s="116" t="e">
        <f t="shared" si="10"/>
        <v>#DIV/0!</v>
      </c>
    </row>
    <row r="693" customHeight="1" spans="1:5">
      <c r="A693" s="135" t="s">
        <v>53</v>
      </c>
      <c r="B693" s="75">
        <v>0</v>
      </c>
      <c r="C693" s="75">
        <v>0</v>
      </c>
      <c r="D693" s="75"/>
      <c r="E693" s="116" t="e">
        <f t="shared" si="10"/>
        <v>#DIV/0!</v>
      </c>
    </row>
    <row r="694" customHeight="1" spans="1:5">
      <c r="A694" s="135" t="s">
        <v>539</v>
      </c>
      <c r="B694" s="75">
        <v>0</v>
      </c>
      <c r="C694" s="75">
        <v>0</v>
      </c>
      <c r="D694" s="75"/>
      <c r="E694" s="116" t="e">
        <f t="shared" si="10"/>
        <v>#DIV/0!</v>
      </c>
    </row>
    <row r="695" customHeight="1" spans="1:5">
      <c r="A695" s="135" t="s">
        <v>19</v>
      </c>
      <c r="B695" s="75">
        <v>0</v>
      </c>
      <c r="C695" s="75">
        <v>0</v>
      </c>
      <c r="D695" s="75"/>
      <c r="E695" s="116" t="e">
        <f t="shared" si="10"/>
        <v>#DIV/0!</v>
      </c>
    </row>
    <row r="696" customHeight="1" spans="1:5">
      <c r="A696" s="135" t="s">
        <v>540</v>
      </c>
      <c r="B696" s="75">
        <v>8</v>
      </c>
      <c r="C696" s="75">
        <v>8</v>
      </c>
      <c r="D696" s="75">
        <v>8</v>
      </c>
      <c r="E696" s="116">
        <f t="shared" si="10"/>
        <v>100</v>
      </c>
    </row>
    <row r="697" customHeight="1" spans="1:5">
      <c r="A697" s="135" t="s">
        <v>541</v>
      </c>
      <c r="B697" s="75">
        <v>14345</v>
      </c>
      <c r="C697" s="75">
        <v>12045</v>
      </c>
      <c r="D697" s="75">
        <v>2626</v>
      </c>
      <c r="E697" s="116">
        <f t="shared" si="10"/>
        <v>21.8015774180158</v>
      </c>
    </row>
    <row r="698" customHeight="1" spans="1:5">
      <c r="A698" s="135" t="s">
        <v>542</v>
      </c>
      <c r="B698" s="75">
        <v>14345</v>
      </c>
      <c r="C698" s="75">
        <v>12045</v>
      </c>
      <c r="D698" s="75">
        <v>2626</v>
      </c>
      <c r="E698" s="116">
        <f t="shared" si="10"/>
        <v>21.8015774180158</v>
      </c>
    </row>
    <row r="699" customHeight="1" spans="1:5">
      <c r="A699" s="135" t="s">
        <v>543</v>
      </c>
      <c r="B699" s="75">
        <v>41349</v>
      </c>
      <c r="C699" s="75">
        <v>37649</v>
      </c>
      <c r="D699" s="75">
        <v>39500</v>
      </c>
      <c r="E699" s="116">
        <f t="shared" si="10"/>
        <v>104.916465244761</v>
      </c>
    </row>
    <row r="700" customHeight="1" spans="1:5">
      <c r="A700" s="135" t="s">
        <v>544</v>
      </c>
      <c r="B700" s="75">
        <v>9226</v>
      </c>
      <c r="C700" s="75">
        <v>9226</v>
      </c>
      <c r="D700" s="75">
        <v>9693</v>
      </c>
      <c r="E700" s="116">
        <f t="shared" si="10"/>
        <v>105.061781920659</v>
      </c>
    </row>
    <row r="701" customHeight="1" spans="1:5">
      <c r="A701" s="135" t="s">
        <v>10</v>
      </c>
      <c r="B701" s="75">
        <v>2455</v>
      </c>
      <c r="C701" s="75">
        <v>2455</v>
      </c>
      <c r="D701" s="75">
        <v>2580</v>
      </c>
      <c r="E701" s="116">
        <f t="shared" si="10"/>
        <v>105.091649694501</v>
      </c>
    </row>
    <row r="702" customHeight="1" spans="1:5">
      <c r="A702" s="135" t="s">
        <v>11</v>
      </c>
      <c r="B702" s="75">
        <v>965</v>
      </c>
      <c r="C702" s="75">
        <v>965</v>
      </c>
      <c r="D702" s="75">
        <v>1014</v>
      </c>
      <c r="E702" s="116">
        <f t="shared" si="10"/>
        <v>105.077720207254</v>
      </c>
    </row>
    <row r="703" customHeight="1" spans="1:5">
      <c r="A703" s="135" t="s">
        <v>12</v>
      </c>
      <c r="B703" s="75">
        <v>0</v>
      </c>
      <c r="C703" s="75">
        <v>0</v>
      </c>
      <c r="D703" s="75"/>
      <c r="E703" s="116" t="e">
        <f t="shared" si="10"/>
        <v>#DIV/0!</v>
      </c>
    </row>
    <row r="704" customHeight="1" spans="1:5">
      <c r="A704" s="135" t="s">
        <v>545</v>
      </c>
      <c r="B704" s="75">
        <v>2429</v>
      </c>
      <c r="C704" s="75">
        <v>2429</v>
      </c>
      <c r="D704" s="75">
        <v>2552</v>
      </c>
      <c r="E704" s="116">
        <f t="shared" si="10"/>
        <v>105.063812268423</v>
      </c>
    </row>
    <row r="705" customHeight="1" spans="1:5">
      <c r="A705" s="135" t="s">
        <v>546</v>
      </c>
      <c r="B705" s="75">
        <v>0</v>
      </c>
      <c r="C705" s="75">
        <v>0</v>
      </c>
      <c r="D705" s="75"/>
      <c r="E705" s="116" t="e">
        <f t="shared" si="10"/>
        <v>#DIV/0!</v>
      </c>
    </row>
    <row r="706" customHeight="1" spans="1:5">
      <c r="A706" s="135" t="s">
        <v>547</v>
      </c>
      <c r="B706" s="75">
        <v>185</v>
      </c>
      <c r="C706" s="75">
        <v>185</v>
      </c>
      <c r="D706" s="75">
        <v>194</v>
      </c>
      <c r="E706" s="116">
        <f t="shared" si="10"/>
        <v>104.864864864865</v>
      </c>
    </row>
    <row r="707" customHeight="1" spans="1:5">
      <c r="A707" s="135" t="s">
        <v>548</v>
      </c>
      <c r="B707" s="75">
        <v>0</v>
      </c>
      <c r="C707" s="75">
        <v>0</v>
      </c>
      <c r="D707" s="75"/>
      <c r="E707" s="116" t="e">
        <f t="shared" si="10"/>
        <v>#DIV/0!</v>
      </c>
    </row>
    <row r="708" customHeight="1" spans="1:5">
      <c r="A708" s="135" t="s">
        <v>549</v>
      </c>
      <c r="B708" s="75">
        <v>0</v>
      </c>
      <c r="C708" s="75">
        <v>0</v>
      </c>
      <c r="D708" s="75"/>
      <c r="E708" s="116" t="e">
        <f t="shared" si="10"/>
        <v>#DIV/0!</v>
      </c>
    </row>
    <row r="709" customHeight="1" spans="1:5">
      <c r="A709" s="135" t="s">
        <v>550</v>
      </c>
      <c r="B709" s="75">
        <v>0</v>
      </c>
      <c r="C709" s="75">
        <v>0</v>
      </c>
      <c r="D709" s="75"/>
      <c r="E709" s="116" t="e">
        <f t="shared" ref="E709:E772" si="11">D709/C709*100</f>
        <v>#DIV/0!</v>
      </c>
    </row>
    <row r="710" customHeight="1" spans="1:5">
      <c r="A710" s="135" t="s">
        <v>551</v>
      </c>
      <c r="B710" s="75">
        <v>0</v>
      </c>
      <c r="C710" s="75">
        <v>0</v>
      </c>
      <c r="D710" s="75"/>
      <c r="E710" s="116" t="e">
        <f t="shared" si="11"/>
        <v>#DIV/0!</v>
      </c>
    </row>
    <row r="711" customHeight="1" spans="1:5">
      <c r="A711" s="135" t="s">
        <v>552</v>
      </c>
      <c r="B711" s="75">
        <v>3192</v>
      </c>
      <c r="C711" s="75">
        <v>3192</v>
      </c>
      <c r="D711" s="75">
        <v>3353</v>
      </c>
      <c r="E711" s="116">
        <f t="shared" si="11"/>
        <v>105.043859649123</v>
      </c>
    </row>
    <row r="712" customHeight="1" spans="1:5">
      <c r="A712" s="135" t="s">
        <v>553</v>
      </c>
      <c r="B712" s="75">
        <v>1418</v>
      </c>
      <c r="C712" s="75">
        <v>1418</v>
      </c>
      <c r="D712" s="75">
        <v>1488</v>
      </c>
      <c r="E712" s="116">
        <f t="shared" si="11"/>
        <v>104.936530324401</v>
      </c>
    </row>
    <row r="713" customHeight="1" spans="1:5">
      <c r="A713" s="135" t="s">
        <v>554</v>
      </c>
      <c r="B713" s="75">
        <v>1418</v>
      </c>
      <c r="C713" s="75">
        <v>1418</v>
      </c>
      <c r="D713" s="75">
        <v>1488</v>
      </c>
      <c r="E713" s="116">
        <f t="shared" si="11"/>
        <v>104.936530324401</v>
      </c>
    </row>
    <row r="714" customHeight="1" spans="1:5">
      <c r="A714" s="135" t="s">
        <v>555</v>
      </c>
      <c r="B714" s="75">
        <v>13630</v>
      </c>
      <c r="C714" s="75">
        <v>9930</v>
      </c>
      <c r="D714" s="75">
        <v>11895</v>
      </c>
      <c r="E714" s="116">
        <f t="shared" si="11"/>
        <v>119.788519637462</v>
      </c>
    </row>
    <row r="715" customHeight="1" spans="1:5">
      <c r="A715" s="135" t="s">
        <v>556</v>
      </c>
      <c r="B715" s="75">
        <v>0</v>
      </c>
      <c r="C715" s="75">
        <v>0</v>
      </c>
      <c r="D715" s="75"/>
      <c r="E715" s="116" t="e">
        <f t="shared" si="11"/>
        <v>#DIV/0!</v>
      </c>
    </row>
    <row r="716" customHeight="1" spans="1:5">
      <c r="A716" s="135" t="s">
        <v>557</v>
      </c>
      <c r="B716" s="75">
        <v>13630</v>
      </c>
      <c r="C716" s="75">
        <v>9930</v>
      </c>
      <c r="D716" s="75">
        <v>11895</v>
      </c>
      <c r="E716" s="116">
        <f t="shared" si="11"/>
        <v>119.788519637462</v>
      </c>
    </row>
    <row r="717" customHeight="1" spans="1:5">
      <c r="A717" s="135" t="s">
        <v>558</v>
      </c>
      <c r="B717" s="75">
        <v>14341</v>
      </c>
      <c r="C717" s="75">
        <v>14341</v>
      </c>
      <c r="D717" s="75">
        <v>14900</v>
      </c>
      <c r="E717" s="116">
        <f t="shared" si="11"/>
        <v>103.897915068684</v>
      </c>
    </row>
    <row r="718" customHeight="1" spans="1:5">
      <c r="A718" s="135" t="s">
        <v>559</v>
      </c>
      <c r="B718" s="75">
        <v>14341</v>
      </c>
      <c r="C718" s="75">
        <v>14341</v>
      </c>
      <c r="D718" s="75">
        <v>14900</v>
      </c>
      <c r="E718" s="116">
        <f t="shared" si="11"/>
        <v>103.897915068684</v>
      </c>
    </row>
    <row r="719" customHeight="1" spans="1:5">
      <c r="A719" s="135" t="s">
        <v>560</v>
      </c>
      <c r="B719" s="75">
        <v>135</v>
      </c>
      <c r="C719" s="75">
        <v>135</v>
      </c>
      <c r="D719" s="75">
        <v>141</v>
      </c>
      <c r="E719" s="116">
        <f t="shared" si="11"/>
        <v>104.444444444444</v>
      </c>
    </row>
    <row r="720" customHeight="1" spans="1:5">
      <c r="A720" s="135" t="s">
        <v>561</v>
      </c>
      <c r="B720" s="75">
        <v>135</v>
      </c>
      <c r="C720" s="75">
        <v>135</v>
      </c>
      <c r="D720" s="75">
        <v>141</v>
      </c>
      <c r="E720" s="116">
        <f t="shared" si="11"/>
        <v>104.444444444444</v>
      </c>
    </row>
    <row r="721" customHeight="1" spans="1:5">
      <c r="A721" s="135" t="s">
        <v>562</v>
      </c>
      <c r="B721" s="75">
        <v>2599</v>
      </c>
      <c r="C721" s="75">
        <v>2599</v>
      </c>
      <c r="D721" s="75">
        <v>1383</v>
      </c>
      <c r="E721" s="116">
        <f t="shared" si="11"/>
        <v>53.2127741439015</v>
      </c>
    </row>
    <row r="722" customHeight="1" spans="1:5">
      <c r="A722" s="135" t="s">
        <v>563</v>
      </c>
      <c r="B722" s="75">
        <v>2599</v>
      </c>
      <c r="C722" s="75">
        <v>2599</v>
      </c>
      <c r="D722" s="75">
        <v>1383</v>
      </c>
      <c r="E722" s="116">
        <f t="shared" si="11"/>
        <v>53.2127741439015</v>
      </c>
    </row>
    <row r="723" customHeight="1" spans="1:5">
      <c r="A723" s="135" t="s">
        <v>564</v>
      </c>
      <c r="B723" s="75">
        <v>110159</v>
      </c>
      <c r="C723" s="75">
        <v>96965</v>
      </c>
      <c r="D723" s="75">
        <v>101000</v>
      </c>
      <c r="E723" s="116">
        <f t="shared" si="11"/>
        <v>104.161295312742</v>
      </c>
    </row>
    <row r="724" customHeight="1" spans="1:5">
      <c r="A724" s="135" t="s">
        <v>565</v>
      </c>
      <c r="B724" s="75">
        <v>33362</v>
      </c>
      <c r="C724" s="75">
        <v>33362</v>
      </c>
      <c r="D724" s="75">
        <v>34729</v>
      </c>
      <c r="E724" s="116">
        <f t="shared" si="11"/>
        <v>104.097476170493</v>
      </c>
    </row>
    <row r="725" customHeight="1" spans="1:5">
      <c r="A725" s="135" t="s">
        <v>10</v>
      </c>
      <c r="B725" s="75">
        <v>5527</v>
      </c>
      <c r="C725" s="75">
        <v>5527</v>
      </c>
      <c r="D725" s="75">
        <v>5754</v>
      </c>
      <c r="E725" s="116">
        <f t="shared" si="11"/>
        <v>104.107110548218</v>
      </c>
    </row>
    <row r="726" customHeight="1" spans="1:5">
      <c r="A726" s="135" t="s">
        <v>11</v>
      </c>
      <c r="B726" s="75">
        <v>280</v>
      </c>
      <c r="C726" s="75">
        <v>280</v>
      </c>
      <c r="D726" s="75">
        <v>291</v>
      </c>
      <c r="E726" s="116">
        <f t="shared" si="11"/>
        <v>103.928571428571</v>
      </c>
    </row>
    <row r="727" customHeight="1" spans="1:5">
      <c r="A727" s="135" t="s">
        <v>12</v>
      </c>
      <c r="B727" s="75">
        <v>0</v>
      </c>
      <c r="C727" s="75">
        <v>0</v>
      </c>
      <c r="D727" s="75"/>
      <c r="E727" s="116" t="e">
        <f t="shared" si="11"/>
        <v>#DIV/0!</v>
      </c>
    </row>
    <row r="728" customHeight="1" spans="1:5">
      <c r="A728" s="135" t="s">
        <v>19</v>
      </c>
      <c r="B728" s="75">
        <v>1224</v>
      </c>
      <c r="C728" s="75">
        <v>1224</v>
      </c>
      <c r="D728" s="75">
        <v>1274</v>
      </c>
      <c r="E728" s="116">
        <f t="shared" si="11"/>
        <v>104.084967320261</v>
      </c>
    </row>
    <row r="729" customHeight="1" spans="1:5">
      <c r="A729" s="135" t="s">
        <v>566</v>
      </c>
      <c r="B729" s="75">
        <v>0</v>
      </c>
      <c r="C729" s="75">
        <v>0</v>
      </c>
      <c r="D729" s="75"/>
      <c r="E729" s="116" t="e">
        <f t="shared" si="11"/>
        <v>#DIV/0!</v>
      </c>
    </row>
    <row r="730" customHeight="1" spans="1:5">
      <c r="A730" s="135" t="s">
        <v>567</v>
      </c>
      <c r="B730" s="75">
        <v>112</v>
      </c>
      <c r="C730" s="75">
        <v>112</v>
      </c>
      <c r="D730" s="75">
        <v>117</v>
      </c>
      <c r="E730" s="116">
        <f t="shared" si="11"/>
        <v>104.464285714286</v>
      </c>
    </row>
    <row r="731" customHeight="1" spans="1:5">
      <c r="A731" s="135" t="s">
        <v>568</v>
      </c>
      <c r="B731" s="75">
        <v>223</v>
      </c>
      <c r="C731" s="75">
        <v>223</v>
      </c>
      <c r="D731" s="75">
        <v>232</v>
      </c>
      <c r="E731" s="116">
        <f t="shared" si="11"/>
        <v>104.035874439462</v>
      </c>
    </row>
    <row r="732" customHeight="1" spans="1:5">
      <c r="A732" s="135" t="s">
        <v>569</v>
      </c>
      <c r="B732" s="75">
        <v>6</v>
      </c>
      <c r="C732" s="75">
        <v>6</v>
      </c>
      <c r="D732" s="75">
        <v>6</v>
      </c>
      <c r="E732" s="116">
        <f t="shared" si="11"/>
        <v>100</v>
      </c>
    </row>
    <row r="733" customHeight="1" spans="1:5">
      <c r="A733" s="135" t="s">
        <v>570</v>
      </c>
      <c r="B733" s="75">
        <v>400</v>
      </c>
      <c r="C733" s="75">
        <v>400</v>
      </c>
      <c r="D733" s="75">
        <v>416</v>
      </c>
      <c r="E733" s="116">
        <f t="shared" si="11"/>
        <v>104</v>
      </c>
    </row>
    <row r="734" customHeight="1" spans="1:5">
      <c r="A734" s="135" t="s">
        <v>571</v>
      </c>
      <c r="B734" s="75">
        <v>0</v>
      </c>
      <c r="C734" s="75">
        <v>0</v>
      </c>
      <c r="D734" s="75"/>
      <c r="E734" s="116" t="e">
        <f t="shared" si="11"/>
        <v>#DIV/0!</v>
      </c>
    </row>
    <row r="735" customHeight="1" spans="1:5">
      <c r="A735" s="135" t="s">
        <v>572</v>
      </c>
      <c r="B735" s="75">
        <v>0</v>
      </c>
      <c r="C735" s="75">
        <v>0</v>
      </c>
      <c r="D735" s="75"/>
      <c r="E735" s="116" t="e">
        <f t="shared" si="11"/>
        <v>#DIV/0!</v>
      </c>
    </row>
    <row r="736" customHeight="1" spans="1:5">
      <c r="A736" s="135" t="s">
        <v>573</v>
      </c>
      <c r="B736" s="75">
        <v>0</v>
      </c>
      <c r="C736" s="75">
        <v>0</v>
      </c>
      <c r="D736" s="75"/>
      <c r="E736" s="116" t="e">
        <f t="shared" si="11"/>
        <v>#DIV/0!</v>
      </c>
    </row>
    <row r="737" customHeight="1" spans="1:5">
      <c r="A737" s="135" t="s">
        <v>574</v>
      </c>
      <c r="B737" s="75">
        <v>0</v>
      </c>
      <c r="C737" s="75">
        <v>0</v>
      </c>
      <c r="D737" s="75"/>
      <c r="E737" s="116" t="e">
        <f t="shared" si="11"/>
        <v>#DIV/0!</v>
      </c>
    </row>
    <row r="738" customHeight="1" spans="1:5">
      <c r="A738" s="135" t="s">
        <v>575</v>
      </c>
      <c r="B738" s="75">
        <v>0</v>
      </c>
      <c r="C738" s="75">
        <v>0</v>
      </c>
      <c r="D738" s="75"/>
      <c r="E738" s="116" t="e">
        <f t="shared" si="11"/>
        <v>#DIV/0!</v>
      </c>
    </row>
    <row r="739" customHeight="1" spans="1:5">
      <c r="A739" s="135" t="s">
        <v>576</v>
      </c>
      <c r="B739" s="75">
        <v>0</v>
      </c>
      <c r="C739" s="75">
        <v>0</v>
      </c>
      <c r="D739" s="75"/>
      <c r="E739" s="116" t="e">
        <f t="shared" si="11"/>
        <v>#DIV/0!</v>
      </c>
    </row>
    <row r="740" customHeight="1" spans="1:5">
      <c r="A740" s="135" t="s">
        <v>577</v>
      </c>
      <c r="B740" s="75">
        <v>20</v>
      </c>
      <c r="C740" s="75">
        <v>20</v>
      </c>
      <c r="D740" s="75">
        <v>21</v>
      </c>
      <c r="E740" s="116">
        <f t="shared" si="11"/>
        <v>105</v>
      </c>
    </row>
    <row r="741" customHeight="1" spans="1:5">
      <c r="A741" s="135" t="s">
        <v>578</v>
      </c>
      <c r="B741" s="75">
        <v>0</v>
      </c>
      <c r="C741" s="75">
        <v>0</v>
      </c>
      <c r="D741" s="75"/>
      <c r="E741" s="116" t="e">
        <f t="shared" si="11"/>
        <v>#DIV/0!</v>
      </c>
    </row>
    <row r="742" customHeight="1" spans="1:5">
      <c r="A742" s="135" t="s">
        <v>579</v>
      </c>
      <c r="B742" s="75">
        <v>0</v>
      </c>
      <c r="C742" s="75">
        <v>0</v>
      </c>
      <c r="D742" s="75"/>
      <c r="E742" s="116" t="e">
        <f t="shared" si="11"/>
        <v>#DIV/0!</v>
      </c>
    </row>
    <row r="743" customHeight="1" spans="1:5">
      <c r="A743" s="135" t="s">
        <v>580</v>
      </c>
      <c r="B743" s="75">
        <v>0</v>
      </c>
      <c r="C743" s="75">
        <v>0</v>
      </c>
      <c r="D743" s="75"/>
      <c r="E743" s="116" t="e">
        <f t="shared" si="11"/>
        <v>#DIV/0!</v>
      </c>
    </row>
    <row r="744" customHeight="1" spans="1:5">
      <c r="A744" s="135" t="s">
        <v>581</v>
      </c>
      <c r="B744" s="75">
        <v>0</v>
      </c>
      <c r="C744" s="75">
        <v>0</v>
      </c>
      <c r="D744" s="75"/>
      <c r="E744" s="116" t="e">
        <f t="shared" si="11"/>
        <v>#DIV/0!</v>
      </c>
    </row>
    <row r="745" customHeight="1" spans="1:5">
      <c r="A745" s="135" t="s">
        <v>582</v>
      </c>
      <c r="B745" s="75">
        <v>0</v>
      </c>
      <c r="C745" s="75">
        <v>0</v>
      </c>
      <c r="D745" s="75"/>
      <c r="E745" s="116" t="e">
        <f t="shared" si="11"/>
        <v>#DIV/0!</v>
      </c>
    </row>
    <row r="746" customHeight="1" spans="1:5">
      <c r="A746" s="135" t="s">
        <v>583</v>
      </c>
      <c r="B746" s="75">
        <v>0</v>
      </c>
      <c r="C746" s="75">
        <v>0</v>
      </c>
      <c r="D746" s="75"/>
      <c r="E746" s="116" t="e">
        <f t="shared" si="11"/>
        <v>#DIV/0!</v>
      </c>
    </row>
    <row r="747" customHeight="1" spans="1:5">
      <c r="A747" s="135" t="s">
        <v>584</v>
      </c>
      <c r="B747" s="75">
        <v>11466</v>
      </c>
      <c r="C747" s="75">
        <v>11466</v>
      </c>
      <c r="D747" s="75">
        <v>11936</v>
      </c>
      <c r="E747" s="116">
        <f t="shared" si="11"/>
        <v>104.099075527647</v>
      </c>
    </row>
    <row r="748" customHeight="1" spans="1:5">
      <c r="A748" s="135" t="s">
        <v>585</v>
      </c>
      <c r="B748" s="75">
        <v>106</v>
      </c>
      <c r="C748" s="75">
        <v>106</v>
      </c>
      <c r="D748" s="75">
        <v>110</v>
      </c>
      <c r="E748" s="116">
        <f t="shared" si="11"/>
        <v>103.77358490566</v>
      </c>
    </row>
    <row r="749" customHeight="1" spans="1:5">
      <c r="A749" s="135" t="s">
        <v>586</v>
      </c>
      <c r="B749" s="75">
        <v>13998</v>
      </c>
      <c r="C749" s="75">
        <v>13998</v>
      </c>
      <c r="D749" s="75">
        <v>14572</v>
      </c>
      <c r="E749" s="116">
        <f t="shared" si="11"/>
        <v>104.100585797971</v>
      </c>
    </row>
    <row r="750" customHeight="1" spans="1:5">
      <c r="A750" s="135" t="s">
        <v>587</v>
      </c>
      <c r="B750" s="75">
        <v>1314</v>
      </c>
      <c r="C750" s="75">
        <v>1314</v>
      </c>
      <c r="D750" s="75">
        <v>1367</v>
      </c>
      <c r="E750" s="116">
        <f t="shared" si="11"/>
        <v>104.033485540335</v>
      </c>
    </row>
    <row r="751" customHeight="1" spans="1:5">
      <c r="A751" s="135" t="s">
        <v>10</v>
      </c>
      <c r="B751" s="75">
        <v>0</v>
      </c>
      <c r="C751" s="75">
        <v>0</v>
      </c>
      <c r="D751" s="75"/>
      <c r="E751" s="116" t="e">
        <f t="shared" si="11"/>
        <v>#DIV/0!</v>
      </c>
    </row>
    <row r="752" customHeight="1" spans="1:5">
      <c r="A752" s="135" t="s">
        <v>11</v>
      </c>
      <c r="B752" s="75">
        <v>8</v>
      </c>
      <c r="C752" s="75">
        <v>8</v>
      </c>
      <c r="D752" s="75">
        <v>8</v>
      </c>
      <c r="E752" s="116">
        <f t="shared" si="11"/>
        <v>100</v>
      </c>
    </row>
    <row r="753" customHeight="1" spans="1:5">
      <c r="A753" s="135" t="s">
        <v>12</v>
      </c>
      <c r="B753" s="75">
        <v>0</v>
      </c>
      <c r="C753" s="75">
        <v>0</v>
      </c>
      <c r="D753" s="75"/>
      <c r="E753" s="116" t="e">
        <f t="shared" si="11"/>
        <v>#DIV/0!</v>
      </c>
    </row>
    <row r="754" customHeight="1" spans="1:5">
      <c r="A754" s="135" t="s">
        <v>588</v>
      </c>
      <c r="B754" s="75">
        <v>187</v>
      </c>
      <c r="C754" s="75">
        <v>187</v>
      </c>
      <c r="D754" s="75">
        <v>194</v>
      </c>
      <c r="E754" s="116">
        <f t="shared" si="11"/>
        <v>103.743315508021</v>
      </c>
    </row>
    <row r="755" customHeight="1" spans="1:5">
      <c r="A755" s="135" t="s">
        <v>589</v>
      </c>
      <c r="B755" s="75">
        <v>39</v>
      </c>
      <c r="C755" s="75">
        <v>39</v>
      </c>
      <c r="D755" s="75">
        <v>40</v>
      </c>
      <c r="E755" s="116">
        <f t="shared" si="11"/>
        <v>102.564102564103</v>
      </c>
    </row>
    <row r="756" customHeight="1" spans="1:5">
      <c r="A756" s="135" t="s">
        <v>590</v>
      </c>
      <c r="B756" s="75">
        <v>0</v>
      </c>
      <c r="C756" s="75">
        <v>0</v>
      </c>
      <c r="D756" s="75"/>
      <c r="E756" s="116" t="e">
        <f t="shared" si="11"/>
        <v>#DIV/0!</v>
      </c>
    </row>
    <row r="757" customHeight="1" spans="1:5">
      <c r="A757" s="135" t="s">
        <v>591</v>
      </c>
      <c r="B757" s="75">
        <v>0</v>
      </c>
      <c r="C757" s="75">
        <v>0</v>
      </c>
      <c r="D757" s="75"/>
      <c r="E757" s="116" t="e">
        <f t="shared" si="11"/>
        <v>#DIV/0!</v>
      </c>
    </row>
    <row r="758" customHeight="1" spans="1:5">
      <c r="A758" s="135" t="s">
        <v>592</v>
      </c>
      <c r="B758" s="75">
        <v>0</v>
      </c>
      <c r="C758" s="75">
        <v>0</v>
      </c>
      <c r="D758" s="75"/>
      <c r="E758" s="116" t="e">
        <f t="shared" si="11"/>
        <v>#DIV/0!</v>
      </c>
    </row>
    <row r="759" customHeight="1" spans="1:5">
      <c r="A759" s="135" t="s">
        <v>593</v>
      </c>
      <c r="B759" s="75">
        <v>123</v>
      </c>
      <c r="C759" s="75">
        <v>123</v>
      </c>
      <c r="D759" s="75">
        <v>128</v>
      </c>
      <c r="E759" s="116">
        <f t="shared" si="11"/>
        <v>104.065040650407</v>
      </c>
    </row>
    <row r="760" customHeight="1" spans="1:5">
      <c r="A760" s="135" t="s">
        <v>594</v>
      </c>
      <c r="B760" s="75">
        <v>0</v>
      </c>
      <c r="C760" s="75">
        <v>0</v>
      </c>
      <c r="D760" s="75"/>
      <c r="E760" s="116" t="e">
        <f t="shared" si="11"/>
        <v>#DIV/0!</v>
      </c>
    </row>
    <row r="761" customHeight="1" spans="1:5">
      <c r="A761" s="135" t="s">
        <v>595</v>
      </c>
      <c r="B761" s="75">
        <v>0</v>
      </c>
      <c r="C761" s="75">
        <v>0</v>
      </c>
      <c r="D761" s="75"/>
      <c r="E761" s="116" t="e">
        <f t="shared" si="11"/>
        <v>#DIV/0!</v>
      </c>
    </row>
    <row r="762" customHeight="1" spans="1:5">
      <c r="A762" s="135" t="s">
        <v>596</v>
      </c>
      <c r="B762" s="75">
        <v>0</v>
      </c>
      <c r="C762" s="75">
        <v>0</v>
      </c>
      <c r="D762" s="75"/>
      <c r="E762" s="116" t="e">
        <f t="shared" si="11"/>
        <v>#DIV/0!</v>
      </c>
    </row>
    <row r="763" customHeight="1" spans="1:5">
      <c r="A763" s="135" t="s">
        <v>597</v>
      </c>
      <c r="B763" s="75">
        <v>11</v>
      </c>
      <c r="C763" s="75">
        <v>11</v>
      </c>
      <c r="D763" s="75">
        <v>11</v>
      </c>
      <c r="E763" s="116">
        <f t="shared" si="11"/>
        <v>100</v>
      </c>
    </row>
    <row r="764" customHeight="1" spans="1:5">
      <c r="A764" s="135" t="s">
        <v>598</v>
      </c>
      <c r="B764" s="75">
        <v>0</v>
      </c>
      <c r="C764" s="75">
        <v>0</v>
      </c>
      <c r="D764" s="75"/>
      <c r="E764" s="116" t="e">
        <f t="shared" si="11"/>
        <v>#DIV/0!</v>
      </c>
    </row>
    <row r="765" customHeight="1" spans="1:5">
      <c r="A765" s="135" t="s">
        <v>599</v>
      </c>
      <c r="B765" s="75">
        <v>0</v>
      </c>
      <c r="C765" s="75">
        <v>0</v>
      </c>
      <c r="D765" s="75"/>
      <c r="E765" s="116" t="e">
        <f t="shared" si="11"/>
        <v>#DIV/0!</v>
      </c>
    </row>
    <row r="766" customHeight="1" spans="1:5">
      <c r="A766" s="135" t="s">
        <v>600</v>
      </c>
      <c r="B766" s="75">
        <v>0</v>
      </c>
      <c r="C766" s="75">
        <v>0</v>
      </c>
      <c r="D766" s="75"/>
      <c r="E766" s="116" t="e">
        <f t="shared" si="11"/>
        <v>#DIV/0!</v>
      </c>
    </row>
    <row r="767" customHeight="1" spans="1:5">
      <c r="A767" s="135" t="s">
        <v>601</v>
      </c>
      <c r="B767" s="75">
        <v>0</v>
      </c>
      <c r="C767" s="75">
        <v>0</v>
      </c>
      <c r="D767" s="75"/>
      <c r="E767" s="116" t="e">
        <f t="shared" si="11"/>
        <v>#DIV/0!</v>
      </c>
    </row>
    <row r="768" customHeight="1" spans="1:5">
      <c r="A768" s="135" t="s">
        <v>602</v>
      </c>
      <c r="B768" s="75">
        <v>0</v>
      </c>
      <c r="C768" s="75">
        <v>0</v>
      </c>
      <c r="D768" s="75"/>
      <c r="E768" s="116" t="e">
        <f t="shared" si="11"/>
        <v>#DIV/0!</v>
      </c>
    </row>
    <row r="769" customHeight="1" spans="1:5">
      <c r="A769" s="135" t="s">
        <v>603</v>
      </c>
      <c r="B769" s="75">
        <v>0</v>
      </c>
      <c r="C769" s="75">
        <v>0</v>
      </c>
      <c r="D769" s="75"/>
      <c r="E769" s="116" t="e">
        <f t="shared" si="11"/>
        <v>#DIV/0!</v>
      </c>
    </row>
    <row r="770" customHeight="1" spans="1:5">
      <c r="A770" s="135" t="s">
        <v>604</v>
      </c>
      <c r="B770" s="75">
        <v>0</v>
      </c>
      <c r="C770" s="75">
        <v>0</v>
      </c>
      <c r="D770" s="75"/>
      <c r="E770" s="116" t="e">
        <f t="shared" si="11"/>
        <v>#DIV/0!</v>
      </c>
    </row>
    <row r="771" customHeight="1" spans="1:5">
      <c r="A771" s="135" t="s">
        <v>605</v>
      </c>
      <c r="B771" s="75">
        <v>0</v>
      </c>
      <c r="C771" s="75">
        <v>0</v>
      </c>
      <c r="D771" s="75"/>
      <c r="E771" s="116" t="e">
        <f t="shared" si="11"/>
        <v>#DIV/0!</v>
      </c>
    </row>
    <row r="772" customHeight="1" spans="1:5">
      <c r="A772" s="135" t="s">
        <v>606</v>
      </c>
      <c r="B772" s="75">
        <v>0</v>
      </c>
      <c r="C772" s="75">
        <v>0</v>
      </c>
      <c r="D772" s="75"/>
      <c r="E772" s="116" t="e">
        <f t="shared" si="11"/>
        <v>#DIV/0!</v>
      </c>
    </row>
    <row r="773" customHeight="1" spans="1:5">
      <c r="A773" s="135" t="s">
        <v>607</v>
      </c>
      <c r="B773" s="75">
        <v>0</v>
      </c>
      <c r="C773" s="75">
        <v>0</v>
      </c>
      <c r="D773" s="75"/>
      <c r="E773" s="116" t="e">
        <f t="shared" ref="E773:E836" si="12">D773/C773*100</f>
        <v>#DIV/0!</v>
      </c>
    </row>
    <row r="774" customHeight="1" spans="1:5">
      <c r="A774" s="135" t="s">
        <v>608</v>
      </c>
      <c r="B774" s="75">
        <v>0</v>
      </c>
      <c r="C774" s="75">
        <v>0</v>
      </c>
      <c r="D774" s="75"/>
      <c r="E774" s="116" t="e">
        <f t="shared" si="12"/>
        <v>#DIV/0!</v>
      </c>
    </row>
    <row r="775" customHeight="1" spans="1:5">
      <c r="A775" s="135" t="s">
        <v>609</v>
      </c>
      <c r="B775" s="75">
        <v>0</v>
      </c>
      <c r="C775" s="75">
        <v>0</v>
      </c>
      <c r="D775" s="75"/>
      <c r="E775" s="116" t="e">
        <f t="shared" si="12"/>
        <v>#DIV/0!</v>
      </c>
    </row>
    <row r="776" customHeight="1" spans="1:5">
      <c r="A776" s="135" t="s">
        <v>610</v>
      </c>
      <c r="B776" s="75">
        <v>55</v>
      </c>
      <c r="C776" s="75">
        <v>55</v>
      </c>
      <c r="D776" s="75">
        <v>58</v>
      </c>
      <c r="E776" s="116">
        <f t="shared" si="12"/>
        <v>105.454545454545</v>
      </c>
    </row>
    <row r="777" customHeight="1" spans="1:5">
      <c r="A777" s="135" t="s">
        <v>611</v>
      </c>
      <c r="B777" s="75">
        <v>891</v>
      </c>
      <c r="C777" s="75">
        <v>891</v>
      </c>
      <c r="D777" s="75">
        <v>928</v>
      </c>
      <c r="E777" s="116">
        <f t="shared" si="12"/>
        <v>104.152637485971</v>
      </c>
    </row>
    <row r="778" customHeight="1" spans="1:5">
      <c r="A778" s="135" t="s">
        <v>612</v>
      </c>
      <c r="B778" s="75">
        <v>73139</v>
      </c>
      <c r="C778" s="75">
        <v>59945</v>
      </c>
      <c r="D778" s="75">
        <v>59947</v>
      </c>
      <c r="E778" s="116">
        <f t="shared" si="12"/>
        <v>100.003336391692</v>
      </c>
    </row>
    <row r="779" customHeight="1" spans="1:5">
      <c r="A779" s="135" t="s">
        <v>10</v>
      </c>
      <c r="B779" s="75">
        <v>0</v>
      </c>
      <c r="C779" s="75">
        <v>0</v>
      </c>
      <c r="D779" s="75"/>
      <c r="E779" s="116" t="e">
        <f t="shared" si="12"/>
        <v>#DIV/0!</v>
      </c>
    </row>
    <row r="780" customHeight="1" spans="1:5">
      <c r="A780" s="135" t="s">
        <v>11</v>
      </c>
      <c r="B780" s="75">
        <v>1276</v>
      </c>
      <c r="C780" s="75">
        <v>1276</v>
      </c>
      <c r="D780" s="75">
        <v>1328</v>
      </c>
      <c r="E780" s="116">
        <f t="shared" si="12"/>
        <v>104.075235109718</v>
      </c>
    </row>
    <row r="781" customHeight="1" spans="1:5">
      <c r="A781" s="135" t="s">
        <v>12</v>
      </c>
      <c r="B781" s="75">
        <v>0</v>
      </c>
      <c r="C781" s="75">
        <v>0</v>
      </c>
      <c r="D781" s="75"/>
      <c r="E781" s="116" t="e">
        <f t="shared" si="12"/>
        <v>#DIV/0!</v>
      </c>
    </row>
    <row r="782" customHeight="1" spans="1:5">
      <c r="A782" s="135" t="s">
        <v>613</v>
      </c>
      <c r="B782" s="75">
        <v>319</v>
      </c>
      <c r="C782" s="75">
        <v>319</v>
      </c>
      <c r="D782" s="75">
        <v>332</v>
      </c>
      <c r="E782" s="116">
        <f t="shared" si="12"/>
        <v>104.075235109718</v>
      </c>
    </row>
    <row r="783" customHeight="1" spans="1:5">
      <c r="A783" s="135" t="s">
        <v>614</v>
      </c>
      <c r="B783" s="75">
        <v>17980</v>
      </c>
      <c r="C783" s="75">
        <v>17980</v>
      </c>
      <c r="D783" s="75">
        <v>18718</v>
      </c>
      <c r="E783" s="116">
        <f t="shared" si="12"/>
        <v>104.104560622914</v>
      </c>
    </row>
    <row r="784" customHeight="1" spans="1:5">
      <c r="A784" s="135" t="s">
        <v>615</v>
      </c>
      <c r="B784" s="75">
        <v>0</v>
      </c>
      <c r="C784" s="75">
        <v>0</v>
      </c>
      <c r="D784" s="75"/>
      <c r="E784" s="116" t="e">
        <f t="shared" si="12"/>
        <v>#DIV/0!</v>
      </c>
    </row>
    <row r="785" customHeight="1" spans="1:5">
      <c r="A785" s="135" t="s">
        <v>616</v>
      </c>
      <c r="B785" s="75">
        <v>0</v>
      </c>
      <c r="C785" s="75">
        <v>0</v>
      </c>
      <c r="D785" s="75"/>
      <c r="E785" s="116" t="e">
        <f t="shared" si="12"/>
        <v>#DIV/0!</v>
      </c>
    </row>
    <row r="786" customHeight="1" spans="1:5">
      <c r="A786" s="135" t="s">
        <v>617</v>
      </c>
      <c r="B786" s="75">
        <v>0</v>
      </c>
      <c r="C786" s="75">
        <v>0</v>
      </c>
      <c r="D786" s="75"/>
      <c r="E786" s="116" t="e">
        <f t="shared" si="12"/>
        <v>#DIV/0!</v>
      </c>
    </row>
    <row r="787" customHeight="1" spans="1:5">
      <c r="A787" s="135" t="s">
        <v>618</v>
      </c>
      <c r="B787" s="75">
        <v>0</v>
      </c>
      <c r="C787" s="75">
        <v>0</v>
      </c>
      <c r="D787" s="75"/>
      <c r="E787" s="116" t="e">
        <f t="shared" si="12"/>
        <v>#DIV/0!</v>
      </c>
    </row>
    <row r="788" customHeight="1" spans="1:5">
      <c r="A788" s="135" t="s">
        <v>619</v>
      </c>
      <c r="B788" s="75">
        <v>30</v>
      </c>
      <c r="C788" s="75">
        <v>30</v>
      </c>
      <c r="D788" s="75">
        <v>31</v>
      </c>
      <c r="E788" s="116">
        <f t="shared" si="12"/>
        <v>103.333333333333</v>
      </c>
    </row>
    <row r="789" customHeight="1" spans="1:5">
      <c r="A789" s="135" t="s">
        <v>620</v>
      </c>
      <c r="B789" s="75">
        <v>260</v>
      </c>
      <c r="C789" s="75">
        <v>260</v>
      </c>
      <c r="D789" s="75">
        <v>271</v>
      </c>
      <c r="E789" s="116">
        <f t="shared" si="12"/>
        <v>104.230769230769</v>
      </c>
    </row>
    <row r="790" customHeight="1" spans="1:5">
      <c r="A790" s="135" t="s">
        <v>621</v>
      </c>
      <c r="B790" s="75">
        <v>50</v>
      </c>
      <c r="C790" s="75">
        <v>50</v>
      </c>
      <c r="D790" s="75">
        <v>52</v>
      </c>
      <c r="E790" s="116">
        <f t="shared" si="12"/>
        <v>104</v>
      </c>
    </row>
    <row r="791" customHeight="1" spans="1:5">
      <c r="A791" s="135" t="s">
        <v>622</v>
      </c>
      <c r="B791" s="75">
        <v>25</v>
      </c>
      <c r="C791" s="75">
        <v>25</v>
      </c>
      <c r="D791" s="75">
        <v>26</v>
      </c>
      <c r="E791" s="116">
        <f t="shared" si="12"/>
        <v>104</v>
      </c>
    </row>
    <row r="792" customHeight="1" spans="1:5">
      <c r="A792" s="135" t="s">
        <v>623</v>
      </c>
      <c r="B792" s="75">
        <v>262</v>
      </c>
      <c r="C792" s="75">
        <v>262</v>
      </c>
      <c r="D792" s="75">
        <v>273</v>
      </c>
      <c r="E792" s="116">
        <f t="shared" si="12"/>
        <v>104.198473282443</v>
      </c>
    </row>
    <row r="793" customHeight="1" spans="1:5">
      <c r="A793" s="135" t="s">
        <v>624</v>
      </c>
      <c r="B793" s="75">
        <v>0</v>
      </c>
      <c r="C793" s="75">
        <v>0</v>
      </c>
      <c r="D793" s="75"/>
      <c r="E793" s="116" t="e">
        <f t="shared" si="12"/>
        <v>#DIV/0!</v>
      </c>
    </row>
    <row r="794" customHeight="1" spans="1:5">
      <c r="A794" s="135" t="s">
        <v>625</v>
      </c>
      <c r="B794" s="75">
        <v>0</v>
      </c>
      <c r="C794" s="75">
        <v>0</v>
      </c>
      <c r="D794" s="75"/>
      <c r="E794" s="116" t="e">
        <f t="shared" si="12"/>
        <v>#DIV/0!</v>
      </c>
    </row>
    <row r="795" customHeight="1" spans="1:5">
      <c r="A795" s="135" t="s">
        <v>626</v>
      </c>
      <c r="B795" s="75">
        <v>0</v>
      </c>
      <c r="C795" s="75">
        <v>0</v>
      </c>
      <c r="D795" s="75"/>
      <c r="E795" s="116" t="e">
        <f t="shared" si="12"/>
        <v>#DIV/0!</v>
      </c>
    </row>
    <row r="796" customHeight="1" spans="1:5">
      <c r="A796" s="135" t="s">
        <v>627</v>
      </c>
      <c r="B796" s="75">
        <v>0</v>
      </c>
      <c r="C796" s="75">
        <v>0</v>
      </c>
      <c r="D796" s="75"/>
      <c r="E796" s="116" t="e">
        <f t="shared" si="12"/>
        <v>#DIV/0!</v>
      </c>
    </row>
    <row r="797" customHeight="1" spans="1:5">
      <c r="A797" s="135" t="s">
        <v>628</v>
      </c>
      <c r="B797" s="75">
        <v>0</v>
      </c>
      <c r="C797" s="75">
        <v>0</v>
      </c>
      <c r="D797" s="75"/>
      <c r="E797" s="116" t="e">
        <f t="shared" si="12"/>
        <v>#DIV/0!</v>
      </c>
    </row>
    <row r="798" customHeight="1" spans="1:5">
      <c r="A798" s="135" t="s">
        <v>629</v>
      </c>
      <c r="B798" s="75">
        <v>0</v>
      </c>
      <c r="C798" s="75">
        <v>0</v>
      </c>
      <c r="D798" s="75"/>
      <c r="E798" s="116" t="e">
        <f t="shared" si="12"/>
        <v>#DIV/0!</v>
      </c>
    </row>
    <row r="799" customHeight="1" spans="1:5">
      <c r="A799" s="135" t="s">
        <v>630</v>
      </c>
      <c r="B799" s="75">
        <v>0</v>
      </c>
      <c r="C799" s="75">
        <v>0</v>
      </c>
      <c r="D799" s="75"/>
      <c r="E799" s="116" t="e">
        <f t="shared" si="12"/>
        <v>#DIV/0!</v>
      </c>
    </row>
    <row r="800" customHeight="1" spans="1:5">
      <c r="A800" s="135" t="s">
        <v>631</v>
      </c>
      <c r="B800" s="75">
        <v>0</v>
      </c>
      <c r="C800" s="75">
        <v>0</v>
      </c>
      <c r="D800" s="75"/>
      <c r="E800" s="116" t="e">
        <f t="shared" si="12"/>
        <v>#DIV/0!</v>
      </c>
    </row>
    <row r="801" customHeight="1" spans="1:5">
      <c r="A801" s="135" t="s">
        <v>632</v>
      </c>
      <c r="B801" s="75">
        <v>0</v>
      </c>
      <c r="C801" s="75">
        <v>0</v>
      </c>
      <c r="D801" s="75"/>
      <c r="E801" s="116" t="e">
        <f t="shared" si="12"/>
        <v>#DIV/0!</v>
      </c>
    </row>
    <row r="802" customHeight="1" spans="1:5">
      <c r="A802" s="135" t="s">
        <v>604</v>
      </c>
      <c r="B802" s="75">
        <v>0</v>
      </c>
      <c r="C802" s="75">
        <v>0</v>
      </c>
      <c r="D802" s="75"/>
      <c r="E802" s="116" t="e">
        <f t="shared" si="12"/>
        <v>#DIV/0!</v>
      </c>
    </row>
    <row r="803" customHeight="1" spans="1:5">
      <c r="A803" s="135" t="s">
        <v>633</v>
      </c>
      <c r="B803" s="75">
        <v>0</v>
      </c>
      <c r="C803" s="75">
        <v>0</v>
      </c>
      <c r="D803" s="75"/>
      <c r="E803" s="116" t="e">
        <f t="shared" si="12"/>
        <v>#DIV/0!</v>
      </c>
    </row>
    <row r="804" customHeight="1" spans="1:5">
      <c r="A804" s="135" t="s">
        <v>634</v>
      </c>
      <c r="B804" s="75">
        <v>0</v>
      </c>
      <c r="C804" s="75">
        <v>0</v>
      </c>
      <c r="D804" s="75"/>
      <c r="E804" s="116" t="e">
        <f t="shared" si="12"/>
        <v>#DIV/0!</v>
      </c>
    </row>
    <row r="805" customHeight="1" spans="1:5">
      <c r="A805" s="135" t="s">
        <v>635</v>
      </c>
      <c r="B805" s="75">
        <v>52937</v>
      </c>
      <c r="C805" s="75">
        <v>39743</v>
      </c>
      <c r="D805" s="75">
        <v>38916</v>
      </c>
      <c r="E805" s="116">
        <f t="shared" si="12"/>
        <v>97.9191304129029</v>
      </c>
    </row>
    <row r="806" customHeight="1" spans="1:5">
      <c r="A806" s="135" t="s">
        <v>636</v>
      </c>
      <c r="B806" s="75">
        <v>0</v>
      </c>
      <c r="C806" s="75">
        <v>0</v>
      </c>
      <c r="D806" s="75"/>
      <c r="E806" s="116" t="e">
        <f t="shared" si="12"/>
        <v>#DIV/0!</v>
      </c>
    </row>
    <row r="807" customHeight="1" spans="1:5">
      <c r="A807" s="135" t="s">
        <v>10</v>
      </c>
      <c r="B807" s="75">
        <v>0</v>
      </c>
      <c r="C807" s="75">
        <v>0</v>
      </c>
      <c r="D807" s="75"/>
      <c r="E807" s="116" t="e">
        <f t="shared" si="12"/>
        <v>#DIV/0!</v>
      </c>
    </row>
    <row r="808" customHeight="1" spans="1:5">
      <c r="A808" s="135" t="s">
        <v>11</v>
      </c>
      <c r="B808" s="75">
        <v>0</v>
      </c>
      <c r="C808" s="75">
        <v>0</v>
      </c>
      <c r="D808" s="75"/>
      <c r="E808" s="116" t="e">
        <f t="shared" si="12"/>
        <v>#DIV/0!</v>
      </c>
    </row>
    <row r="809" customHeight="1" spans="1:5">
      <c r="A809" s="135" t="s">
        <v>12</v>
      </c>
      <c r="B809" s="75">
        <v>0</v>
      </c>
      <c r="C809" s="75">
        <v>0</v>
      </c>
      <c r="D809" s="75"/>
      <c r="E809" s="116" t="e">
        <f t="shared" si="12"/>
        <v>#DIV/0!</v>
      </c>
    </row>
    <row r="810" customHeight="1" spans="1:5">
      <c r="A810" s="135" t="s">
        <v>637</v>
      </c>
      <c r="B810" s="75">
        <v>0</v>
      </c>
      <c r="C810" s="75">
        <v>0</v>
      </c>
      <c r="D810" s="75"/>
      <c r="E810" s="116" t="e">
        <f t="shared" si="12"/>
        <v>#DIV/0!</v>
      </c>
    </row>
    <row r="811" customHeight="1" spans="1:5">
      <c r="A811" s="135" t="s">
        <v>638</v>
      </c>
      <c r="B811" s="75">
        <v>0</v>
      </c>
      <c r="C811" s="75">
        <v>0</v>
      </c>
      <c r="D811" s="75"/>
      <c r="E811" s="116" t="e">
        <f t="shared" si="12"/>
        <v>#DIV/0!</v>
      </c>
    </row>
    <row r="812" customHeight="1" spans="1:5">
      <c r="A812" s="135" t="s">
        <v>639</v>
      </c>
      <c r="B812" s="75">
        <v>0</v>
      </c>
      <c r="C812" s="75">
        <v>0</v>
      </c>
      <c r="D812" s="75"/>
      <c r="E812" s="116" t="e">
        <f t="shared" si="12"/>
        <v>#DIV/0!</v>
      </c>
    </row>
    <row r="813" customHeight="1" spans="1:5">
      <c r="A813" s="135" t="s">
        <v>640</v>
      </c>
      <c r="B813" s="75">
        <v>0</v>
      </c>
      <c r="C813" s="75">
        <v>0</v>
      </c>
      <c r="D813" s="75"/>
      <c r="E813" s="116" t="e">
        <f t="shared" si="12"/>
        <v>#DIV/0!</v>
      </c>
    </row>
    <row r="814" customHeight="1" spans="1:5">
      <c r="A814" s="135" t="s">
        <v>641</v>
      </c>
      <c r="B814" s="75">
        <v>0</v>
      </c>
      <c r="C814" s="75">
        <v>0</v>
      </c>
      <c r="D814" s="75"/>
      <c r="E814" s="116" t="e">
        <f t="shared" si="12"/>
        <v>#DIV/0!</v>
      </c>
    </row>
    <row r="815" customHeight="1" spans="1:5">
      <c r="A815" s="135" t="s">
        <v>642</v>
      </c>
      <c r="B815" s="75">
        <v>0</v>
      </c>
      <c r="C815" s="75">
        <v>0</v>
      </c>
      <c r="D815" s="75"/>
      <c r="E815" s="116" t="e">
        <f t="shared" si="12"/>
        <v>#DIV/0!</v>
      </c>
    </row>
    <row r="816" customHeight="1" spans="1:5">
      <c r="A816" s="135" t="s">
        <v>643</v>
      </c>
      <c r="B816" s="75">
        <v>0</v>
      </c>
      <c r="C816" s="75">
        <v>0</v>
      </c>
      <c r="D816" s="75"/>
      <c r="E816" s="116" t="e">
        <f t="shared" si="12"/>
        <v>#DIV/0!</v>
      </c>
    </row>
    <row r="817" customHeight="1" spans="1:5">
      <c r="A817" s="135" t="s">
        <v>644</v>
      </c>
      <c r="B817" s="75">
        <v>3</v>
      </c>
      <c r="C817" s="75">
        <v>3</v>
      </c>
      <c r="D817" s="75">
        <v>3</v>
      </c>
      <c r="E817" s="116">
        <f t="shared" si="12"/>
        <v>100</v>
      </c>
    </row>
    <row r="818" customHeight="1" spans="1:5">
      <c r="A818" s="135" t="s">
        <v>10</v>
      </c>
      <c r="B818" s="75">
        <v>0</v>
      </c>
      <c r="C818" s="75">
        <v>0</v>
      </c>
      <c r="D818" s="75"/>
      <c r="E818" s="116" t="e">
        <f t="shared" si="12"/>
        <v>#DIV/0!</v>
      </c>
    </row>
    <row r="819" customHeight="1" spans="1:5">
      <c r="A819" s="135" t="s">
        <v>11</v>
      </c>
      <c r="B819" s="75">
        <v>0</v>
      </c>
      <c r="C819" s="75">
        <v>0</v>
      </c>
      <c r="D819" s="75"/>
      <c r="E819" s="116" t="e">
        <f t="shared" si="12"/>
        <v>#DIV/0!</v>
      </c>
    </row>
    <row r="820" customHeight="1" spans="1:5">
      <c r="A820" s="135" t="s">
        <v>12</v>
      </c>
      <c r="B820" s="75">
        <v>0</v>
      </c>
      <c r="C820" s="75">
        <v>0</v>
      </c>
      <c r="D820" s="75"/>
      <c r="E820" s="116" t="e">
        <f t="shared" si="12"/>
        <v>#DIV/0!</v>
      </c>
    </row>
    <row r="821" customHeight="1" spans="1:5">
      <c r="A821" s="135" t="s">
        <v>645</v>
      </c>
      <c r="B821" s="75">
        <v>0</v>
      </c>
      <c r="C821" s="75">
        <v>0</v>
      </c>
      <c r="D821" s="75"/>
      <c r="E821" s="116" t="e">
        <f t="shared" si="12"/>
        <v>#DIV/0!</v>
      </c>
    </row>
    <row r="822" customHeight="1" spans="1:5">
      <c r="A822" s="135" t="s">
        <v>646</v>
      </c>
      <c r="B822" s="75">
        <v>0</v>
      </c>
      <c r="C822" s="75">
        <v>0</v>
      </c>
      <c r="D822" s="75"/>
      <c r="E822" s="116" t="e">
        <f t="shared" si="12"/>
        <v>#DIV/0!</v>
      </c>
    </row>
    <row r="823" customHeight="1" spans="1:5">
      <c r="A823" s="135" t="s">
        <v>647</v>
      </c>
      <c r="B823" s="75">
        <v>0</v>
      </c>
      <c r="C823" s="75">
        <v>0</v>
      </c>
      <c r="D823" s="75"/>
      <c r="E823" s="116" t="e">
        <f t="shared" si="12"/>
        <v>#DIV/0!</v>
      </c>
    </row>
    <row r="824" customHeight="1" spans="1:5">
      <c r="A824" s="135" t="s">
        <v>648</v>
      </c>
      <c r="B824" s="75">
        <v>0</v>
      </c>
      <c r="C824" s="75">
        <v>0</v>
      </c>
      <c r="D824" s="75"/>
      <c r="E824" s="116" t="e">
        <f t="shared" si="12"/>
        <v>#DIV/0!</v>
      </c>
    </row>
    <row r="825" customHeight="1" spans="1:5">
      <c r="A825" s="135" t="s">
        <v>649</v>
      </c>
      <c r="B825" s="75">
        <v>0</v>
      </c>
      <c r="C825" s="75">
        <v>0</v>
      </c>
      <c r="D825" s="75"/>
      <c r="E825" s="116" t="e">
        <f t="shared" si="12"/>
        <v>#DIV/0!</v>
      </c>
    </row>
    <row r="826" customHeight="1" spans="1:5">
      <c r="A826" s="135" t="s">
        <v>650</v>
      </c>
      <c r="B826" s="75">
        <v>0</v>
      </c>
      <c r="C826" s="75">
        <v>0</v>
      </c>
      <c r="D826" s="75"/>
      <c r="E826" s="116" t="e">
        <f t="shared" si="12"/>
        <v>#DIV/0!</v>
      </c>
    </row>
    <row r="827" customHeight="1" spans="1:5">
      <c r="A827" s="135" t="s">
        <v>651</v>
      </c>
      <c r="B827" s="75">
        <v>3</v>
      </c>
      <c r="C827" s="75">
        <v>3</v>
      </c>
      <c r="D827" s="75">
        <v>3</v>
      </c>
      <c r="E827" s="116">
        <f t="shared" si="12"/>
        <v>100</v>
      </c>
    </row>
    <row r="828" customHeight="1" spans="1:5">
      <c r="A828" s="135" t="s">
        <v>652</v>
      </c>
      <c r="B828" s="75">
        <v>217</v>
      </c>
      <c r="C828" s="75">
        <v>217</v>
      </c>
      <c r="D828" s="75">
        <v>2790</v>
      </c>
      <c r="E828" s="116">
        <f t="shared" si="12"/>
        <v>1285.71428571429</v>
      </c>
    </row>
    <row r="829" customHeight="1" spans="1:5">
      <c r="A829" s="135" t="s">
        <v>222</v>
      </c>
      <c r="B829" s="75">
        <v>0</v>
      </c>
      <c r="C829" s="75">
        <v>0</v>
      </c>
      <c r="D829" s="75"/>
      <c r="E829" s="116" t="e">
        <f t="shared" si="12"/>
        <v>#DIV/0!</v>
      </c>
    </row>
    <row r="830" customHeight="1" spans="1:5">
      <c r="A830" s="135" t="s">
        <v>653</v>
      </c>
      <c r="B830" s="75">
        <v>0</v>
      </c>
      <c r="C830" s="75">
        <v>0</v>
      </c>
      <c r="D830" s="75"/>
      <c r="E830" s="116" t="e">
        <f t="shared" si="12"/>
        <v>#DIV/0!</v>
      </c>
    </row>
    <row r="831" customHeight="1" spans="1:5">
      <c r="A831" s="135" t="s">
        <v>654</v>
      </c>
      <c r="B831" s="75">
        <v>0</v>
      </c>
      <c r="C831" s="75">
        <v>0</v>
      </c>
      <c r="D831" s="75"/>
      <c r="E831" s="116" t="e">
        <f t="shared" si="12"/>
        <v>#DIV/0!</v>
      </c>
    </row>
    <row r="832" customHeight="1" spans="1:5">
      <c r="A832" s="135" t="s">
        <v>655</v>
      </c>
      <c r="B832" s="75">
        <v>0</v>
      </c>
      <c r="C832" s="75">
        <v>0</v>
      </c>
      <c r="D832" s="75"/>
      <c r="E832" s="116" t="e">
        <f t="shared" si="12"/>
        <v>#DIV/0!</v>
      </c>
    </row>
    <row r="833" customHeight="1" spans="1:5">
      <c r="A833" s="135" t="s">
        <v>656</v>
      </c>
      <c r="B833" s="75">
        <v>217</v>
      </c>
      <c r="C833" s="75">
        <v>217</v>
      </c>
      <c r="D833" s="75">
        <v>2790</v>
      </c>
      <c r="E833" s="116">
        <f t="shared" si="12"/>
        <v>1285.71428571429</v>
      </c>
    </row>
    <row r="834" customHeight="1" spans="1:5">
      <c r="A834" s="135" t="s">
        <v>657</v>
      </c>
      <c r="B834" s="75">
        <v>830</v>
      </c>
      <c r="C834" s="75">
        <v>830</v>
      </c>
      <c r="D834" s="75">
        <v>864</v>
      </c>
      <c r="E834" s="116">
        <f t="shared" si="12"/>
        <v>104.096385542169</v>
      </c>
    </row>
    <row r="835" customHeight="1" spans="1:5">
      <c r="A835" s="135" t="s">
        <v>658</v>
      </c>
      <c r="B835" s="75">
        <v>530</v>
      </c>
      <c r="C835" s="75">
        <v>530</v>
      </c>
      <c r="D835" s="75">
        <v>552</v>
      </c>
      <c r="E835" s="116">
        <f t="shared" si="12"/>
        <v>104.150943396226</v>
      </c>
    </row>
    <row r="836" customHeight="1" spans="1:5">
      <c r="A836" s="135" t="s">
        <v>659</v>
      </c>
      <c r="B836" s="75">
        <v>0</v>
      </c>
      <c r="C836" s="75">
        <v>0</v>
      </c>
      <c r="D836" s="75"/>
      <c r="E836" s="116" t="e">
        <f t="shared" si="12"/>
        <v>#DIV/0!</v>
      </c>
    </row>
    <row r="837" customHeight="1" spans="1:5">
      <c r="A837" s="135" t="s">
        <v>660</v>
      </c>
      <c r="B837" s="75">
        <v>0</v>
      </c>
      <c r="C837" s="75">
        <v>0</v>
      </c>
      <c r="D837" s="75"/>
      <c r="E837" s="116" t="e">
        <f t="shared" ref="E837:E900" si="13">D837/C837*100</f>
        <v>#DIV/0!</v>
      </c>
    </row>
    <row r="838" customHeight="1" spans="1:5">
      <c r="A838" s="135" t="s">
        <v>661</v>
      </c>
      <c r="B838" s="75">
        <v>0</v>
      </c>
      <c r="C838" s="75">
        <v>0</v>
      </c>
      <c r="D838" s="75"/>
      <c r="E838" s="116" t="e">
        <f t="shared" si="13"/>
        <v>#DIV/0!</v>
      </c>
    </row>
    <row r="839" customHeight="1" spans="1:5">
      <c r="A839" s="135" t="s">
        <v>662</v>
      </c>
      <c r="B839" s="75">
        <v>300</v>
      </c>
      <c r="C839" s="75">
        <v>300</v>
      </c>
      <c r="D839" s="75">
        <v>312</v>
      </c>
      <c r="E839" s="116">
        <f t="shared" si="13"/>
        <v>104</v>
      </c>
    </row>
    <row r="840" customHeight="1" spans="1:5">
      <c r="A840" s="135" t="s">
        <v>663</v>
      </c>
      <c r="B840" s="75">
        <v>0</v>
      </c>
      <c r="C840" s="75">
        <v>0</v>
      </c>
      <c r="D840" s="75"/>
      <c r="E840" s="116" t="e">
        <f t="shared" si="13"/>
        <v>#DIV/0!</v>
      </c>
    </row>
    <row r="841" customHeight="1" spans="1:5">
      <c r="A841" s="135" t="s">
        <v>664</v>
      </c>
      <c r="B841" s="75">
        <v>0</v>
      </c>
      <c r="C841" s="75">
        <v>0</v>
      </c>
      <c r="D841" s="75"/>
      <c r="E841" s="116" t="e">
        <f t="shared" si="13"/>
        <v>#DIV/0!</v>
      </c>
    </row>
    <row r="842" customHeight="1" spans="1:5">
      <c r="A842" s="135" t="s">
        <v>665</v>
      </c>
      <c r="B842" s="75">
        <v>0</v>
      </c>
      <c r="C842" s="75">
        <v>0</v>
      </c>
      <c r="D842" s="75"/>
      <c r="E842" s="116" t="e">
        <f t="shared" si="13"/>
        <v>#DIV/0!</v>
      </c>
    </row>
    <row r="843" customHeight="1" spans="1:5">
      <c r="A843" s="135" t="s">
        <v>666</v>
      </c>
      <c r="B843" s="75">
        <v>0</v>
      </c>
      <c r="C843" s="75">
        <v>0</v>
      </c>
      <c r="D843" s="75"/>
      <c r="E843" s="116" t="e">
        <f t="shared" si="13"/>
        <v>#DIV/0!</v>
      </c>
    </row>
    <row r="844" customHeight="1" spans="1:5">
      <c r="A844" s="135" t="s">
        <v>667</v>
      </c>
      <c r="B844" s="75">
        <v>0</v>
      </c>
      <c r="C844" s="75">
        <v>0</v>
      </c>
      <c r="D844" s="75"/>
      <c r="E844" s="116" t="e">
        <f t="shared" si="13"/>
        <v>#DIV/0!</v>
      </c>
    </row>
    <row r="845" customHeight="1" spans="1:5">
      <c r="A845" s="135" t="s">
        <v>668</v>
      </c>
      <c r="B845" s="75">
        <v>0</v>
      </c>
      <c r="C845" s="75">
        <v>0</v>
      </c>
      <c r="D845" s="75"/>
      <c r="E845" s="116" t="e">
        <f t="shared" si="13"/>
        <v>#DIV/0!</v>
      </c>
    </row>
    <row r="846" customHeight="1" spans="1:5">
      <c r="A846" s="135" t="s">
        <v>669</v>
      </c>
      <c r="B846" s="75">
        <v>0</v>
      </c>
      <c r="C846" s="75">
        <v>0</v>
      </c>
      <c r="D846" s="75"/>
      <c r="E846" s="116" t="e">
        <f t="shared" si="13"/>
        <v>#DIV/0!</v>
      </c>
    </row>
    <row r="847" customHeight="1" spans="1:5">
      <c r="A847" s="135" t="s">
        <v>670</v>
      </c>
      <c r="B847" s="75">
        <v>0</v>
      </c>
      <c r="C847" s="75">
        <v>0</v>
      </c>
      <c r="D847" s="75"/>
      <c r="E847" s="116" t="e">
        <f t="shared" si="13"/>
        <v>#DIV/0!</v>
      </c>
    </row>
    <row r="848" customHeight="1" spans="1:5">
      <c r="A848" s="135" t="s">
        <v>671</v>
      </c>
      <c r="B848" s="75">
        <v>0</v>
      </c>
      <c r="C848" s="75">
        <v>0</v>
      </c>
      <c r="D848" s="75"/>
      <c r="E848" s="116" t="e">
        <f t="shared" si="13"/>
        <v>#DIV/0!</v>
      </c>
    </row>
    <row r="849" customHeight="1" spans="1:5">
      <c r="A849" s="135" t="s">
        <v>672</v>
      </c>
      <c r="B849" s="75">
        <v>0</v>
      </c>
      <c r="C849" s="75">
        <v>0</v>
      </c>
      <c r="D849" s="75"/>
      <c r="E849" s="116" t="e">
        <f t="shared" si="13"/>
        <v>#DIV/0!</v>
      </c>
    </row>
    <row r="850" customHeight="1" spans="1:5">
      <c r="A850" s="135" t="s">
        <v>673</v>
      </c>
      <c r="B850" s="75">
        <v>0</v>
      </c>
      <c r="C850" s="75">
        <v>0</v>
      </c>
      <c r="D850" s="75"/>
      <c r="E850" s="116" t="e">
        <f t="shared" si="13"/>
        <v>#DIV/0!</v>
      </c>
    </row>
    <row r="851" customHeight="1" spans="1:5">
      <c r="A851" s="135" t="s">
        <v>674</v>
      </c>
      <c r="B851" s="75">
        <v>0</v>
      </c>
      <c r="C851" s="75">
        <v>0</v>
      </c>
      <c r="D851" s="75"/>
      <c r="E851" s="116" t="e">
        <f t="shared" si="13"/>
        <v>#DIV/0!</v>
      </c>
    </row>
    <row r="852" customHeight="1" spans="1:5">
      <c r="A852" s="135" t="s">
        <v>675</v>
      </c>
      <c r="B852" s="75">
        <v>1294</v>
      </c>
      <c r="C852" s="75">
        <v>1294</v>
      </c>
      <c r="D852" s="75">
        <v>1300</v>
      </c>
      <c r="E852" s="116">
        <f t="shared" si="13"/>
        <v>100.463678516229</v>
      </c>
    </row>
    <row r="853" customHeight="1" spans="1:5">
      <c r="A853" s="135" t="s">
        <v>676</v>
      </c>
      <c r="B853" s="75">
        <v>0</v>
      </c>
      <c r="C853" s="75">
        <v>0</v>
      </c>
      <c r="D853" s="75"/>
      <c r="E853" s="116" t="e">
        <f t="shared" si="13"/>
        <v>#DIV/0!</v>
      </c>
    </row>
    <row r="854" customHeight="1" spans="1:5">
      <c r="A854" s="135" t="s">
        <v>677</v>
      </c>
      <c r="B854" s="75">
        <v>1294</v>
      </c>
      <c r="C854" s="75">
        <v>1294</v>
      </c>
      <c r="D854" s="75">
        <v>1300</v>
      </c>
      <c r="E854" s="116">
        <f t="shared" si="13"/>
        <v>100.463678516229</v>
      </c>
    </row>
    <row r="855" customHeight="1" spans="1:5">
      <c r="A855" s="135" t="s">
        <v>678</v>
      </c>
      <c r="B855" s="75">
        <v>168040</v>
      </c>
      <c r="C855" s="75">
        <v>133040</v>
      </c>
      <c r="D855" s="75">
        <v>140000</v>
      </c>
      <c r="E855" s="116">
        <f t="shared" si="13"/>
        <v>105.231509320505</v>
      </c>
    </row>
    <row r="856" customHeight="1" spans="1:5">
      <c r="A856" s="135" t="s">
        <v>679</v>
      </c>
      <c r="B856" s="75">
        <v>117398</v>
      </c>
      <c r="C856" s="75">
        <v>82368</v>
      </c>
      <c r="D856" s="75">
        <v>97024</v>
      </c>
      <c r="E856" s="116">
        <f t="shared" si="13"/>
        <v>117.793317793318</v>
      </c>
    </row>
    <row r="857" customHeight="1" spans="1:5">
      <c r="A857" s="135" t="s">
        <v>10</v>
      </c>
      <c r="B857" s="75">
        <v>1200</v>
      </c>
      <c r="C857" s="75">
        <v>1200</v>
      </c>
      <c r="D857" s="75">
        <v>1257</v>
      </c>
      <c r="E857" s="116">
        <f t="shared" si="13"/>
        <v>104.75</v>
      </c>
    </row>
    <row r="858" customHeight="1" spans="1:5">
      <c r="A858" s="135" t="s">
        <v>11</v>
      </c>
      <c r="B858" s="75">
        <v>1291</v>
      </c>
      <c r="C858" s="75">
        <v>1291</v>
      </c>
      <c r="D858" s="75">
        <v>1353</v>
      </c>
      <c r="E858" s="116">
        <f t="shared" si="13"/>
        <v>104.802478698683</v>
      </c>
    </row>
    <row r="859" customHeight="1" spans="1:5">
      <c r="A859" s="135" t="s">
        <v>12</v>
      </c>
      <c r="B859" s="75"/>
      <c r="C859" s="75"/>
      <c r="D859" s="75">
        <v>0</v>
      </c>
      <c r="E859" s="116" t="e">
        <f t="shared" si="13"/>
        <v>#DIV/0!</v>
      </c>
    </row>
    <row r="860" customHeight="1" spans="1:5">
      <c r="A860" s="135" t="s">
        <v>680</v>
      </c>
      <c r="B860" s="75">
        <v>6397</v>
      </c>
      <c r="C860" s="75">
        <v>6397</v>
      </c>
      <c r="D860" s="75">
        <v>6704</v>
      </c>
      <c r="E860" s="116">
        <f t="shared" si="13"/>
        <v>104.799124589651</v>
      </c>
    </row>
    <row r="861" customHeight="1" spans="1:5">
      <c r="A861" s="135" t="s">
        <v>681</v>
      </c>
      <c r="B861" s="75">
        <v>1575</v>
      </c>
      <c r="C861" s="75">
        <v>1575</v>
      </c>
      <c r="D861" s="75">
        <v>1650</v>
      </c>
      <c r="E861" s="116">
        <f t="shared" si="13"/>
        <v>104.761904761905</v>
      </c>
    </row>
    <row r="862" customHeight="1" spans="1:5">
      <c r="A862" s="135" t="s">
        <v>682</v>
      </c>
      <c r="B862" s="75"/>
      <c r="C862" s="75"/>
      <c r="D862" s="75">
        <v>0</v>
      </c>
      <c r="E862" s="116" t="e">
        <f t="shared" si="13"/>
        <v>#DIV/0!</v>
      </c>
    </row>
    <row r="863" customHeight="1" spans="1:5">
      <c r="A863" s="135" t="s">
        <v>683</v>
      </c>
      <c r="B863" s="75"/>
      <c r="C863" s="75"/>
      <c r="D863" s="75">
        <v>0</v>
      </c>
      <c r="E863" s="116" t="e">
        <f t="shared" si="13"/>
        <v>#DIV/0!</v>
      </c>
    </row>
    <row r="864" customHeight="1" spans="1:5">
      <c r="A864" s="135" t="s">
        <v>684</v>
      </c>
      <c r="B864" s="75"/>
      <c r="C864" s="75"/>
      <c r="D864" s="75">
        <v>0</v>
      </c>
      <c r="E864" s="116" t="e">
        <f t="shared" si="13"/>
        <v>#DIV/0!</v>
      </c>
    </row>
    <row r="865" customHeight="1" spans="1:5">
      <c r="A865" s="135" t="s">
        <v>685</v>
      </c>
      <c r="B865" s="75">
        <v>3588</v>
      </c>
      <c r="C865" s="75">
        <v>3588</v>
      </c>
      <c r="D865" s="75">
        <v>3761</v>
      </c>
      <c r="E865" s="116">
        <f t="shared" si="13"/>
        <v>104.821627647715</v>
      </c>
    </row>
    <row r="866" customHeight="1" spans="1:5">
      <c r="A866" s="135" t="s">
        <v>686</v>
      </c>
      <c r="B866" s="75"/>
      <c r="C866" s="75"/>
      <c r="D866" s="75">
        <v>0</v>
      </c>
      <c r="E866" s="116" t="e">
        <f t="shared" si="13"/>
        <v>#DIV/0!</v>
      </c>
    </row>
    <row r="867" customHeight="1" spans="1:5">
      <c r="A867" s="135" t="s">
        <v>687</v>
      </c>
      <c r="B867" s="75"/>
      <c r="C867" s="75"/>
      <c r="D867" s="75">
        <v>0</v>
      </c>
      <c r="E867" s="116" t="e">
        <f t="shared" si="13"/>
        <v>#DIV/0!</v>
      </c>
    </row>
    <row r="868" customHeight="1" spans="1:5">
      <c r="A868" s="135" t="s">
        <v>688</v>
      </c>
      <c r="B868" s="75"/>
      <c r="C868" s="75"/>
      <c r="D868" s="75">
        <v>0</v>
      </c>
      <c r="E868" s="116" t="e">
        <f t="shared" si="13"/>
        <v>#DIV/0!</v>
      </c>
    </row>
    <row r="869" customHeight="1" spans="1:5">
      <c r="A869" s="135" t="s">
        <v>689</v>
      </c>
      <c r="B869" s="75"/>
      <c r="C869" s="75"/>
      <c r="D869" s="75">
        <v>0</v>
      </c>
      <c r="E869" s="116" t="e">
        <f t="shared" si="13"/>
        <v>#DIV/0!</v>
      </c>
    </row>
    <row r="870" customHeight="1" spans="1:5">
      <c r="A870" s="135" t="s">
        <v>690</v>
      </c>
      <c r="B870" s="75"/>
      <c r="C870" s="75"/>
      <c r="D870" s="75">
        <v>0</v>
      </c>
      <c r="E870" s="116" t="e">
        <f t="shared" si="13"/>
        <v>#DIV/0!</v>
      </c>
    </row>
    <row r="871" customHeight="1" spans="1:5">
      <c r="A871" s="135" t="s">
        <v>691</v>
      </c>
      <c r="B871" s="75"/>
      <c r="C871" s="75"/>
      <c r="D871" s="75">
        <v>0</v>
      </c>
      <c r="E871" s="116" t="e">
        <f t="shared" si="13"/>
        <v>#DIV/0!</v>
      </c>
    </row>
    <row r="872" customHeight="1" spans="1:5">
      <c r="A872" s="135" t="s">
        <v>692</v>
      </c>
      <c r="B872" s="75"/>
      <c r="C872" s="75"/>
      <c r="D872" s="75">
        <v>0</v>
      </c>
      <c r="E872" s="116" t="e">
        <f t="shared" si="13"/>
        <v>#DIV/0!</v>
      </c>
    </row>
    <row r="873" customHeight="1" spans="1:5">
      <c r="A873" s="135" t="s">
        <v>693</v>
      </c>
      <c r="B873" s="75">
        <v>1768</v>
      </c>
      <c r="C873" s="75">
        <v>1768</v>
      </c>
      <c r="D873" s="75">
        <v>1853</v>
      </c>
      <c r="E873" s="116">
        <f t="shared" si="13"/>
        <v>104.807692307692</v>
      </c>
    </row>
    <row r="874" customHeight="1" spans="1:5">
      <c r="A874" s="135" t="s">
        <v>694</v>
      </c>
      <c r="B874" s="75"/>
      <c r="C874" s="75"/>
      <c r="D874" s="75">
        <v>0</v>
      </c>
      <c r="E874" s="116" t="e">
        <f t="shared" si="13"/>
        <v>#DIV/0!</v>
      </c>
    </row>
    <row r="875" customHeight="1" spans="1:5">
      <c r="A875" s="135" t="s">
        <v>695</v>
      </c>
      <c r="B875" s="75"/>
      <c r="C875" s="75"/>
      <c r="D875" s="75">
        <v>0</v>
      </c>
      <c r="E875" s="116" t="e">
        <f t="shared" si="13"/>
        <v>#DIV/0!</v>
      </c>
    </row>
    <row r="876" customHeight="1" spans="1:5">
      <c r="A876" s="135" t="s">
        <v>696</v>
      </c>
      <c r="B876" s="75"/>
      <c r="C876" s="75"/>
      <c r="D876" s="75">
        <v>0</v>
      </c>
      <c r="E876" s="116" t="e">
        <f t="shared" si="13"/>
        <v>#DIV/0!</v>
      </c>
    </row>
    <row r="877" customHeight="1" spans="1:5">
      <c r="A877" s="135" t="s">
        <v>697</v>
      </c>
      <c r="B877" s="75">
        <v>249</v>
      </c>
      <c r="C877" s="75">
        <v>249</v>
      </c>
      <c r="D877" s="75">
        <v>261</v>
      </c>
      <c r="E877" s="116">
        <f t="shared" si="13"/>
        <v>104.819277108434</v>
      </c>
    </row>
    <row r="878" customHeight="1" spans="1:5">
      <c r="A878" s="135" t="s">
        <v>698</v>
      </c>
      <c r="B878" s="75">
        <v>101330</v>
      </c>
      <c r="C878" s="75">
        <v>66300</v>
      </c>
      <c r="D878" s="75">
        <v>80185</v>
      </c>
      <c r="E878" s="116">
        <f t="shared" si="13"/>
        <v>120.942684766214</v>
      </c>
    </row>
    <row r="879" customHeight="1" spans="1:5">
      <c r="A879" s="135" t="s">
        <v>699</v>
      </c>
      <c r="B879" s="75"/>
      <c r="C879" s="75"/>
      <c r="D879" s="75"/>
      <c r="E879" s="116" t="e">
        <f t="shared" si="13"/>
        <v>#DIV/0!</v>
      </c>
    </row>
    <row r="880" customHeight="1" spans="1:5">
      <c r="A880" s="135" t="s">
        <v>10</v>
      </c>
      <c r="B880" s="75"/>
      <c r="C880" s="75"/>
      <c r="D880" s="75"/>
      <c r="E880" s="116" t="e">
        <f t="shared" si="13"/>
        <v>#DIV/0!</v>
      </c>
    </row>
    <row r="881" customHeight="1" spans="1:5">
      <c r="A881" s="135" t="s">
        <v>11</v>
      </c>
      <c r="B881" s="75"/>
      <c r="C881" s="75"/>
      <c r="D881" s="75"/>
      <c r="E881" s="116" t="e">
        <f t="shared" si="13"/>
        <v>#DIV/0!</v>
      </c>
    </row>
    <row r="882" customHeight="1" spans="1:5">
      <c r="A882" s="135" t="s">
        <v>12</v>
      </c>
      <c r="B882" s="75"/>
      <c r="C882" s="75"/>
      <c r="D882" s="75"/>
      <c r="E882" s="116" t="e">
        <f t="shared" si="13"/>
        <v>#DIV/0!</v>
      </c>
    </row>
    <row r="883" customHeight="1" spans="1:5">
      <c r="A883" s="135" t="s">
        <v>700</v>
      </c>
      <c r="B883" s="75"/>
      <c r="C883" s="75"/>
      <c r="D883" s="75"/>
      <c r="E883" s="116" t="e">
        <f t="shared" si="13"/>
        <v>#DIV/0!</v>
      </c>
    </row>
    <row r="884" customHeight="1" spans="1:5">
      <c r="A884" s="135" t="s">
        <v>701</v>
      </c>
      <c r="B884" s="75"/>
      <c r="C884" s="75"/>
      <c r="D884" s="75"/>
      <c r="E884" s="116" t="e">
        <f t="shared" si="13"/>
        <v>#DIV/0!</v>
      </c>
    </row>
    <row r="885" customHeight="1" spans="1:5">
      <c r="A885" s="135" t="s">
        <v>702</v>
      </c>
      <c r="B885" s="75"/>
      <c r="C885" s="75"/>
      <c r="D885" s="75"/>
      <c r="E885" s="116" t="e">
        <f t="shared" si="13"/>
        <v>#DIV/0!</v>
      </c>
    </row>
    <row r="886" customHeight="1" spans="1:5">
      <c r="A886" s="135" t="s">
        <v>703</v>
      </c>
      <c r="B886" s="75"/>
      <c r="C886" s="75"/>
      <c r="D886" s="75"/>
      <c r="E886" s="116" t="e">
        <f t="shared" si="13"/>
        <v>#DIV/0!</v>
      </c>
    </row>
    <row r="887" customHeight="1" spans="1:5">
      <c r="A887" s="135" t="s">
        <v>704</v>
      </c>
      <c r="B887" s="75"/>
      <c r="C887" s="75"/>
      <c r="D887" s="75"/>
      <c r="E887" s="116" t="e">
        <f t="shared" si="13"/>
        <v>#DIV/0!</v>
      </c>
    </row>
    <row r="888" customHeight="1" spans="1:5">
      <c r="A888" s="135" t="s">
        <v>705</v>
      </c>
      <c r="B888" s="75"/>
      <c r="C888" s="75"/>
      <c r="D888" s="75"/>
      <c r="E888" s="116" t="e">
        <f t="shared" si="13"/>
        <v>#DIV/0!</v>
      </c>
    </row>
    <row r="889" customHeight="1" spans="1:5">
      <c r="A889" s="135" t="s">
        <v>706</v>
      </c>
      <c r="B889" s="75">
        <v>36467</v>
      </c>
      <c r="C889" s="75">
        <v>36467</v>
      </c>
      <c r="D889" s="75">
        <v>28217</v>
      </c>
      <c r="E889" s="116">
        <f t="shared" si="13"/>
        <v>77.3768064277292</v>
      </c>
    </row>
    <row r="890" customHeight="1" spans="1:5">
      <c r="A890" s="135" t="s">
        <v>10</v>
      </c>
      <c r="B890" s="75">
        <v>0</v>
      </c>
      <c r="C890" s="75">
        <v>0</v>
      </c>
      <c r="D890" s="75"/>
      <c r="E890" s="116" t="e">
        <f t="shared" si="13"/>
        <v>#DIV/0!</v>
      </c>
    </row>
    <row r="891" customHeight="1" spans="1:5">
      <c r="A891" s="135" t="s">
        <v>11</v>
      </c>
      <c r="B891" s="75">
        <v>0</v>
      </c>
      <c r="C891" s="75">
        <v>0</v>
      </c>
      <c r="D891" s="75"/>
      <c r="E891" s="116" t="e">
        <f t="shared" si="13"/>
        <v>#DIV/0!</v>
      </c>
    </row>
    <row r="892" customHeight="1" spans="1:5">
      <c r="A892" s="135" t="s">
        <v>12</v>
      </c>
      <c r="B892" s="75">
        <v>0</v>
      </c>
      <c r="C892" s="75">
        <v>0</v>
      </c>
      <c r="D892" s="75"/>
      <c r="E892" s="116" t="e">
        <f t="shared" si="13"/>
        <v>#DIV/0!</v>
      </c>
    </row>
    <row r="893" customHeight="1" spans="1:5">
      <c r="A893" s="135" t="s">
        <v>707</v>
      </c>
      <c r="B893" s="75">
        <v>11467</v>
      </c>
      <c r="C893" s="75">
        <v>11467</v>
      </c>
      <c r="D893" s="75">
        <v>12017</v>
      </c>
      <c r="E893" s="116">
        <f t="shared" si="13"/>
        <v>104.796372198483</v>
      </c>
    </row>
    <row r="894" customHeight="1" spans="1:5">
      <c r="A894" s="135" t="s">
        <v>708</v>
      </c>
      <c r="B894" s="75">
        <v>0</v>
      </c>
      <c r="C894" s="75">
        <v>0</v>
      </c>
      <c r="D894" s="75">
        <v>0</v>
      </c>
      <c r="E894" s="116" t="e">
        <f t="shared" si="13"/>
        <v>#DIV/0!</v>
      </c>
    </row>
    <row r="895" customHeight="1" spans="1:5">
      <c r="A895" s="135" t="s">
        <v>709</v>
      </c>
      <c r="B895" s="75">
        <v>0</v>
      </c>
      <c r="C895" s="75">
        <v>0</v>
      </c>
      <c r="D895" s="75">
        <v>0</v>
      </c>
      <c r="E895" s="116" t="e">
        <f t="shared" si="13"/>
        <v>#DIV/0!</v>
      </c>
    </row>
    <row r="896" customHeight="1" spans="1:5">
      <c r="A896" s="135" t="s">
        <v>710</v>
      </c>
      <c r="B896" s="75">
        <v>0</v>
      </c>
      <c r="C896" s="75">
        <v>0</v>
      </c>
      <c r="D896" s="75">
        <v>0</v>
      </c>
      <c r="E896" s="116" t="e">
        <f t="shared" si="13"/>
        <v>#DIV/0!</v>
      </c>
    </row>
    <row r="897" customHeight="1" spans="1:5">
      <c r="A897" s="135" t="s">
        <v>711</v>
      </c>
      <c r="B897" s="75">
        <v>0</v>
      </c>
      <c r="C897" s="75">
        <v>0</v>
      </c>
      <c r="D897" s="75">
        <v>0</v>
      </c>
      <c r="E897" s="116" t="e">
        <f t="shared" si="13"/>
        <v>#DIV/0!</v>
      </c>
    </row>
    <row r="898" customHeight="1" spans="1:5">
      <c r="A898" s="135" t="s">
        <v>712</v>
      </c>
      <c r="B898" s="75">
        <v>25000</v>
      </c>
      <c r="C898" s="75">
        <v>25000</v>
      </c>
      <c r="D898" s="75">
        <v>16200</v>
      </c>
      <c r="E898" s="116">
        <f t="shared" si="13"/>
        <v>64.8</v>
      </c>
    </row>
    <row r="899" customHeight="1" spans="1:5">
      <c r="A899" s="135" t="s">
        <v>713</v>
      </c>
      <c r="B899" s="75">
        <v>9844</v>
      </c>
      <c r="C899" s="75">
        <v>9844</v>
      </c>
      <c r="D899" s="75">
        <v>10317</v>
      </c>
      <c r="E899" s="116">
        <f t="shared" si="13"/>
        <v>104.804957334417</v>
      </c>
    </row>
    <row r="900" customHeight="1" spans="1:5">
      <c r="A900" s="135" t="s">
        <v>714</v>
      </c>
      <c r="B900" s="75">
        <v>2647</v>
      </c>
      <c r="C900" s="75">
        <v>2647</v>
      </c>
      <c r="D900" s="75">
        <v>2775</v>
      </c>
      <c r="E900" s="116">
        <f t="shared" si="13"/>
        <v>104.835663014734</v>
      </c>
    </row>
    <row r="901" customHeight="1" spans="1:5">
      <c r="A901" s="135" t="s">
        <v>715</v>
      </c>
      <c r="B901" s="75">
        <v>6095</v>
      </c>
      <c r="C901" s="75">
        <v>6095</v>
      </c>
      <c r="D901" s="75">
        <v>6387</v>
      </c>
      <c r="E901" s="116">
        <f t="shared" ref="E901:E964" si="14">D901/C901*100</f>
        <v>104.790812141099</v>
      </c>
    </row>
    <row r="902" customHeight="1" spans="1:5">
      <c r="A902" s="135" t="s">
        <v>716</v>
      </c>
      <c r="B902" s="75">
        <v>1102</v>
      </c>
      <c r="C902" s="75">
        <v>1102</v>
      </c>
      <c r="D902" s="75">
        <v>1155</v>
      </c>
      <c r="E902" s="116">
        <f t="shared" si="14"/>
        <v>104.80943738657</v>
      </c>
    </row>
    <row r="903" customHeight="1" spans="1:5">
      <c r="A903" s="135" t="s">
        <v>717</v>
      </c>
      <c r="B903" s="75"/>
      <c r="C903" s="75"/>
      <c r="D903" s="75"/>
      <c r="E903" s="116" t="e">
        <f t="shared" si="14"/>
        <v>#DIV/0!</v>
      </c>
    </row>
    <row r="904" customHeight="1" spans="1:5">
      <c r="A904" s="135" t="s">
        <v>718</v>
      </c>
      <c r="B904" s="75"/>
      <c r="C904" s="75"/>
      <c r="D904" s="75"/>
      <c r="E904" s="116" t="e">
        <f t="shared" si="14"/>
        <v>#DIV/0!</v>
      </c>
    </row>
    <row r="905" customHeight="1" spans="1:5">
      <c r="A905" s="135" t="s">
        <v>10</v>
      </c>
      <c r="B905" s="75"/>
      <c r="C905" s="75"/>
      <c r="D905" s="75"/>
      <c r="E905" s="116" t="e">
        <f t="shared" si="14"/>
        <v>#DIV/0!</v>
      </c>
    </row>
    <row r="906" customHeight="1" spans="1:5">
      <c r="A906" s="135" t="s">
        <v>11</v>
      </c>
      <c r="B906" s="75"/>
      <c r="C906" s="75"/>
      <c r="D906" s="75"/>
      <c r="E906" s="116" t="e">
        <f t="shared" si="14"/>
        <v>#DIV/0!</v>
      </c>
    </row>
    <row r="907" customHeight="1" spans="1:5">
      <c r="A907" s="135" t="s">
        <v>12</v>
      </c>
      <c r="B907" s="75"/>
      <c r="C907" s="75"/>
      <c r="D907" s="75"/>
      <c r="E907" s="116" t="e">
        <f t="shared" si="14"/>
        <v>#DIV/0!</v>
      </c>
    </row>
    <row r="908" customHeight="1" spans="1:5">
      <c r="A908" s="135" t="s">
        <v>704</v>
      </c>
      <c r="B908" s="75"/>
      <c r="C908" s="75"/>
      <c r="D908" s="75"/>
      <c r="E908" s="116" t="e">
        <f t="shared" si="14"/>
        <v>#DIV/0!</v>
      </c>
    </row>
    <row r="909" customHeight="1" spans="1:5">
      <c r="A909" s="135" t="s">
        <v>719</v>
      </c>
      <c r="B909" s="75"/>
      <c r="C909" s="75"/>
      <c r="D909" s="75"/>
      <c r="E909" s="116" t="e">
        <f t="shared" si="14"/>
        <v>#DIV/0!</v>
      </c>
    </row>
    <row r="910" customHeight="1" spans="1:5">
      <c r="A910" s="135" t="s">
        <v>720</v>
      </c>
      <c r="B910" s="75"/>
      <c r="C910" s="75"/>
      <c r="D910" s="75"/>
      <c r="E910" s="116" t="e">
        <f t="shared" si="14"/>
        <v>#DIV/0!</v>
      </c>
    </row>
    <row r="911" customHeight="1" spans="1:5">
      <c r="A911" s="135" t="s">
        <v>721</v>
      </c>
      <c r="B911" s="75">
        <v>242</v>
      </c>
      <c r="C911" s="75">
        <v>242</v>
      </c>
      <c r="D911" s="75">
        <v>1052</v>
      </c>
      <c r="E911" s="116">
        <f t="shared" si="14"/>
        <v>434.710743801653</v>
      </c>
    </row>
    <row r="912" customHeight="1" spans="1:5">
      <c r="A912" s="135" t="s">
        <v>722</v>
      </c>
      <c r="B912" s="75">
        <v>0</v>
      </c>
      <c r="C912" s="75">
        <v>0</v>
      </c>
      <c r="D912" s="75"/>
      <c r="E912" s="116" t="e">
        <f t="shared" si="14"/>
        <v>#DIV/0!</v>
      </c>
    </row>
    <row r="913" customHeight="1" spans="1:5">
      <c r="A913" s="135" t="s">
        <v>723</v>
      </c>
      <c r="B913" s="75">
        <v>0</v>
      </c>
      <c r="C913" s="75">
        <v>0</v>
      </c>
      <c r="D913" s="75"/>
      <c r="E913" s="116" t="e">
        <f t="shared" si="14"/>
        <v>#DIV/0!</v>
      </c>
    </row>
    <row r="914" customHeight="1" spans="1:5">
      <c r="A914" s="135" t="s">
        <v>724</v>
      </c>
      <c r="B914" s="75">
        <v>184</v>
      </c>
      <c r="C914" s="75">
        <v>184</v>
      </c>
      <c r="D914" s="75">
        <v>192</v>
      </c>
      <c r="E914" s="116">
        <f t="shared" si="14"/>
        <v>104.347826086957</v>
      </c>
    </row>
    <row r="915" customHeight="1" spans="1:5">
      <c r="A915" s="135" t="s">
        <v>725</v>
      </c>
      <c r="B915" s="75">
        <v>58</v>
      </c>
      <c r="C915" s="75">
        <v>58</v>
      </c>
      <c r="D915" s="75">
        <v>860</v>
      </c>
      <c r="E915" s="116">
        <f t="shared" si="14"/>
        <v>1482.75862068966</v>
      </c>
    </row>
    <row r="916" customHeight="1" spans="1:5">
      <c r="A916" s="135" t="s">
        <v>726</v>
      </c>
      <c r="B916" s="75">
        <v>4089</v>
      </c>
      <c r="C916" s="75">
        <v>4089</v>
      </c>
      <c r="D916" s="75">
        <v>3390</v>
      </c>
      <c r="E916" s="116">
        <f t="shared" si="14"/>
        <v>82.9053558327219</v>
      </c>
    </row>
    <row r="917" customHeight="1" spans="1:5">
      <c r="A917" s="135" t="s">
        <v>727</v>
      </c>
      <c r="B917" s="75">
        <v>2000</v>
      </c>
      <c r="C917" s="75">
        <v>2000</v>
      </c>
      <c r="D917" s="75">
        <v>2000</v>
      </c>
      <c r="E917" s="116">
        <f t="shared" si="14"/>
        <v>100</v>
      </c>
    </row>
    <row r="918" customHeight="1" spans="1:5">
      <c r="A918" s="135" t="s">
        <v>728</v>
      </c>
      <c r="B918" s="75">
        <v>2089</v>
      </c>
      <c r="C918" s="75">
        <v>2089</v>
      </c>
      <c r="D918" s="75">
        <v>1390</v>
      </c>
      <c r="E918" s="116">
        <f t="shared" si="14"/>
        <v>66.5390138822403</v>
      </c>
    </row>
    <row r="919" customHeight="1" spans="1:5">
      <c r="A919" s="135" t="s">
        <v>729</v>
      </c>
      <c r="B919" s="75">
        <v>12200</v>
      </c>
      <c r="C919" s="75">
        <v>12200</v>
      </c>
      <c r="D919" s="75">
        <v>12800</v>
      </c>
      <c r="E919" s="116">
        <f t="shared" si="14"/>
        <v>104.918032786885</v>
      </c>
    </row>
    <row r="920" customHeight="1" spans="1:5">
      <c r="A920" s="135" t="s">
        <v>730</v>
      </c>
      <c r="B920" s="75">
        <v>0</v>
      </c>
      <c r="C920" s="75">
        <v>0</v>
      </c>
      <c r="D920" s="75"/>
      <c r="E920" s="116" t="e">
        <f t="shared" si="14"/>
        <v>#DIV/0!</v>
      </c>
    </row>
    <row r="921" customHeight="1" spans="1:5">
      <c r="A921" s="135" t="s">
        <v>10</v>
      </c>
      <c r="B921" s="75">
        <v>0</v>
      </c>
      <c r="C921" s="75">
        <v>0</v>
      </c>
      <c r="D921" s="75"/>
      <c r="E921" s="116" t="e">
        <f t="shared" si="14"/>
        <v>#DIV/0!</v>
      </c>
    </row>
    <row r="922" customHeight="1" spans="1:5">
      <c r="A922" s="135" t="s">
        <v>11</v>
      </c>
      <c r="B922" s="75">
        <v>0</v>
      </c>
      <c r="C922" s="75">
        <v>0</v>
      </c>
      <c r="D922" s="75"/>
      <c r="E922" s="116" t="e">
        <f t="shared" si="14"/>
        <v>#DIV/0!</v>
      </c>
    </row>
    <row r="923" customHeight="1" spans="1:5">
      <c r="A923" s="135" t="s">
        <v>12</v>
      </c>
      <c r="B923" s="75">
        <v>0</v>
      </c>
      <c r="C923" s="75">
        <v>0</v>
      </c>
      <c r="D923" s="75"/>
      <c r="E923" s="116" t="e">
        <f t="shared" si="14"/>
        <v>#DIV/0!</v>
      </c>
    </row>
    <row r="924" customHeight="1" spans="1:5">
      <c r="A924" s="135" t="s">
        <v>731</v>
      </c>
      <c r="B924" s="75">
        <v>0</v>
      </c>
      <c r="C924" s="75">
        <v>0</v>
      </c>
      <c r="D924" s="75"/>
      <c r="E924" s="116" t="e">
        <f t="shared" si="14"/>
        <v>#DIV/0!</v>
      </c>
    </row>
    <row r="925" customHeight="1" spans="1:5">
      <c r="A925" s="135" t="s">
        <v>732</v>
      </c>
      <c r="B925" s="75">
        <v>0</v>
      </c>
      <c r="C925" s="75">
        <v>0</v>
      </c>
      <c r="D925" s="75"/>
      <c r="E925" s="116" t="e">
        <f t="shared" si="14"/>
        <v>#DIV/0!</v>
      </c>
    </row>
    <row r="926" customHeight="1" spans="1:5">
      <c r="A926" s="135" t="s">
        <v>733</v>
      </c>
      <c r="B926" s="75">
        <v>0</v>
      </c>
      <c r="C926" s="75">
        <v>0</v>
      </c>
      <c r="D926" s="75"/>
      <c r="E926" s="116" t="e">
        <f t="shared" si="14"/>
        <v>#DIV/0!</v>
      </c>
    </row>
    <row r="927" customHeight="1" spans="1:5">
      <c r="A927" s="135" t="s">
        <v>734</v>
      </c>
      <c r="B927" s="75">
        <v>0</v>
      </c>
      <c r="C927" s="75">
        <v>0</v>
      </c>
      <c r="D927" s="75"/>
      <c r="E927" s="116" t="e">
        <f t="shared" si="14"/>
        <v>#DIV/0!</v>
      </c>
    </row>
    <row r="928" customHeight="1" spans="1:5">
      <c r="A928" s="135" t="s">
        <v>735</v>
      </c>
      <c r="B928" s="75">
        <v>0</v>
      </c>
      <c r="C928" s="75">
        <v>0</v>
      </c>
      <c r="D928" s="75"/>
      <c r="E928" s="116" t="e">
        <f t="shared" si="14"/>
        <v>#DIV/0!</v>
      </c>
    </row>
    <row r="929" customHeight="1" spans="1:5">
      <c r="A929" s="135" t="s">
        <v>736</v>
      </c>
      <c r="B929" s="75">
        <v>0</v>
      </c>
      <c r="C929" s="75">
        <v>0</v>
      </c>
      <c r="D929" s="75"/>
      <c r="E929" s="116" t="e">
        <f t="shared" si="14"/>
        <v>#DIV/0!</v>
      </c>
    </row>
    <row r="930" customHeight="1" spans="1:5">
      <c r="A930" s="135" t="s">
        <v>737</v>
      </c>
      <c r="B930" s="75">
        <v>0</v>
      </c>
      <c r="C930" s="75">
        <v>0</v>
      </c>
      <c r="D930" s="75"/>
      <c r="E930" s="116" t="e">
        <f t="shared" si="14"/>
        <v>#DIV/0!</v>
      </c>
    </row>
    <row r="931" customHeight="1" spans="1:5">
      <c r="A931" s="135" t="s">
        <v>10</v>
      </c>
      <c r="B931" s="75">
        <v>0</v>
      </c>
      <c r="C931" s="75">
        <v>0</v>
      </c>
      <c r="D931" s="75"/>
      <c r="E931" s="116" t="e">
        <f t="shared" si="14"/>
        <v>#DIV/0!</v>
      </c>
    </row>
    <row r="932" customHeight="1" spans="1:5">
      <c r="A932" s="135" t="s">
        <v>11</v>
      </c>
      <c r="B932" s="75">
        <v>0</v>
      </c>
      <c r="C932" s="75">
        <v>0</v>
      </c>
      <c r="D932" s="75"/>
      <c r="E932" s="116" t="e">
        <f t="shared" si="14"/>
        <v>#DIV/0!</v>
      </c>
    </row>
    <row r="933" customHeight="1" spans="1:5">
      <c r="A933" s="135" t="s">
        <v>12</v>
      </c>
      <c r="B933" s="75">
        <v>0</v>
      </c>
      <c r="C933" s="75">
        <v>0</v>
      </c>
      <c r="D933" s="75"/>
      <c r="E933" s="116" t="e">
        <f t="shared" si="14"/>
        <v>#DIV/0!</v>
      </c>
    </row>
    <row r="934" customHeight="1" spans="1:5">
      <c r="A934" s="135" t="s">
        <v>738</v>
      </c>
      <c r="B934" s="75">
        <v>0</v>
      </c>
      <c r="C934" s="75">
        <v>0</v>
      </c>
      <c r="D934" s="75"/>
      <c r="E934" s="116" t="e">
        <f t="shared" si="14"/>
        <v>#DIV/0!</v>
      </c>
    </row>
    <row r="935" customHeight="1" spans="1:5">
      <c r="A935" s="135" t="s">
        <v>739</v>
      </c>
      <c r="B935" s="75">
        <v>0</v>
      </c>
      <c r="C935" s="75">
        <v>0</v>
      </c>
      <c r="D935" s="75"/>
      <c r="E935" s="116" t="e">
        <f t="shared" si="14"/>
        <v>#DIV/0!</v>
      </c>
    </row>
    <row r="936" customHeight="1" spans="1:5">
      <c r="A936" s="135" t="s">
        <v>740</v>
      </c>
      <c r="B936" s="75">
        <v>0</v>
      </c>
      <c r="C936" s="75">
        <v>0</v>
      </c>
      <c r="D936" s="75"/>
      <c r="E936" s="116" t="e">
        <f t="shared" si="14"/>
        <v>#DIV/0!</v>
      </c>
    </row>
    <row r="937" customHeight="1" spans="1:5">
      <c r="A937" s="135" t="s">
        <v>741</v>
      </c>
      <c r="B937" s="75">
        <v>0</v>
      </c>
      <c r="C937" s="75">
        <v>0</v>
      </c>
      <c r="D937" s="75"/>
      <c r="E937" s="116" t="e">
        <f t="shared" si="14"/>
        <v>#DIV/0!</v>
      </c>
    </row>
    <row r="938" customHeight="1" spans="1:5">
      <c r="A938" s="135" t="s">
        <v>742</v>
      </c>
      <c r="B938" s="75">
        <v>0</v>
      </c>
      <c r="C938" s="75">
        <v>0</v>
      </c>
      <c r="D938" s="75"/>
      <c r="E938" s="116" t="e">
        <f t="shared" si="14"/>
        <v>#DIV/0!</v>
      </c>
    </row>
    <row r="939" customHeight="1" spans="1:5">
      <c r="A939" s="135" t="s">
        <v>743</v>
      </c>
      <c r="B939" s="75">
        <v>0</v>
      </c>
      <c r="C939" s="75">
        <v>0</v>
      </c>
      <c r="D939" s="75"/>
      <c r="E939" s="116" t="e">
        <f t="shared" si="14"/>
        <v>#DIV/0!</v>
      </c>
    </row>
    <row r="940" customHeight="1" spans="1:5">
      <c r="A940" s="135" t="s">
        <v>744</v>
      </c>
      <c r="B940" s="75">
        <v>0</v>
      </c>
      <c r="C940" s="75">
        <v>0</v>
      </c>
      <c r="D940" s="75"/>
      <c r="E940" s="116" t="e">
        <f t="shared" si="14"/>
        <v>#DIV/0!</v>
      </c>
    </row>
    <row r="941" customHeight="1" spans="1:5">
      <c r="A941" s="135" t="s">
        <v>745</v>
      </c>
      <c r="B941" s="75">
        <v>0</v>
      </c>
      <c r="C941" s="75">
        <v>0</v>
      </c>
      <c r="D941" s="75"/>
      <c r="E941" s="116" t="e">
        <f t="shared" si="14"/>
        <v>#DIV/0!</v>
      </c>
    </row>
    <row r="942" customHeight="1" spans="1:5">
      <c r="A942" s="135" t="s">
        <v>746</v>
      </c>
      <c r="B942" s="75">
        <v>0</v>
      </c>
      <c r="C942" s="75">
        <v>0</v>
      </c>
      <c r="D942" s="75"/>
      <c r="E942" s="116" t="e">
        <f t="shared" si="14"/>
        <v>#DIV/0!</v>
      </c>
    </row>
    <row r="943" customHeight="1" spans="1:5">
      <c r="A943" s="135" t="s">
        <v>747</v>
      </c>
      <c r="B943" s="75">
        <v>0</v>
      </c>
      <c r="C943" s="75">
        <v>0</v>
      </c>
      <c r="D943" s="75"/>
      <c r="E943" s="116" t="e">
        <f t="shared" si="14"/>
        <v>#DIV/0!</v>
      </c>
    </row>
    <row r="944" customHeight="1" spans="1:5">
      <c r="A944" s="135" t="s">
        <v>748</v>
      </c>
      <c r="B944" s="75">
        <v>0</v>
      </c>
      <c r="C944" s="75">
        <v>0</v>
      </c>
      <c r="D944" s="75"/>
      <c r="E944" s="116" t="e">
        <f t="shared" si="14"/>
        <v>#DIV/0!</v>
      </c>
    </row>
    <row r="945" customHeight="1" spans="1:5">
      <c r="A945" s="135" t="s">
        <v>749</v>
      </c>
      <c r="B945" s="75">
        <v>0</v>
      </c>
      <c r="C945" s="75">
        <v>0</v>
      </c>
      <c r="D945" s="75"/>
      <c r="E945" s="116" t="e">
        <f t="shared" si="14"/>
        <v>#DIV/0!</v>
      </c>
    </row>
    <row r="946" customHeight="1" spans="1:5">
      <c r="A946" s="135" t="s">
        <v>750</v>
      </c>
      <c r="B946" s="75">
        <v>92</v>
      </c>
      <c r="C946" s="75">
        <v>92</v>
      </c>
      <c r="D946" s="75">
        <v>96</v>
      </c>
      <c r="E946" s="116">
        <f t="shared" si="14"/>
        <v>104.347826086957</v>
      </c>
    </row>
    <row r="947" customHeight="1" spans="1:5">
      <c r="A947" s="135" t="s">
        <v>10</v>
      </c>
      <c r="B947" s="75">
        <v>0</v>
      </c>
      <c r="C947" s="75">
        <v>0</v>
      </c>
      <c r="D947" s="75"/>
      <c r="E947" s="116" t="e">
        <f t="shared" si="14"/>
        <v>#DIV/0!</v>
      </c>
    </row>
    <row r="948" customHeight="1" spans="1:5">
      <c r="A948" s="135" t="s">
        <v>11</v>
      </c>
      <c r="B948" s="75">
        <v>0</v>
      </c>
      <c r="C948" s="75">
        <v>0</v>
      </c>
      <c r="D948" s="75"/>
      <c r="E948" s="116" t="e">
        <f t="shared" si="14"/>
        <v>#DIV/0!</v>
      </c>
    </row>
    <row r="949" customHeight="1" spans="1:5">
      <c r="A949" s="135" t="s">
        <v>12</v>
      </c>
      <c r="B949" s="75">
        <v>0</v>
      </c>
      <c r="C949" s="75">
        <v>0</v>
      </c>
      <c r="D949" s="75"/>
      <c r="E949" s="116" t="e">
        <f t="shared" si="14"/>
        <v>#DIV/0!</v>
      </c>
    </row>
    <row r="950" customHeight="1" spans="1:5">
      <c r="A950" s="135" t="s">
        <v>751</v>
      </c>
      <c r="B950" s="75">
        <v>92</v>
      </c>
      <c r="C950" s="75">
        <v>92</v>
      </c>
      <c r="D950" s="75">
        <v>96</v>
      </c>
      <c r="E950" s="116">
        <f t="shared" si="14"/>
        <v>104.347826086957</v>
      </c>
    </row>
    <row r="951" customHeight="1" spans="1:5">
      <c r="A951" s="135" t="s">
        <v>752</v>
      </c>
      <c r="B951" s="75">
        <v>3063</v>
      </c>
      <c r="C951" s="75">
        <v>3063</v>
      </c>
      <c r="D951" s="75">
        <v>3213</v>
      </c>
      <c r="E951" s="116">
        <f t="shared" si="14"/>
        <v>104.897159647405</v>
      </c>
    </row>
    <row r="952" customHeight="1" spans="1:5">
      <c r="A952" s="135" t="s">
        <v>10</v>
      </c>
      <c r="B952" s="75">
        <v>0</v>
      </c>
      <c r="C952" s="75">
        <v>0</v>
      </c>
      <c r="D952" s="75"/>
      <c r="E952" s="116" t="e">
        <f t="shared" si="14"/>
        <v>#DIV/0!</v>
      </c>
    </row>
    <row r="953" customHeight="1" spans="1:5">
      <c r="A953" s="135" t="s">
        <v>11</v>
      </c>
      <c r="B953" s="75">
        <v>0</v>
      </c>
      <c r="C953" s="75">
        <v>0</v>
      </c>
      <c r="D953" s="75"/>
      <c r="E953" s="116" t="e">
        <f t="shared" si="14"/>
        <v>#DIV/0!</v>
      </c>
    </row>
    <row r="954" customHeight="1" spans="1:5">
      <c r="A954" s="135" t="s">
        <v>12</v>
      </c>
      <c r="B954" s="75">
        <v>0</v>
      </c>
      <c r="C954" s="75">
        <v>0</v>
      </c>
      <c r="D954" s="75"/>
      <c r="E954" s="116" t="e">
        <f t="shared" si="14"/>
        <v>#DIV/0!</v>
      </c>
    </row>
    <row r="955" customHeight="1" spans="1:5">
      <c r="A955" s="135" t="s">
        <v>753</v>
      </c>
      <c r="B955" s="75">
        <v>0</v>
      </c>
      <c r="C955" s="75">
        <v>0</v>
      </c>
      <c r="D955" s="75"/>
      <c r="E955" s="116" t="e">
        <f t="shared" si="14"/>
        <v>#DIV/0!</v>
      </c>
    </row>
    <row r="956" customHeight="1" spans="1:5">
      <c r="A956" s="135" t="s">
        <v>754</v>
      </c>
      <c r="B956" s="75">
        <v>0</v>
      </c>
      <c r="C956" s="75">
        <v>0</v>
      </c>
      <c r="D956" s="75"/>
      <c r="E956" s="116" t="e">
        <f t="shared" si="14"/>
        <v>#DIV/0!</v>
      </c>
    </row>
    <row r="957" customHeight="1" spans="1:5">
      <c r="A957" s="135" t="s">
        <v>755</v>
      </c>
      <c r="B957" s="75">
        <v>0</v>
      </c>
      <c r="C957" s="75">
        <v>0</v>
      </c>
      <c r="D957" s="75"/>
      <c r="E957" s="116" t="e">
        <f t="shared" si="14"/>
        <v>#DIV/0!</v>
      </c>
    </row>
    <row r="958" customHeight="1" spans="1:5">
      <c r="A958" s="135" t="s">
        <v>756</v>
      </c>
      <c r="B958" s="75">
        <v>0</v>
      </c>
      <c r="C958" s="75">
        <v>0</v>
      </c>
      <c r="D958" s="75"/>
      <c r="E958" s="116" t="e">
        <f t="shared" si="14"/>
        <v>#DIV/0!</v>
      </c>
    </row>
    <row r="959" customHeight="1" spans="1:5">
      <c r="A959" s="135" t="s">
        <v>757</v>
      </c>
      <c r="B959" s="75">
        <v>0</v>
      </c>
      <c r="C959" s="75">
        <v>0</v>
      </c>
      <c r="D959" s="75"/>
      <c r="E959" s="116" t="e">
        <f t="shared" si="14"/>
        <v>#DIV/0!</v>
      </c>
    </row>
    <row r="960" customHeight="1" spans="1:5">
      <c r="A960" s="135" t="s">
        <v>758</v>
      </c>
      <c r="B960" s="75">
        <v>3063</v>
      </c>
      <c r="C960" s="75">
        <v>3063</v>
      </c>
      <c r="D960" s="75">
        <v>3213</v>
      </c>
      <c r="E960" s="116">
        <f t="shared" si="14"/>
        <v>104.897159647405</v>
      </c>
    </row>
    <row r="961" customHeight="1" spans="1:5">
      <c r="A961" s="135" t="s">
        <v>759</v>
      </c>
      <c r="B961" s="75">
        <v>0</v>
      </c>
      <c r="C961" s="75">
        <v>0</v>
      </c>
      <c r="D961" s="75"/>
      <c r="E961" s="116" t="e">
        <f t="shared" si="14"/>
        <v>#DIV/0!</v>
      </c>
    </row>
    <row r="962" customHeight="1" spans="1:5">
      <c r="A962" s="135" t="s">
        <v>704</v>
      </c>
      <c r="B962" s="75">
        <v>0</v>
      </c>
      <c r="C962" s="75">
        <v>0</v>
      </c>
      <c r="D962" s="75"/>
      <c r="E962" s="116" t="e">
        <f t="shared" si="14"/>
        <v>#DIV/0!</v>
      </c>
    </row>
    <row r="963" customHeight="1" spans="1:5">
      <c r="A963" s="135" t="s">
        <v>760</v>
      </c>
      <c r="B963" s="75">
        <v>0</v>
      </c>
      <c r="C963" s="75">
        <v>0</v>
      </c>
      <c r="D963" s="75"/>
      <c r="E963" s="116" t="e">
        <f t="shared" si="14"/>
        <v>#DIV/0!</v>
      </c>
    </row>
    <row r="964" customHeight="1" spans="1:5">
      <c r="A964" s="135" t="s">
        <v>761</v>
      </c>
      <c r="B964" s="75">
        <v>0</v>
      </c>
      <c r="C964" s="75">
        <v>0</v>
      </c>
      <c r="D964" s="75"/>
      <c r="E964" s="116" t="e">
        <f t="shared" si="14"/>
        <v>#DIV/0!</v>
      </c>
    </row>
    <row r="965" customHeight="1" spans="1:5">
      <c r="A965" s="135" t="s">
        <v>762</v>
      </c>
      <c r="B965" s="75">
        <v>1450</v>
      </c>
      <c r="C965" s="75">
        <v>1450</v>
      </c>
      <c r="D965" s="75">
        <v>1521</v>
      </c>
      <c r="E965" s="116">
        <f t="shared" ref="E965:E1028" si="15">D965/C965*100</f>
        <v>104.896551724138</v>
      </c>
    </row>
    <row r="966" customHeight="1" spans="1:5">
      <c r="A966" s="135" t="s">
        <v>10</v>
      </c>
      <c r="B966" s="75">
        <v>716</v>
      </c>
      <c r="C966" s="75">
        <v>716</v>
      </c>
      <c r="D966" s="75">
        <v>751</v>
      </c>
      <c r="E966" s="116">
        <f t="shared" si="15"/>
        <v>104.888268156425</v>
      </c>
    </row>
    <row r="967" customHeight="1" spans="1:5">
      <c r="A967" s="135" t="s">
        <v>11</v>
      </c>
      <c r="B967" s="75">
        <v>185</v>
      </c>
      <c r="C967" s="75">
        <v>185</v>
      </c>
      <c r="D967" s="75">
        <v>194</v>
      </c>
      <c r="E967" s="116">
        <f t="shared" si="15"/>
        <v>104.864864864865</v>
      </c>
    </row>
    <row r="968" customHeight="1" spans="1:5">
      <c r="A968" s="135" t="s">
        <v>12</v>
      </c>
      <c r="B968" s="75">
        <v>0</v>
      </c>
      <c r="C968" s="75">
        <v>0</v>
      </c>
      <c r="D968" s="75"/>
      <c r="E968" s="116" t="e">
        <f t="shared" si="15"/>
        <v>#DIV/0!</v>
      </c>
    </row>
    <row r="969" customHeight="1" spans="1:5">
      <c r="A969" s="135" t="s">
        <v>763</v>
      </c>
      <c r="B969" s="75">
        <v>0</v>
      </c>
      <c r="C969" s="75">
        <v>0</v>
      </c>
      <c r="D969" s="75"/>
      <c r="E969" s="116" t="e">
        <f t="shared" si="15"/>
        <v>#DIV/0!</v>
      </c>
    </row>
    <row r="970" customHeight="1" spans="1:5">
      <c r="A970" s="135" t="s">
        <v>764</v>
      </c>
      <c r="B970" s="75">
        <v>341</v>
      </c>
      <c r="C970" s="75">
        <v>341</v>
      </c>
      <c r="D970" s="75">
        <v>358</v>
      </c>
      <c r="E970" s="116">
        <f t="shared" si="15"/>
        <v>104.985337243402</v>
      </c>
    </row>
    <row r="971" customHeight="1" spans="1:5">
      <c r="A971" s="135" t="s">
        <v>765</v>
      </c>
      <c r="B971" s="75">
        <v>0</v>
      </c>
      <c r="C971" s="75">
        <v>0</v>
      </c>
      <c r="D971" s="75"/>
      <c r="E971" s="116" t="e">
        <f t="shared" si="15"/>
        <v>#DIV/0!</v>
      </c>
    </row>
    <row r="972" customHeight="1" spans="1:5">
      <c r="A972" s="135" t="s">
        <v>766</v>
      </c>
      <c r="B972" s="75">
        <v>0</v>
      </c>
      <c r="C972" s="75">
        <v>0</v>
      </c>
      <c r="D972" s="75"/>
      <c r="E972" s="116" t="e">
        <f t="shared" si="15"/>
        <v>#DIV/0!</v>
      </c>
    </row>
    <row r="973" customHeight="1" spans="1:5">
      <c r="A973" s="135" t="s">
        <v>767</v>
      </c>
      <c r="B973" s="75">
        <v>208</v>
      </c>
      <c r="C973" s="75">
        <v>208</v>
      </c>
      <c r="D973" s="75">
        <v>218</v>
      </c>
      <c r="E973" s="116">
        <f t="shared" si="15"/>
        <v>104.807692307692</v>
      </c>
    </row>
    <row r="974" customHeight="1" spans="1:5">
      <c r="A974" s="135" t="s">
        <v>768</v>
      </c>
      <c r="B974" s="75">
        <v>280</v>
      </c>
      <c r="C974" s="75">
        <v>280</v>
      </c>
      <c r="D974" s="75">
        <v>294</v>
      </c>
      <c r="E974" s="116">
        <f t="shared" si="15"/>
        <v>105</v>
      </c>
    </row>
    <row r="975" customHeight="1" spans="1:5">
      <c r="A975" s="135" t="s">
        <v>10</v>
      </c>
      <c r="B975" s="75">
        <v>0</v>
      </c>
      <c r="C975" s="75">
        <v>0</v>
      </c>
      <c r="D975" s="75"/>
      <c r="E975" s="116" t="e">
        <f t="shared" si="15"/>
        <v>#DIV/0!</v>
      </c>
    </row>
    <row r="976" customHeight="1" spans="1:5">
      <c r="A976" s="135" t="s">
        <v>11</v>
      </c>
      <c r="B976" s="75">
        <v>280</v>
      </c>
      <c r="C976" s="75">
        <v>280</v>
      </c>
      <c r="D976" s="75">
        <v>294</v>
      </c>
      <c r="E976" s="116">
        <f t="shared" si="15"/>
        <v>105</v>
      </c>
    </row>
    <row r="977" customHeight="1" spans="1:5">
      <c r="A977" s="135" t="s">
        <v>12</v>
      </c>
      <c r="B977" s="75">
        <v>0</v>
      </c>
      <c r="C977" s="75">
        <v>0</v>
      </c>
      <c r="D977" s="75"/>
      <c r="E977" s="116" t="e">
        <f t="shared" si="15"/>
        <v>#DIV/0!</v>
      </c>
    </row>
    <row r="978" customHeight="1" spans="1:5">
      <c r="A978" s="135" t="s">
        <v>769</v>
      </c>
      <c r="B978" s="75">
        <v>0</v>
      </c>
      <c r="C978" s="75">
        <v>0</v>
      </c>
      <c r="D978" s="75"/>
      <c r="E978" s="116" t="e">
        <f t="shared" si="15"/>
        <v>#DIV/0!</v>
      </c>
    </row>
    <row r="979" customHeight="1" spans="1:5">
      <c r="A979" s="135" t="s">
        <v>770</v>
      </c>
      <c r="B979" s="75">
        <v>0</v>
      </c>
      <c r="C979" s="75">
        <v>0</v>
      </c>
      <c r="D979" s="75"/>
      <c r="E979" s="116" t="e">
        <f t="shared" si="15"/>
        <v>#DIV/0!</v>
      </c>
    </row>
    <row r="980" customHeight="1" spans="1:5">
      <c r="A980" s="135" t="s">
        <v>771</v>
      </c>
      <c r="B980" s="75">
        <v>0</v>
      </c>
      <c r="C980" s="75">
        <v>0</v>
      </c>
      <c r="D980" s="75"/>
      <c r="E980" s="116" t="e">
        <f t="shared" si="15"/>
        <v>#DIV/0!</v>
      </c>
    </row>
    <row r="981" customHeight="1" spans="1:5">
      <c r="A981" s="135" t="s">
        <v>772</v>
      </c>
      <c r="B981" s="75">
        <v>7315</v>
      </c>
      <c r="C981" s="75">
        <v>7315</v>
      </c>
      <c r="D981" s="75">
        <v>7676</v>
      </c>
      <c r="E981" s="116">
        <f t="shared" si="15"/>
        <v>104.935064935065</v>
      </c>
    </row>
    <row r="982" customHeight="1" spans="1:5">
      <c r="A982" s="135" t="s">
        <v>10</v>
      </c>
      <c r="B982" s="75">
        <v>0</v>
      </c>
      <c r="C982" s="75">
        <v>0</v>
      </c>
      <c r="D982" s="75"/>
      <c r="E982" s="116" t="e">
        <f t="shared" si="15"/>
        <v>#DIV/0!</v>
      </c>
    </row>
    <row r="983" customHeight="1" spans="1:5">
      <c r="A983" s="135" t="s">
        <v>11</v>
      </c>
      <c r="B983" s="75">
        <v>0</v>
      </c>
      <c r="C983" s="75">
        <v>0</v>
      </c>
      <c r="D983" s="75"/>
      <c r="E983" s="116" t="e">
        <f t="shared" si="15"/>
        <v>#DIV/0!</v>
      </c>
    </row>
    <row r="984" customHeight="1" spans="1:5">
      <c r="A984" s="135" t="s">
        <v>12</v>
      </c>
      <c r="B984" s="75">
        <v>0</v>
      </c>
      <c r="C984" s="75">
        <v>0</v>
      </c>
      <c r="D984" s="75"/>
      <c r="E984" s="116" t="e">
        <f t="shared" si="15"/>
        <v>#DIV/0!</v>
      </c>
    </row>
    <row r="985" customHeight="1" spans="1:5">
      <c r="A985" s="135" t="s">
        <v>773</v>
      </c>
      <c r="B985" s="75">
        <v>0</v>
      </c>
      <c r="C985" s="75">
        <v>0</v>
      </c>
      <c r="D985" s="75"/>
      <c r="E985" s="116" t="e">
        <f t="shared" si="15"/>
        <v>#DIV/0!</v>
      </c>
    </row>
    <row r="986" customHeight="1" spans="1:5">
      <c r="A986" s="135" t="s">
        <v>774</v>
      </c>
      <c r="B986" s="75">
        <v>35</v>
      </c>
      <c r="C986" s="75">
        <v>35</v>
      </c>
      <c r="D986" s="75">
        <v>37</v>
      </c>
      <c r="E986" s="116">
        <f t="shared" si="15"/>
        <v>105.714285714286</v>
      </c>
    </row>
    <row r="987" customHeight="1" spans="1:5">
      <c r="A987" s="135" t="s">
        <v>775</v>
      </c>
      <c r="B987" s="75">
        <v>7280</v>
      </c>
      <c r="C987" s="75">
        <v>7280</v>
      </c>
      <c r="D987" s="75">
        <v>7639</v>
      </c>
      <c r="E987" s="116">
        <f t="shared" si="15"/>
        <v>104.931318681319</v>
      </c>
    </row>
    <row r="988" customHeight="1" spans="1:5">
      <c r="A988" s="135" t="s">
        <v>776</v>
      </c>
      <c r="B988" s="75">
        <v>0</v>
      </c>
      <c r="C988" s="75">
        <v>0</v>
      </c>
      <c r="D988" s="75"/>
      <c r="E988" s="116" t="e">
        <f t="shared" si="15"/>
        <v>#DIV/0!</v>
      </c>
    </row>
    <row r="989" customHeight="1" spans="1:5">
      <c r="A989" s="135" t="s">
        <v>777</v>
      </c>
      <c r="B989" s="75">
        <v>0</v>
      </c>
      <c r="C989" s="75">
        <v>0</v>
      </c>
      <c r="D989" s="75"/>
      <c r="E989" s="116" t="e">
        <f t="shared" si="15"/>
        <v>#DIV/0!</v>
      </c>
    </row>
    <row r="990" customHeight="1" spans="1:5">
      <c r="A990" s="135" t="s">
        <v>778</v>
      </c>
      <c r="B990" s="75">
        <v>0</v>
      </c>
      <c r="C990" s="75">
        <v>0</v>
      </c>
      <c r="D990" s="75"/>
      <c r="E990" s="116" t="e">
        <f t="shared" si="15"/>
        <v>#DIV/0!</v>
      </c>
    </row>
    <row r="991" customHeight="1" spans="1:5">
      <c r="A991" s="135" t="s">
        <v>779</v>
      </c>
      <c r="B991" s="75">
        <v>0</v>
      </c>
      <c r="C991" s="75">
        <v>0</v>
      </c>
      <c r="D991" s="75"/>
      <c r="E991" s="116" t="e">
        <f t="shared" si="15"/>
        <v>#DIV/0!</v>
      </c>
    </row>
    <row r="992" customHeight="1" spans="1:5">
      <c r="A992" s="135" t="s">
        <v>780</v>
      </c>
      <c r="B992" s="75">
        <v>0</v>
      </c>
      <c r="C992" s="75">
        <v>0</v>
      </c>
      <c r="D992" s="75"/>
      <c r="E992" s="116" t="e">
        <f t="shared" si="15"/>
        <v>#DIV/0!</v>
      </c>
    </row>
    <row r="993" customHeight="1" spans="1:5">
      <c r="A993" s="135" t="s">
        <v>781</v>
      </c>
      <c r="B993" s="75">
        <v>0</v>
      </c>
      <c r="C993" s="75">
        <v>0</v>
      </c>
      <c r="D993" s="75"/>
      <c r="E993" s="116" t="e">
        <f t="shared" si="15"/>
        <v>#DIV/0!</v>
      </c>
    </row>
    <row r="994" customHeight="1" spans="1:5">
      <c r="A994" s="135" t="s">
        <v>782</v>
      </c>
      <c r="B994" s="75">
        <v>0</v>
      </c>
      <c r="C994" s="75">
        <v>0</v>
      </c>
      <c r="D994" s="75"/>
      <c r="E994" s="116" t="e">
        <f t="shared" si="15"/>
        <v>#DIV/0!</v>
      </c>
    </row>
    <row r="995" customHeight="1" spans="1:5">
      <c r="A995" s="135" t="s">
        <v>783</v>
      </c>
      <c r="B995" s="75">
        <v>13408</v>
      </c>
      <c r="C995" s="75">
        <v>11208</v>
      </c>
      <c r="D995" s="75">
        <v>12000</v>
      </c>
      <c r="E995" s="116">
        <f t="shared" si="15"/>
        <v>107.066381156317</v>
      </c>
    </row>
    <row r="996" customHeight="1" spans="1:5">
      <c r="A996" s="135" t="s">
        <v>784</v>
      </c>
      <c r="B996" s="75">
        <v>4207</v>
      </c>
      <c r="C996" s="75">
        <v>4207</v>
      </c>
      <c r="D996" s="75">
        <v>4388</v>
      </c>
      <c r="E996" s="116">
        <f t="shared" si="15"/>
        <v>104.302353220822</v>
      </c>
    </row>
    <row r="997" customHeight="1" spans="1:5">
      <c r="A997" s="135" t="s">
        <v>10</v>
      </c>
      <c r="B997" s="75">
        <v>7</v>
      </c>
      <c r="C997" s="75">
        <v>7</v>
      </c>
      <c r="D997" s="75">
        <v>8</v>
      </c>
      <c r="E997" s="116">
        <f t="shared" si="15"/>
        <v>114.285714285714</v>
      </c>
    </row>
    <row r="998" customHeight="1" spans="1:5">
      <c r="A998" s="135" t="s">
        <v>11</v>
      </c>
      <c r="B998" s="75">
        <v>0</v>
      </c>
      <c r="C998" s="75">
        <v>0</v>
      </c>
      <c r="D998" s="75"/>
      <c r="E998" s="116" t="e">
        <f t="shared" si="15"/>
        <v>#DIV/0!</v>
      </c>
    </row>
    <row r="999" customHeight="1" spans="1:5">
      <c r="A999" s="135" t="s">
        <v>12</v>
      </c>
      <c r="B999" s="75">
        <v>0</v>
      </c>
      <c r="C999" s="75">
        <v>0</v>
      </c>
      <c r="D999" s="75"/>
      <c r="E999" s="116" t="e">
        <f t="shared" si="15"/>
        <v>#DIV/0!</v>
      </c>
    </row>
    <row r="1000" customHeight="1" spans="1:5">
      <c r="A1000" s="135" t="s">
        <v>785</v>
      </c>
      <c r="B1000" s="75">
        <v>190</v>
      </c>
      <c r="C1000" s="75">
        <v>190</v>
      </c>
      <c r="D1000" s="75">
        <v>198</v>
      </c>
      <c r="E1000" s="116">
        <f t="shared" si="15"/>
        <v>104.210526315789</v>
      </c>
    </row>
    <row r="1001" customHeight="1" spans="1:5">
      <c r="A1001" s="135" t="s">
        <v>786</v>
      </c>
      <c r="B1001" s="75">
        <v>0</v>
      </c>
      <c r="C1001" s="75">
        <v>0</v>
      </c>
      <c r="D1001" s="75"/>
      <c r="E1001" s="116" t="e">
        <f t="shared" si="15"/>
        <v>#DIV/0!</v>
      </c>
    </row>
    <row r="1002" customHeight="1" spans="1:5">
      <c r="A1002" s="135" t="s">
        <v>787</v>
      </c>
      <c r="B1002" s="75">
        <v>0</v>
      </c>
      <c r="C1002" s="75">
        <v>0</v>
      </c>
      <c r="D1002" s="75"/>
      <c r="E1002" s="116" t="e">
        <f t="shared" si="15"/>
        <v>#DIV/0!</v>
      </c>
    </row>
    <row r="1003" customHeight="1" spans="1:5">
      <c r="A1003" s="135" t="s">
        <v>788</v>
      </c>
      <c r="B1003" s="75">
        <v>0</v>
      </c>
      <c r="C1003" s="75">
        <v>0</v>
      </c>
      <c r="D1003" s="75"/>
      <c r="E1003" s="116" t="e">
        <f t="shared" si="15"/>
        <v>#DIV/0!</v>
      </c>
    </row>
    <row r="1004" customHeight="1" spans="1:5">
      <c r="A1004" s="135" t="s">
        <v>19</v>
      </c>
      <c r="B1004" s="75">
        <v>0</v>
      </c>
      <c r="C1004" s="75">
        <v>0</v>
      </c>
      <c r="D1004" s="75"/>
      <c r="E1004" s="116" t="e">
        <f t="shared" si="15"/>
        <v>#DIV/0!</v>
      </c>
    </row>
    <row r="1005" customHeight="1" spans="1:5">
      <c r="A1005" s="135" t="s">
        <v>789</v>
      </c>
      <c r="B1005" s="75">
        <v>4010</v>
      </c>
      <c r="C1005" s="75">
        <v>4010</v>
      </c>
      <c r="D1005" s="75">
        <v>4182</v>
      </c>
      <c r="E1005" s="116">
        <f t="shared" si="15"/>
        <v>104.28927680798</v>
      </c>
    </row>
    <row r="1006" customHeight="1" spans="1:5">
      <c r="A1006" s="135" t="s">
        <v>790</v>
      </c>
      <c r="B1006" s="75">
        <v>4705</v>
      </c>
      <c r="C1006" s="75">
        <v>4705</v>
      </c>
      <c r="D1006" s="75">
        <v>4908</v>
      </c>
      <c r="E1006" s="116">
        <f t="shared" si="15"/>
        <v>104.314558979809</v>
      </c>
    </row>
    <row r="1007" customHeight="1" spans="1:5">
      <c r="A1007" s="135" t="s">
        <v>10</v>
      </c>
      <c r="B1007" s="75">
        <v>852</v>
      </c>
      <c r="C1007" s="75">
        <v>852</v>
      </c>
      <c r="D1007" s="75">
        <v>889</v>
      </c>
      <c r="E1007" s="116">
        <f t="shared" si="15"/>
        <v>104.342723004695</v>
      </c>
    </row>
    <row r="1008" customHeight="1" spans="1:5">
      <c r="A1008" s="135" t="s">
        <v>11</v>
      </c>
      <c r="B1008" s="75">
        <v>385</v>
      </c>
      <c r="C1008" s="75">
        <v>385</v>
      </c>
      <c r="D1008" s="75">
        <v>402</v>
      </c>
      <c r="E1008" s="116">
        <f t="shared" si="15"/>
        <v>104.415584415584</v>
      </c>
    </row>
    <row r="1009" customHeight="1" spans="1:5">
      <c r="A1009" s="135" t="s">
        <v>12</v>
      </c>
      <c r="B1009" s="75">
        <v>0</v>
      </c>
      <c r="C1009" s="75">
        <v>0</v>
      </c>
      <c r="D1009" s="75"/>
      <c r="E1009" s="116" t="e">
        <f t="shared" si="15"/>
        <v>#DIV/0!</v>
      </c>
    </row>
    <row r="1010" customHeight="1" spans="1:5">
      <c r="A1010" s="135" t="s">
        <v>791</v>
      </c>
      <c r="B1010" s="75">
        <v>0</v>
      </c>
      <c r="C1010" s="75">
        <v>0</v>
      </c>
      <c r="D1010" s="75"/>
      <c r="E1010" s="116" t="e">
        <f t="shared" si="15"/>
        <v>#DIV/0!</v>
      </c>
    </row>
    <row r="1011" customHeight="1" spans="1:5">
      <c r="A1011" s="135" t="s">
        <v>792</v>
      </c>
      <c r="B1011" s="75">
        <v>0</v>
      </c>
      <c r="C1011" s="75">
        <v>0</v>
      </c>
      <c r="D1011" s="75"/>
      <c r="E1011" s="116" t="e">
        <f t="shared" si="15"/>
        <v>#DIV/0!</v>
      </c>
    </row>
    <row r="1012" customHeight="1" spans="1:5">
      <c r="A1012" s="135" t="s">
        <v>793</v>
      </c>
      <c r="B1012" s="75">
        <v>3468</v>
      </c>
      <c r="C1012" s="75">
        <v>3468</v>
      </c>
      <c r="D1012" s="75">
        <v>3617</v>
      </c>
      <c r="E1012" s="116">
        <f t="shared" si="15"/>
        <v>104.296424452134</v>
      </c>
    </row>
    <row r="1013" customHeight="1" spans="1:5">
      <c r="A1013" s="135" t="s">
        <v>794</v>
      </c>
      <c r="B1013" s="75">
        <v>1850</v>
      </c>
      <c r="C1013" s="75">
        <v>1850</v>
      </c>
      <c r="D1013" s="75">
        <v>1929</v>
      </c>
      <c r="E1013" s="116">
        <f t="shared" si="15"/>
        <v>104.27027027027</v>
      </c>
    </row>
    <row r="1014" customHeight="1" spans="1:5">
      <c r="A1014" s="135" t="s">
        <v>10</v>
      </c>
      <c r="B1014" s="75">
        <v>0</v>
      </c>
      <c r="C1014" s="75">
        <v>0</v>
      </c>
      <c r="D1014" s="75"/>
      <c r="E1014" s="116" t="e">
        <f t="shared" si="15"/>
        <v>#DIV/0!</v>
      </c>
    </row>
    <row r="1015" customHeight="1" spans="1:5">
      <c r="A1015" s="135" t="s">
        <v>11</v>
      </c>
      <c r="B1015" s="75">
        <v>0</v>
      </c>
      <c r="C1015" s="75">
        <v>0</v>
      </c>
      <c r="D1015" s="75"/>
      <c r="E1015" s="116" t="e">
        <f t="shared" si="15"/>
        <v>#DIV/0!</v>
      </c>
    </row>
    <row r="1016" customHeight="1" spans="1:5">
      <c r="A1016" s="135" t="s">
        <v>12</v>
      </c>
      <c r="B1016" s="75">
        <v>0</v>
      </c>
      <c r="C1016" s="75">
        <v>0</v>
      </c>
      <c r="D1016" s="75"/>
      <c r="E1016" s="116" t="e">
        <f t="shared" si="15"/>
        <v>#DIV/0!</v>
      </c>
    </row>
    <row r="1017" customHeight="1" spans="1:5">
      <c r="A1017" s="135" t="s">
        <v>795</v>
      </c>
      <c r="B1017" s="75">
        <v>0</v>
      </c>
      <c r="C1017" s="75">
        <v>0</v>
      </c>
      <c r="D1017" s="75"/>
      <c r="E1017" s="116" t="e">
        <f t="shared" si="15"/>
        <v>#DIV/0!</v>
      </c>
    </row>
    <row r="1018" customHeight="1" spans="1:5">
      <c r="A1018" s="135" t="s">
        <v>796</v>
      </c>
      <c r="B1018" s="75">
        <v>1850</v>
      </c>
      <c r="C1018" s="75">
        <v>1850</v>
      </c>
      <c r="D1018" s="75">
        <v>1929</v>
      </c>
      <c r="E1018" s="116">
        <f t="shared" si="15"/>
        <v>104.27027027027</v>
      </c>
    </row>
    <row r="1019" customHeight="1" spans="1:5">
      <c r="A1019" s="135" t="s">
        <v>797</v>
      </c>
      <c r="B1019" s="75">
        <v>2646</v>
      </c>
      <c r="C1019" s="75">
        <v>446</v>
      </c>
      <c r="D1019" s="75">
        <v>775</v>
      </c>
      <c r="E1019" s="116">
        <f t="shared" si="15"/>
        <v>173.766816143498</v>
      </c>
    </row>
    <row r="1020" customHeight="1" spans="1:5">
      <c r="A1020" s="135" t="s">
        <v>798</v>
      </c>
      <c r="B1020" s="75">
        <v>0</v>
      </c>
      <c r="C1020" s="75">
        <v>0</v>
      </c>
      <c r="D1020" s="75"/>
      <c r="E1020" s="116" t="e">
        <f t="shared" si="15"/>
        <v>#DIV/0!</v>
      </c>
    </row>
    <row r="1021" customHeight="1" spans="1:5">
      <c r="A1021" s="135" t="s">
        <v>799</v>
      </c>
      <c r="B1021" s="75">
        <v>2646</v>
      </c>
      <c r="C1021" s="75">
        <v>446</v>
      </c>
      <c r="D1021" s="75">
        <v>775</v>
      </c>
      <c r="E1021" s="116">
        <f t="shared" si="15"/>
        <v>173.766816143498</v>
      </c>
    </row>
    <row r="1022" customHeight="1" spans="1:5">
      <c r="A1022" s="135" t="s">
        <v>800</v>
      </c>
      <c r="B1022" s="75">
        <v>607</v>
      </c>
      <c r="C1022" s="75">
        <v>607</v>
      </c>
      <c r="D1022" s="75">
        <v>700</v>
      </c>
      <c r="E1022" s="116">
        <f t="shared" si="15"/>
        <v>115.321252059308</v>
      </c>
    </row>
    <row r="1023" customHeight="1" spans="1:5">
      <c r="A1023" s="135" t="s">
        <v>801</v>
      </c>
      <c r="B1023" s="75">
        <v>50</v>
      </c>
      <c r="C1023" s="75">
        <v>50</v>
      </c>
      <c r="D1023" s="75">
        <v>58</v>
      </c>
      <c r="E1023" s="116">
        <f t="shared" si="15"/>
        <v>116</v>
      </c>
    </row>
    <row r="1024" customHeight="1" spans="1:5">
      <c r="A1024" s="135" t="s">
        <v>10</v>
      </c>
      <c r="B1024" s="75">
        <v>0</v>
      </c>
      <c r="C1024" s="75">
        <v>0</v>
      </c>
      <c r="D1024" s="75"/>
      <c r="E1024" s="116" t="e">
        <f t="shared" si="15"/>
        <v>#DIV/0!</v>
      </c>
    </row>
    <row r="1025" customHeight="1" spans="1:5">
      <c r="A1025" s="135" t="s">
        <v>11</v>
      </c>
      <c r="B1025" s="75">
        <v>50</v>
      </c>
      <c r="C1025" s="75">
        <v>50</v>
      </c>
      <c r="D1025" s="75">
        <v>58</v>
      </c>
      <c r="E1025" s="116">
        <f t="shared" si="15"/>
        <v>116</v>
      </c>
    </row>
    <row r="1026" customHeight="1" spans="1:5">
      <c r="A1026" s="135" t="s">
        <v>12</v>
      </c>
      <c r="B1026" s="75">
        <v>0</v>
      </c>
      <c r="C1026" s="75">
        <v>0</v>
      </c>
      <c r="D1026" s="75"/>
      <c r="E1026" s="116" t="e">
        <f t="shared" si="15"/>
        <v>#DIV/0!</v>
      </c>
    </row>
    <row r="1027" customHeight="1" spans="1:5">
      <c r="A1027" s="135" t="s">
        <v>802</v>
      </c>
      <c r="B1027" s="75">
        <v>0</v>
      </c>
      <c r="C1027" s="75">
        <v>0</v>
      </c>
      <c r="D1027" s="75"/>
      <c r="E1027" s="116" t="e">
        <f t="shared" si="15"/>
        <v>#DIV/0!</v>
      </c>
    </row>
    <row r="1028" customHeight="1" spans="1:5">
      <c r="A1028" s="135" t="s">
        <v>19</v>
      </c>
      <c r="B1028" s="75">
        <v>0</v>
      </c>
      <c r="C1028" s="75">
        <v>0</v>
      </c>
      <c r="D1028" s="75"/>
      <c r="E1028" s="116" t="e">
        <f t="shared" si="15"/>
        <v>#DIV/0!</v>
      </c>
    </row>
    <row r="1029" customHeight="1" spans="1:5">
      <c r="A1029" s="135" t="s">
        <v>803</v>
      </c>
      <c r="B1029" s="75">
        <v>0</v>
      </c>
      <c r="C1029" s="75">
        <v>0</v>
      </c>
      <c r="D1029" s="75"/>
      <c r="E1029" s="116" t="e">
        <f t="shared" ref="E1029:E1092" si="16">D1029/C1029*100</f>
        <v>#DIV/0!</v>
      </c>
    </row>
    <row r="1030" customHeight="1" spans="1:5">
      <c r="A1030" s="135" t="s">
        <v>804</v>
      </c>
      <c r="B1030" s="75">
        <v>70</v>
      </c>
      <c r="C1030" s="75">
        <v>70</v>
      </c>
      <c r="D1030" s="75">
        <v>81</v>
      </c>
      <c r="E1030" s="116">
        <f t="shared" si="16"/>
        <v>115.714285714286</v>
      </c>
    </row>
    <row r="1031" customHeight="1" spans="1:5">
      <c r="A1031" s="135" t="s">
        <v>805</v>
      </c>
      <c r="B1031" s="75">
        <v>0</v>
      </c>
      <c r="C1031" s="75">
        <v>0</v>
      </c>
      <c r="D1031" s="75"/>
      <c r="E1031" s="116" t="e">
        <f t="shared" si="16"/>
        <v>#DIV/0!</v>
      </c>
    </row>
    <row r="1032" customHeight="1" spans="1:5">
      <c r="A1032" s="135" t="s">
        <v>806</v>
      </c>
      <c r="B1032" s="75">
        <v>0</v>
      </c>
      <c r="C1032" s="75">
        <v>0</v>
      </c>
      <c r="D1032" s="75"/>
      <c r="E1032" s="116" t="e">
        <f t="shared" si="16"/>
        <v>#DIV/0!</v>
      </c>
    </row>
    <row r="1033" customHeight="1" spans="1:5">
      <c r="A1033" s="135" t="s">
        <v>807</v>
      </c>
      <c r="B1033" s="75">
        <v>0</v>
      </c>
      <c r="C1033" s="75">
        <v>0</v>
      </c>
      <c r="D1033" s="75"/>
      <c r="E1033" s="116" t="e">
        <f t="shared" si="16"/>
        <v>#DIV/0!</v>
      </c>
    </row>
    <row r="1034" customHeight="1" spans="1:5">
      <c r="A1034" s="135" t="s">
        <v>808</v>
      </c>
      <c r="B1034" s="75">
        <v>0</v>
      </c>
      <c r="C1034" s="75">
        <v>0</v>
      </c>
      <c r="D1034" s="75"/>
      <c r="E1034" s="116" t="e">
        <f t="shared" si="16"/>
        <v>#DIV/0!</v>
      </c>
    </row>
    <row r="1035" customHeight="1" spans="1:5">
      <c r="A1035" s="135" t="s">
        <v>809</v>
      </c>
      <c r="B1035" s="75">
        <v>0</v>
      </c>
      <c r="C1035" s="75">
        <v>0</v>
      </c>
      <c r="D1035" s="75"/>
      <c r="E1035" s="116" t="e">
        <f t="shared" si="16"/>
        <v>#DIV/0!</v>
      </c>
    </row>
    <row r="1036" customHeight="1" spans="1:5">
      <c r="A1036" s="135" t="s">
        <v>810</v>
      </c>
      <c r="B1036" s="75">
        <v>0</v>
      </c>
      <c r="C1036" s="75">
        <v>0</v>
      </c>
      <c r="D1036" s="75"/>
      <c r="E1036" s="116" t="e">
        <f t="shared" si="16"/>
        <v>#DIV/0!</v>
      </c>
    </row>
    <row r="1037" customHeight="1" spans="1:5">
      <c r="A1037" s="135" t="s">
        <v>811</v>
      </c>
      <c r="B1037" s="75">
        <v>0</v>
      </c>
      <c r="C1037" s="75">
        <v>0</v>
      </c>
      <c r="D1037" s="75"/>
      <c r="E1037" s="116" t="e">
        <f t="shared" si="16"/>
        <v>#DIV/0!</v>
      </c>
    </row>
    <row r="1038" customHeight="1" spans="1:5">
      <c r="A1038" s="135" t="s">
        <v>812</v>
      </c>
      <c r="B1038" s="75">
        <v>0</v>
      </c>
      <c r="C1038" s="75">
        <v>0</v>
      </c>
      <c r="D1038" s="75"/>
      <c r="E1038" s="116" t="e">
        <f t="shared" si="16"/>
        <v>#DIV/0!</v>
      </c>
    </row>
    <row r="1039" customHeight="1" spans="1:5">
      <c r="A1039" s="135" t="s">
        <v>813</v>
      </c>
      <c r="B1039" s="75">
        <v>70</v>
      </c>
      <c r="C1039" s="75">
        <v>70</v>
      </c>
      <c r="D1039" s="75">
        <v>81</v>
      </c>
      <c r="E1039" s="116">
        <f t="shared" si="16"/>
        <v>115.714285714286</v>
      </c>
    </row>
    <row r="1040" customHeight="1" spans="1:5">
      <c r="A1040" s="135" t="s">
        <v>814</v>
      </c>
      <c r="B1040" s="75">
        <v>0</v>
      </c>
      <c r="C1040" s="75">
        <v>0</v>
      </c>
      <c r="D1040" s="75"/>
      <c r="E1040" s="116" t="e">
        <f t="shared" si="16"/>
        <v>#DIV/0!</v>
      </c>
    </row>
    <row r="1041" customHeight="1" spans="1:5">
      <c r="A1041" s="135" t="s">
        <v>815</v>
      </c>
      <c r="B1041" s="75">
        <v>0</v>
      </c>
      <c r="C1041" s="75">
        <v>0</v>
      </c>
      <c r="D1041" s="75"/>
      <c r="E1041" s="116" t="e">
        <f t="shared" si="16"/>
        <v>#DIV/0!</v>
      </c>
    </row>
    <row r="1042" customHeight="1" spans="1:5">
      <c r="A1042" s="135" t="s">
        <v>816</v>
      </c>
      <c r="B1042" s="75">
        <v>0</v>
      </c>
      <c r="C1042" s="75">
        <v>0</v>
      </c>
      <c r="D1042" s="75"/>
      <c r="E1042" s="116" t="e">
        <f t="shared" si="16"/>
        <v>#DIV/0!</v>
      </c>
    </row>
    <row r="1043" customHeight="1" spans="1:5">
      <c r="A1043" s="135" t="s">
        <v>817</v>
      </c>
      <c r="B1043" s="75">
        <v>0</v>
      </c>
      <c r="C1043" s="75">
        <v>0</v>
      </c>
      <c r="D1043" s="75"/>
      <c r="E1043" s="116" t="e">
        <f t="shared" si="16"/>
        <v>#DIV/0!</v>
      </c>
    </row>
    <row r="1044" customHeight="1" spans="1:5">
      <c r="A1044" s="135" t="s">
        <v>818</v>
      </c>
      <c r="B1044" s="75">
        <v>0</v>
      </c>
      <c r="C1044" s="75">
        <v>0</v>
      </c>
      <c r="D1044" s="75"/>
      <c r="E1044" s="116" t="e">
        <f t="shared" si="16"/>
        <v>#DIV/0!</v>
      </c>
    </row>
    <row r="1045" customHeight="1" spans="1:5">
      <c r="A1045" s="135" t="s">
        <v>819</v>
      </c>
      <c r="B1045" s="75">
        <v>0</v>
      </c>
      <c r="C1045" s="75">
        <v>0</v>
      </c>
      <c r="D1045" s="75"/>
      <c r="E1045" s="116" t="e">
        <f t="shared" si="16"/>
        <v>#DIV/0!</v>
      </c>
    </row>
    <row r="1046" customHeight="1" spans="1:5">
      <c r="A1046" s="135" t="s">
        <v>820</v>
      </c>
      <c r="B1046" s="75">
        <v>0</v>
      </c>
      <c r="C1046" s="75">
        <v>0</v>
      </c>
      <c r="D1046" s="75"/>
      <c r="E1046" s="116" t="e">
        <f t="shared" si="16"/>
        <v>#DIV/0!</v>
      </c>
    </row>
    <row r="1047" customHeight="1" spans="1:5">
      <c r="A1047" s="135" t="s">
        <v>821</v>
      </c>
      <c r="B1047" s="75">
        <v>0</v>
      </c>
      <c r="C1047" s="75">
        <v>0</v>
      </c>
      <c r="D1047" s="75"/>
      <c r="E1047" s="116" t="e">
        <f t="shared" si="16"/>
        <v>#DIV/0!</v>
      </c>
    </row>
    <row r="1048" customHeight="1" spans="1:5">
      <c r="A1048" s="135" t="s">
        <v>822</v>
      </c>
      <c r="B1048" s="75">
        <v>0</v>
      </c>
      <c r="C1048" s="75">
        <v>0</v>
      </c>
      <c r="D1048" s="75"/>
      <c r="E1048" s="116" t="e">
        <f t="shared" si="16"/>
        <v>#DIV/0!</v>
      </c>
    </row>
    <row r="1049" customHeight="1" spans="1:5">
      <c r="A1049" s="135" t="s">
        <v>823</v>
      </c>
      <c r="B1049" s="75">
        <v>487</v>
      </c>
      <c r="C1049" s="75">
        <v>487</v>
      </c>
      <c r="D1049" s="75">
        <v>561</v>
      </c>
      <c r="E1049" s="116">
        <f t="shared" si="16"/>
        <v>115.195071868583</v>
      </c>
    </row>
    <row r="1050" customHeight="1" spans="1:5">
      <c r="A1050" s="135" t="s">
        <v>824</v>
      </c>
      <c r="B1050" s="75">
        <v>487</v>
      </c>
      <c r="C1050" s="75">
        <v>487</v>
      </c>
      <c r="D1050" s="75">
        <v>561</v>
      </c>
      <c r="E1050" s="116">
        <f t="shared" si="16"/>
        <v>115.195071868583</v>
      </c>
    </row>
    <row r="1051" customHeight="1" spans="1:5">
      <c r="A1051" s="135" t="s">
        <v>825</v>
      </c>
      <c r="B1051" s="75">
        <v>1005</v>
      </c>
      <c r="C1051" s="75">
        <v>1005</v>
      </c>
      <c r="D1051" s="75">
        <v>1055</v>
      </c>
      <c r="E1051" s="116">
        <f t="shared" si="16"/>
        <v>104.975124378109</v>
      </c>
    </row>
    <row r="1052" customHeight="1" spans="1:5">
      <c r="A1052" s="135" t="s">
        <v>826</v>
      </c>
      <c r="B1052" s="75">
        <v>0</v>
      </c>
      <c r="C1052" s="75">
        <v>0</v>
      </c>
      <c r="D1052" s="75"/>
      <c r="E1052" s="116" t="e">
        <f t="shared" si="16"/>
        <v>#DIV/0!</v>
      </c>
    </row>
    <row r="1053" customHeight="1" spans="1:5">
      <c r="A1053" s="135" t="s">
        <v>827</v>
      </c>
      <c r="B1053" s="75">
        <v>0</v>
      </c>
      <c r="C1053" s="75">
        <v>0</v>
      </c>
      <c r="D1053" s="75"/>
      <c r="E1053" s="116" t="e">
        <f t="shared" si="16"/>
        <v>#DIV/0!</v>
      </c>
    </row>
    <row r="1054" customHeight="1" spans="1:5">
      <c r="A1054" s="135" t="s">
        <v>828</v>
      </c>
      <c r="B1054" s="75">
        <v>0</v>
      </c>
      <c r="C1054" s="75">
        <v>0</v>
      </c>
      <c r="D1054" s="75"/>
      <c r="E1054" s="116" t="e">
        <f t="shared" si="16"/>
        <v>#DIV/0!</v>
      </c>
    </row>
    <row r="1055" customHeight="1" spans="1:5">
      <c r="A1055" s="135" t="s">
        <v>829</v>
      </c>
      <c r="B1055" s="75">
        <v>910</v>
      </c>
      <c r="C1055" s="75">
        <v>910</v>
      </c>
      <c r="D1055" s="75">
        <v>955</v>
      </c>
      <c r="E1055" s="116">
        <f t="shared" si="16"/>
        <v>104.945054945055</v>
      </c>
    </row>
    <row r="1056" customHeight="1" spans="1:5">
      <c r="A1056" s="135" t="s">
        <v>830</v>
      </c>
      <c r="B1056" s="75">
        <v>0</v>
      </c>
      <c r="C1056" s="75">
        <v>0</v>
      </c>
      <c r="D1056" s="75"/>
      <c r="E1056" s="116" t="e">
        <f t="shared" si="16"/>
        <v>#DIV/0!</v>
      </c>
    </row>
    <row r="1057" customHeight="1" spans="1:5">
      <c r="A1057" s="135" t="s">
        <v>565</v>
      </c>
      <c r="B1057" s="75">
        <v>0</v>
      </c>
      <c r="C1057" s="75">
        <v>0</v>
      </c>
      <c r="D1057" s="75"/>
      <c r="E1057" s="116" t="e">
        <f t="shared" si="16"/>
        <v>#DIV/0!</v>
      </c>
    </row>
    <row r="1058" customHeight="1" spans="1:5">
      <c r="A1058" s="135" t="s">
        <v>831</v>
      </c>
      <c r="B1058" s="75">
        <v>0</v>
      </c>
      <c r="C1058" s="75">
        <v>0</v>
      </c>
      <c r="D1058" s="75"/>
      <c r="E1058" s="116" t="e">
        <f t="shared" si="16"/>
        <v>#DIV/0!</v>
      </c>
    </row>
    <row r="1059" customHeight="1" spans="1:5">
      <c r="A1059" s="135" t="s">
        <v>832</v>
      </c>
      <c r="B1059" s="75">
        <v>0</v>
      </c>
      <c r="C1059" s="75">
        <v>0</v>
      </c>
      <c r="D1059" s="75"/>
      <c r="E1059" s="116" t="e">
        <f t="shared" si="16"/>
        <v>#DIV/0!</v>
      </c>
    </row>
    <row r="1060" customHeight="1" spans="1:5">
      <c r="A1060" s="135" t="s">
        <v>833</v>
      </c>
      <c r="B1060" s="75">
        <v>95</v>
      </c>
      <c r="C1060" s="75">
        <v>95</v>
      </c>
      <c r="D1060" s="75">
        <v>100</v>
      </c>
      <c r="E1060" s="116">
        <f t="shared" si="16"/>
        <v>105.263157894737</v>
      </c>
    </row>
    <row r="1061" customHeight="1" spans="1:5">
      <c r="A1061" s="135" t="s">
        <v>834</v>
      </c>
      <c r="B1061" s="75">
        <v>24763</v>
      </c>
      <c r="C1061" s="75">
        <v>19763</v>
      </c>
      <c r="D1061" s="75">
        <v>20000</v>
      </c>
      <c r="E1061" s="116">
        <f t="shared" si="16"/>
        <v>101.199210646157</v>
      </c>
    </row>
    <row r="1062" customHeight="1" spans="1:5">
      <c r="A1062" s="135" t="s">
        <v>835</v>
      </c>
      <c r="B1062" s="75">
        <v>22157</v>
      </c>
      <c r="C1062" s="75">
        <v>17157</v>
      </c>
      <c r="D1062" s="75">
        <v>17256</v>
      </c>
      <c r="E1062" s="116">
        <f t="shared" si="16"/>
        <v>100.577023955237</v>
      </c>
    </row>
    <row r="1063" customHeight="1" spans="1:5">
      <c r="A1063" s="135" t="s">
        <v>10</v>
      </c>
      <c r="B1063" s="75">
        <v>2676</v>
      </c>
      <c r="C1063" s="75">
        <v>2676</v>
      </c>
      <c r="D1063" s="75">
        <v>2817</v>
      </c>
      <c r="E1063" s="116">
        <f t="shared" si="16"/>
        <v>105.269058295964</v>
      </c>
    </row>
    <row r="1064" customHeight="1" spans="1:5">
      <c r="A1064" s="135" t="s">
        <v>11</v>
      </c>
      <c r="B1064" s="75">
        <v>0</v>
      </c>
      <c r="C1064" s="75">
        <v>0</v>
      </c>
      <c r="D1064" s="75"/>
      <c r="E1064" s="116" t="e">
        <f t="shared" si="16"/>
        <v>#DIV/0!</v>
      </c>
    </row>
    <row r="1065" customHeight="1" spans="1:5">
      <c r="A1065" s="135" t="s">
        <v>12</v>
      </c>
      <c r="B1065" s="75">
        <v>0</v>
      </c>
      <c r="C1065" s="75">
        <v>0</v>
      </c>
      <c r="D1065" s="75"/>
      <c r="E1065" s="116" t="e">
        <f t="shared" si="16"/>
        <v>#DIV/0!</v>
      </c>
    </row>
    <row r="1066" customHeight="1" spans="1:5">
      <c r="A1066" s="135" t="s">
        <v>836</v>
      </c>
      <c r="B1066" s="75">
        <v>0</v>
      </c>
      <c r="C1066" s="75">
        <v>0</v>
      </c>
      <c r="D1066" s="75"/>
      <c r="E1066" s="116" t="e">
        <f t="shared" si="16"/>
        <v>#DIV/0!</v>
      </c>
    </row>
    <row r="1067" customHeight="1" spans="1:5">
      <c r="A1067" s="135" t="s">
        <v>837</v>
      </c>
      <c r="B1067" s="75">
        <v>150</v>
      </c>
      <c r="C1067" s="75">
        <v>150</v>
      </c>
      <c r="D1067" s="75">
        <v>158</v>
      </c>
      <c r="E1067" s="116">
        <f t="shared" si="16"/>
        <v>105.333333333333</v>
      </c>
    </row>
    <row r="1068" customHeight="1" spans="1:5">
      <c r="A1068" s="135" t="s">
        <v>838</v>
      </c>
      <c r="B1068" s="75">
        <v>0</v>
      </c>
      <c r="C1068" s="75">
        <v>0</v>
      </c>
      <c r="D1068" s="75"/>
      <c r="E1068" s="116" t="e">
        <f t="shared" si="16"/>
        <v>#DIV/0!</v>
      </c>
    </row>
    <row r="1069" customHeight="1" spans="1:5">
      <c r="A1069" s="135" t="s">
        <v>839</v>
      </c>
      <c r="B1069" s="75">
        <v>0</v>
      </c>
      <c r="C1069" s="75">
        <v>0</v>
      </c>
      <c r="D1069" s="75"/>
      <c r="E1069" s="116" t="e">
        <f t="shared" si="16"/>
        <v>#DIV/0!</v>
      </c>
    </row>
    <row r="1070" customHeight="1" spans="1:5">
      <c r="A1070" s="135" t="s">
        <v>840</v>
      </c>
      <c r="B1070" s="75">
        <v>485</v>
      </c>
      <c r="C1070" s="75">
        <v>485</v>
      </c>
      <c r="D1070" s="75">
        <v>511</v>
      </c>
      <c r="E1070" s="116">
        <f t="shared" si="16"/>
        <v>105.360824742268</v>
      </c>
    </row>
    <row r="1071" customHeight="1" spans="1:5">
      <c r="A1071" s="135" t="s">
        <v>841</v>
      </c>
      <c r="B1071" s="75">
        <v>0</v>
      </c>
      <c r="C1071" s="75">
        <v>0</v>
      </c>
      <c r="D1071" s="75"/>
      <c r="E1071" s="116" t="e">
        <f t="shared" si="16"/>
        <v>#DIV/0!</v>
      </c>
    </row>
    <row r="1072" customHeight="1" spans="1:5">
      <c r="A1072" s="135" t="s">
        <v>842</v>
      </c>
      <c r="B1072" s="75">
        <v>0</v>
      </c>
      <c r="C1072" s="75">
        <v>0</v>
      </c>
      <c r="D1072" s="75"/>
      <c r="E1072" s="116" t="e">
        <f t="shared" si="16"/>
        <v>#DIV/0!</v>
      </c>
    </row>
    <row r="1073" customHeight="1" spans="1:5">
      <c r="A1073" s="135" t="s">
        <v>843</v>
      </c>
      <c r="B1073" s="75">
        <v>0</v>
      </c>
      <c r="C1073" s="75">
        <v>0</v>
      </c>
      <c r="D1073" s="75"/>
      <c r="E1073" s="116" t="e">
        <f t="shared" si="16"/>
        <v>#DIV/0!</v>
      </c>
    </row>
    <row r="1074" customHeight="1" spans="1:5">
      <c r="A1074" s="135" t="s">
        <v>844</v>
      </c>
      <c r="B1074" s="75">
        <v>0</v>
      </c>
      <c r="C1074" s="75">
        <v>0</v>
      </c>
      <c r="D1074" s="75"/>
      <c r="E1074" s="116" t="e">
        <f t="shared" si="16"/>
        <v>#DIV/0!</v>
      </c>
    </row>
    <row r="1075" customHeight="1" spans="1:5">
      <c r="A1075" s="135" t="s">
        <v>845</v>
      </c>
      <c r="B1075" s="75">
        <v>0</v>
      </c>
      <c r="C1075" s="75">
        <v>0</v>
      </c>
      <c r="D1075" s="75"/>
      <c r="E1075" s="116" t="e">
        <f t="shared" si="16"/>
        <v>#DIV/0!</v>
      </c>
    </row>
    <row r="1076" customHeight="1" spans="1:5">
      <c r="A1076" s="135" t="s">
        <v>846</v>
      </c>
      <c r="B1076" s="75">
        <v>0</v>
      </c>
      <c r="C1076" s="75">
        <v>0</v>
      </c>
      <c r="D1076" s="75"/>
      <c r="E1076" s="116" t="e">
        <f t="shared" si="16"/>
        <v>#DIV/0!</v>
      </c>
    </row>
    <row r="1077" customHeight="1" spans="1:5">
      <c r="A1077" s="135" t="s">
        <v>847</v>
      </c>
      <c r="B1077" s="75">
        <v>0</v>
      </c>
      <c r="C1077" s="75">
        <v>0</v>
      </c>
      <c r="D1077" s="75"/>
      <c r="E1077" s="116" t="e">
        <f t="shared" si="16"/>
        <v>#DIV/0!</v>
      </c>
    </row>
    <row r="1078" customHeight="1" spans="1:5">
      <c r="A1078" s="135" t="s">
        <v>848</v>
      </c>
      <c r="B1078" s="75">
        <v>0</v>
      </c>
      <c r="C1078" s="75">
        <v>0</v>
      </c>
      <c r="D1078" s="75"/>
      <c r="E1078" s="116" t="e">
        <f t="shared" si="16"/>
        <v>#DIV/0!</v>
      </c>
    </row>
    <row r="1079" customHeight="1" spans="1:5">
      <c r="A1079" s="135" t="s">
        <v>849</v>
      </c>
      <c r="B1079" s="75">
        <v>0</v>
      </c>
      <c r="C1079" s="75">
        <v>0</v>
      </c>
      <c r="D1079" s="75"/>
      <c r="E1079" s="116" t="e">
        <f t="shared" si="16"/>
        <v>#DIV/0!</v>
      </c>
    </row>
    <row r="1080" customHeight="1" spans="1:5">
      <c r="A1080" s="135" t="s">
        <v>19</v>
      </c>
      <c r="B1080" s="75">
        <v>2502</v>
      </c>
      <c r="C1080" s="75">
        <v>2502</v>
      </c>
      <c r="D1080" s="75">
        <v>2635</v>
      </c>
      <c r="E1080" s="116">
        <f t="shared" si="16"/>
        <v>105.315747402078</v>
      </c>
    </row>
    <row r="1081" customHeight="1" spans="1:5">
      <c r="A1081" s="135" t="s">
        <v>850</v>
      </c>
      <c r="B1081" s="75">
        <v>16344</v>
      </c>
      <c r="C1081" s="75">
        <v>11344</v>
      </c>
      <c r="D1081" s="75">
        <v>11135</v>
      </c>
      <c r="E1081" s="116">
        <f t="shared" si="16"/>
        <v>98.1576163610719</v>
      </c>
    </row>
    <row r="1082" customHeight="1" spans="1:5">
      <c r="A1082" s="135" t="s">
        <v>851</v>
      </c>
      <c r="B1082" s="75">
        <v>815</v>
      </c>
      <c r="C1082" s="75">
        <v>815</v>
      </c>
      <c r="D1082" s="75">
        <v>858</v>
      </c>
      <c r="E1082" s="116">
        <f t="shared" si="16"/>
        <v>105.276073619632</v>
      </c>
    </row>
    <row r="1083" customHeight="1" spans="1:5">
      <c r="A1083" s="135" t="s">
        <v>10</v>
      </c>
      <c r="B1083" s="75">
        <v>0</v>
      </c>
      <c r="C1083" s="75">
        <v>0</v>
      </c>
      <c r="D1083" s="75"/>
      <c r="E1083" s="116" t="e">
        <f t="shared" si="16"/>
        <v>#DIV/0!</v>
      </c>
    </row>
    <row r="1084" customHeight="1" spans="1:5">
      <c r="A1084" s="135" t="s">
        <v>11</v>
      </c>
      <c r="B1084" s="75">
        <v>0</v>
      </c>
      <c r="C1084" s="75">
        <v>0</v>
      </c>
      <c r="D1084" s="75"/>
      <c r="E1084" s="116" t="e">
        <f t="shared" si="16"/>
        <v>#DIV/0!</v>
      </c>
    </row>
    <row r="1085" customHeight="1" spans="1:5">
      <c r="A1085" s="135" t="s">
        <v>12</v>
      </c>
      <c r="B1085" s="75">
        <v>0</v>
      </c>
      <c r="C1085" s="75">
        <v>0</v>
      </c>
      <c r="D1085" s="75"/>
      <c r="E1085" s="116" t="e">
        <f t="shared" si="16"/>
        <v>#DIV/0!</v>
      </c>
    </row>
    <row r="1086" customHeight="1" spans="1:5">
      <c r="A1086" s="135" t="s">
        <v>852</v>
      </c>
      <c r="B1086" s="75">
        <v>0</v>
      </c>
      <c r="C1086" s="75">
        <v>0</v>
      </c>
      <c r="D1086" s="75"/>
      <c r="E1086" s="116" t="e">
        <f t="shared" si="16"/>
        <v>#DIV/0!</v>
      </c>
    </row>
    <row r="1087" customHeight="1" spans="1:5">
      <c r="A1087" s="135" t="s">
        <v>853</v>
      </c>
      <c r="B1087" s="75">
        <v>0</v>
      </c>
      <c r="C1087" s="75">
        <v>0</v>
      </c>
      <c r="D1087" s="75"/>
      <c r="E1087" s="116" t="e">
        <f t="shared" si="16"/>
        <v>#DIV/0!</v>
      </c>
    </row>
    <row r="1088" customHeight="1" spans="1:5">
      <c r="A1088" s="135" t="s">
        <v>854</v>
      </c>
      <c r="B1088" s="75">
        <v>0</v>
      </c>
      <c r="C1088" s="75">
        <v>0</v>
      </c>
      <c r="D1088" s="75"/>
      <c r="E1088" s="116" t="e">
        <f t="shared" si="16"/>
        <v>#DIV/0!</v>
      </c>
    </row>
    <row r="1089" customHeight="1" spans="1:5">
      <c r="A1089" s="135" t="s">
        <v>855</v>
      </c>
      <c r="B1089" s="75">
        <v>0</v>
      </c>
      <c r="C1089" s="75">
        <v>0</v>
      </c>
      <c r="D1089" s="75"/>
      <c r="E1089" s="116" t="e">
        <f t="shared" si="16"/>
        <v>#DIV/0!</v>
      </c>
    </row>
    <row r="1090" customHeight="1" spans="1:5">
      <c r="A1090" s="135" t="s">
        <v>856</v>
      </c>
      <c r="B1090" s="75">
        <v>0</v>
      </c>
      <c r="C1090" s="75">
        <v>0</v>
      </c>
      <c r="D1090" s="75"/>
      <c r="E1090" s="116" t="e">
        <f t="shared" si="16"/>
        <v>#DIV/0!</v>
      </c>
    </row>
    <row r="1091" customHeight="1" spans="1:5">
      <c r="A1091" s="135" t="s">
        <v>857</v>
      </c>
      <c r="B1091" s="75">
        <v>0</v>
      </c>
      <c r="C1091" s="75">
        <v>0</v>
      </c>
      <c r="D1091" s="75"/>
      <c r="E1091" s="116" t="e">
        <f t="shared" si="16"/>
        <v>#DIV/0!</v>
      </c>
    </row>
    <row r="1092" customHeight="1" spans="1:5">
      <c r="A1092" s="135" t="s">
        <v>858</v>
      </c>
      <c r="B1092" s="75">
        <v>0</v>
      </c>
      <c r="C1092" s="75">
        <v>0</v>
      </c>
      <c r="D1092" s="75"/>
      <c r="E1092" s="116" t="e">
        <f t="shared" si="16"/>
        <v>#DIV/0!</v>
      </c>
    </row>
    <row r="1093" customHeight="1" spans="1:5">
      <c r="A1093" s="135" t="s">
        <v>859</v>
      </c>
      <c r="B1093" s="75">
        <v>0</v>
      </c>
      <c r="C1093" s="75">
        <v>0</v>
      </c>
      <c r="D1093" s="75"/>
      <c r="E1093" s="116" t="e">
        <f t="shared" ref="E1093:E1156" si="17">D1093/C1093*100</f>
        <v>#DIV/0!</v>
      </c>
    </row>
    <row r="1094" customHeight="1" spans="1:5">
      <c r="A1094" s="135" t="s">
        <v>860</v>
      </c>
      <c r="B1094" s="75">
        <v>0</v>
      </c>
      <c r="C1094" s="75">
        <v>0</v>
      </c>
      <c r="D1094" s="75"/>
      <c r="E1094" s="116" t="e">
        <f t="shared" si="17"/>
        <v>#DIV/0!</v>
      </c>
    </row>
    <row r="1095" customHeight="1" spans="1:5">
      <c r="A1095" s="135" t="s">
        <v>861</v>
      </c>
      <c r="B1095" s="75">
        <v>0</v>
      </c>
      <c r="C1095" s="75">
        <v>0</v>
      </c>
      <c r="D1095" s="75"/>
      <c r="E1095" s="116" t="e">
        <f t="shared" si="17"/>
        <v>#DIV/0!</v>
      </c>
    </row>
    <row r="1096" customHeight="1" spans="1:5">
      <c r="A1096" s="135" t="s">
        <v>862</v>
      </c>
      <c r="B1096" s="75">
        <v>0</v>
      </c>
      <c r="C1096" s="75">
        <v>0</v>
      </c>
      <c r="D1096" s="75"/>
      <c r="E1096" s="116" t="e">
        <f t="shared" si="17"/>
        <v>#DIV/0!</v>
      </c>
    </row>
    <row r="1097" customHeight="1" spans="1:5">
      <c r="A1097" s="135" t="s">
        <v>863</v>
      </c>
      <c r="B1097" s="75">
        <v>0</v>
      </c>
      <c r="C1097" s="75">
        <v>0</v>
      </c>
      <c r="D1097" s="75"/>
      <c r="E1097" s="116" t="e">
        <f t="shared" si="17"/>
        <v>#DIV/0!</v>
      </c>
    </row>
    <row r="1098" customHeight="1" spans="1:5">
      <c r="A1098" s="135" t="s">
        <v>864</v>
      </c>
      <c r="B1098" s="75">
        <v>0</v>
      </c>
      <c r="C1098" s="75">
        <v>0</v>
      </c>
      <c r="D1098" s="75"/>
      <c r="E1098" s="116" t="e">
        <f t="shared" si="17"/>
        <v>#DIV/0!</v>
      </c>
    </row>
    <row r="1099" customHeight="1" spans="1:5">
      <c r="A1099" s="135" t="s">
        <v>865</v>
      </c>
      <c r="B1099" s="75">
        <v>815</v>
      </c>
      <c r="C1099" s="75">
        <v>815</v>
      </c>
      <c r="D1099" s="75">
        <v>858</v>
      </c>
      <c r="E1099" s="116">
        <f t="shared" si="17"/>
        <v>105.276073619632</v>
      </c>
    </row>
    <row r="1100" customHeight="1" spans="1:5">
      <c r="A1100" s="135" t="s">
        <v>19</v>
      </c>
      <c r="B1100" s="75">
        <v>0</v>
      </c>
      <c r="C1100" s="75">
        <v>0</v>
      </c>
      <c r="D1100" s="75"/>
      <c r="E1100" s="116" t="e">
        <f t="shared" si="17"/>
        <v>#DIV/0!</v>
      </c>
    </row>
    <row r="1101" customHeight="1" spans="1:5">
      <c r="A1101" s="135" t="s">
        <v>866</v>
      </c>
      <c r="B1101" s="75">
        <v>0</v>
      </c>
      <c r="C1101" s="75">
        <v>0</v>
      </c>
      <c r="D1101" s="75"/>
      <c r="E1101" s="116" t="e">
        <f t="shared" si="17"/>
        <v>#DIV/0!</v>
      </c>
    </row>
    <row r="1102" customHeight="1" spans="1:5">
      <c r="A1102" s="135" t="s">
        <v>867</v>
      </c>
      <c r="B1102" s="75">
        <v>801</v>
      </c>
      <c r="C1102" s="75">
        <v>801</v>
      </c>
      <c r="D1102" s="75">
        <v>843</v>
      </c>
      <c r="E1102" s="116">
        <f t="shared" si="17"/>
        <v>105.243445692884</v>
      </c>
    </row>
    <row r="1103" customHeight="1" spans="1:5">
      <c r="A1103" s="135" t="s">
        <v>10</v>
      </c>
      <c r="B1103" s="75">
        <v>0</v>
      </c>
      <c r="C1103" s="75">
        <v>0</v>
      </c>
      <c r="D1103" s="75"/>
      <c r="E1103" s="116" t="e">
        <f t="shared" si="17"/>
        <v>#DIV/0!</v>
      </c>
    </row>
    <row r="1104" customHeight="1" spans="1:5">
      <c r="A1104" s="135" t="s">
        <v>11</v>
      </c>
      <c r="B1104" s="75">
        <v>0</v>
      </c>
      <c r="C1104" s="75">
        <v>0</v>
      </c>
      <c r="D1104" s="75"/>
      <c r="E1104" s="116" t="e">
        <f t="shared" si="17"/>
        <v>#DIV/0!</v>
      </c>
    </row>
    <row r="1105" customHeight="1" spans="1:5">
      <c r="A1105" s="135" t="s">
        <v>12</v>
      </c>
      <c r="B1105" s="75">
        <v>0</v>
      </c>
      <c r="C1105" s="75">
        <v>0</v>
      </c>
      <c r="D1105" s="75"/>
      <c r="E1105" s="116" t="e">
        <f t="shared" si="17"/>
        <v>#DIV/0!</v>
      </c>
    </row>
    <row r="1106" customHeight="1" spans="1:5">
      <c r="A1106" s="135" t="s">
        <v>868</v>
      </c>
      <c r="B1106" s="75">
        <v>801</v>
      </c>
      <c r="C1106" s="75">
        <v>801</v>
      </c>
      <c r="D1106" s="75">
        <v>843</v>
      </c>
      <c r="E1106" s="116">
        <f t="shared" si="17"/>
        <v>105.243445692884</v>
      </c>
    </row>
    <row r="1107" customHeight="1" spans="1:5">
      <c r="A1107" s="135" t="s">
        <v>869</v>
      </c>
      <c r="B1107" s="75">
        <v>0</v>
      </c>
      <c r="C1107" s="75">
        <v>0</v>
      </c>
      <c r="D1107" s="75"/>
      <c r="E1107" s="116" t="e">
        <f t="shared" si="17"/>
        <v>#DIV/0!</v>
      </c>
    </row>
    <row r="1108" customHeight="1" spans="1:5">
      <c r="A1108" s="135" t="s">
        <v>870</v>
      </c>
      <c r="B1108" s="75">
        <v>0</v>
      </c>
      <c r="C1108" s="75">
        <v>0</v>
      </c>
      <c r="D1108" s="75"/>
      <c r="E1108" s="116" t="e">
        <f t="shared" si="17"/>
        <v>#DIV/0!</v>
      </c>
    </row>
    <row r="1109" customHeight="1" spans="1:5">
      <c r="A1109" s="135" t="s">
        <v>19</v>
      </c>
      <c r="B1109" s="75">
        <v>0</v>
      </c>
      <c r="C1109" s="75">
        <v>0</v>
      </c>
      <c r="D1109" s="75"/>
      <c r="E1109" s="116" t="e">
        <f t="shared" si="17"/>
        <v>#DIV/0!</v>
      </c>
    </row>
    <row r="1110" customHeight="1" spans="1:5">
      <c r="A1110" s="135" t="s">
        <v>871</v>
      </c>
      <c r="B1110" s="75">
        <v>0</v>
      </c>
      <c r="C1110" s="75">
        <v>0</v>
      </c>
      <c r="D1110" s="75"/>
      <c r="E1110" s="116" t="e">
        <f t="shared" si="17"/>
        <v>#DIV/0!</v>
      </c>
    </row>
    <row r="1111" customHeight="1" spans="1:5">
      <c r="A1111" s="135" t="s">
        <v>872</v>
      </c>
      <c r="B1111" s="75">
        <v>0</v>
      </c>
      <c r="C1111" s="75">
        <v>0</v>
      </c>
      <c r="D1111" s="75"/>
      <c r="E1111" s="116" t="e">
        <f t="shared" si="17"/>
        <v>#DIV/0!</v>
      </c>
    </row>
    <row r="1112" customHeight="1" spans="1:5">
      <c r="A1112" s="135" t="s">
        <v>10</v>
      </c>
      <c r="B1112" s="75">
        <v>0</v>
      </c>
      <c r="C1112" s="75">
        <v>0</v>
      </c>
      <c r="D1112" s="75"/>
      <c r="E1112" s="116" t="e">
        <f t="shared" si="17"/>
        <v>#DIV/0!</v>
      </c>
    </row>
    <row r="1113" customHeight="1" spans="1:5">
      <c r="A1113" s="135" t="s">
        <v>11</v>
      </c>
      <c r="B1113" s="75">
        <v>0</v>
      </c>
      <c r="C1113" s="75">
        <v>0</v>
      </c>
      <c r="D1113" s="75"/>
      <c r="E1113" s="116" t="e">
        <f t="shared" si="17"/>
        <v>#DIV/0!</v>
      </c>
    </row>
    <row r="1114" customHeight="1" spans="1:5">
      <c r="A1114" s="135" t="s">
        <v>12</v>
      </c>
      <c r="B1114" s="75">
        <v>0</v>
      </c>
      <c r="C1114" s="75">
        <v>0</v>
      </c>
      <c r="D1114" s="75"/>
      <c r="E1114" s="116" t="e">
        <f t="shared" si="17"/>
        <v>#DIV/0!</v>
      </c>
    </row>
    <row r="1115" customHeight="1" spans="1:5">
      <c r="A1115" s="135" t="s">
        <v>873</v>
      </c>
      <c r="B1115" s="75">
        <v>0</v>
      </c>
      <c r="C1115" s="75">
        <v>0</v>
      </c>
      <c r="D1115" s="75"/>
      <c r="E1115" s="116" t="e">
        <f t="shared" si="17"/>
        <v>#DIV/0!</v>
      </c>
    </row>
    <row r="1116" customHeight="1" spans="1:5">
      <c r="A1116" s="135" t="s">
        <v>874</v>
      </c>
      <c r="B1116" s="75">
        <v>0</v>
      </c>
      <c r="C1116" s="75">
        <v>0</v>
      </c>
      <c r="D1116" s="75"/>
      <c r="E1116" s="116" t="e">
        <f t="shared" si="17"/>
        <v>#DIV/0!</v>
      </c>
    </row>
    <row r="1117" customHeight="1" spans="1:5">
      <c r="A1117" s="135" t="s">
        <v>875</v>
      </c>
      <c r="B1117" s="75">
        <v>0</v>
      </c>
      <c r="C1117" s="75">
        <v>0</v>
      </c>
      <c r="D1117" s="75"/>
      <c r="E1117" s="116" t="e">
        <f t="shared" si="17"/>
        <v>#DIV/0!</v>
      </c>
    </row>
    <row r="1118" customHeight="1" spans="1:5">
      <c r="A1118" s="135" t="s">
        <v>876</v>
      </c>
      <c r="B1118" s="75">
        <v>0</v>
      </c>
      <c r="C1118" s="75">
        <v>0</v>
      </c>
      <c r="D1118" s="75"/>
      <c r="E1118" s="116" t="e">
        <f t="shared" si="17"/>
        <v>#DIV/0!</v>
      </c>
    </row>
    <row r="1119" customHeight="1" spans="1:5">
      <c r="A1119" s="135" t="s">
        <v>877</v>
      </c>
      <c r="B1119" s="75">
        <v>0</v>
      </c>
      <c r="C1119" s="75">
        <v>0</v>
      </c>
      <c r="D1119" s="75"/>
      <c r="E1119" s="116" t="e">
        <f t="shared" si="17"/>
        <v>#DIV/0!</v>
      </c>
    </row>
    <row r="1120" customHeight="1" spans="1:5">
      <c r="A1120" s="135" t="s">
        <v>878</v>
      </c>
      <c r="B1120" s="75">
        <v>0</v>
      </c>
      <c r="C1120" s="75">
        <v>0</v>
      </c>
      <c r="D1120" s="75"/>
      <c r="E1120" s="116" t="e">
        <f t="shared" si="17"/>
        <v>#DIV/0!</v>
      </c>
    </row>
    <row r="1121" customHeight="1" spans="1:5">
      <c r="A1121" s="135" t="s">
        <v>879</v>
      </c>
      <c r="B1121" s="75">
        <v>0</v>
      </c>
      <c r="C1121" s="75">
        <v>0</v>
      </c>
      <c r="D1121" s="75"/>
      <c r="E1121" s="116" t="e">
        <f t="shared" si="17"/>
        <v>#DIV/0!</v>
      </c>
    </row>
    <row r="1122" customHeight="1" spans="1:5">
      <c r="A1122" s="135" t="s">
        <v>880</v>
      </c>
      <c r="B1122" s="75">
        <v>0</v>
      </c>
      <c r="C1122" s="75">
        <v>0</v>
      </c>
      <c r="D1122" s="75"/>
      <c r="E1122" s="116" t="e">
        <f t="shared" si="17"/>
        <v>#DIV/0!</v>
      </c>
    </row>
    <row r="1123" customHeight="1" spans="1:5">
      <c r="A1123" s="135" t="s">
        <v>881</v>
      </c>
      <c r="B1123" s="75">
        <v>0</v>
      </c>
      <c r="C1123" s="75">
        <v>0</v>
      </c>
      <c r="D1123" s="75"/>
      <c r="E1123" s="116" t="e">
        <f t="shared" si="17"/>
        <v>#DIV/0!</v>
      </c>
    </row>
    <row r="1124" customHeight="1" spans="1:5">
      <c r="A1124" s="135" t="s">
        <v>882</v>
      </c>
      <c r="B1124" s="75">
        <v>990</v>
      </c>
      <c r="C1124" s="75">
        <v>990</v>
      </c>
      <c r="D1124" s="75">
        <v>1043</v>
      </c>
      <c r="E1124" s="116">
        <f t="shared" si="17"/>
        <v>105.353535353535</v>
      </c>
    </row>
    <row r="1125" customHeight="1" spans="1:5">
      <c r="A1125" s="135" t="s">
        <v>10</v>
      </c>
      <c r="B1125" s="75">
        <v>0</v>
      </c>
      <c r="C1125" s="75">
        <v>0</v>
      </c>
      <c r="D1125" s="75"/>
      <c r="E1125" s="116" t="e">
        <f t="shared" si="17"/>
        <v>#DIV/0!</v>
      </c>
    </row>
    <row r="1126" customHeight="1" spans="1:5">
      <c r="A1126" s="135" t="s">
        <v>11</v>
      </c>
      <c r="B1126" s="75">
        <v>0</v>
      </c>
      <c r="C1126" s="75">
        <v>0</v>
      </c>
      <c r="D1126" s="75"/>
      <c r="E1126" s="116" t="e">
        <f t="shared" si="17"/>
        <v>#DIV/0!</v>
      </c>
    </row>
    <row r="1127" customHeight="1" spans="1:5">
      <c r="A1127" s="135" t="s">
        <v>12</v>
      </c>
      <c r="B1127" s="75">
        <v>0</v>
      </c>
      <c r="C1127" s="75">
        <v>0</v>
      </c>
      <c r="D1127" s="75"/>
      <c r="E1127" s="116" t="e">
        <f t="shared" si="17"/>
        <v>#DIV/0!</v>
      </c>
    </row>
    <row r="1128" customHeight="1" spans="1:5">
      <c r="A1128" s="135" t="s">
        <v>883</v>
      </c>
      <c r="B1128" s="75">
        <v>12</v>
      </c>
      <c r="C1128" s="75">
        <v>12</v>
      </c>
      <c r="D1128" s="75">
        <v>13</v>
      </c>
      <c r="E1128" s="116">
        <f t="shared" si="17"/>
        <v>108.333333333333</v>
      </c>
    </row>
    <row r="1129" customHeight="1" spans="1:5">
      <c r="A1129" s="135" t="s">
        <v>884</v>
      </c>
      <c r="B1129" s="75">
        <v>0</v>
      </c>
      <c r="C1129" s="75">
        <v>0</v>
      </c>
      <c r="D1129" s="75"/>
      <c r="E1129" s="116" t="e">
        <f t="shared" si="17"/>
        <v>#DIV/0!</v>
      </c>
    </row>
    <row r="1130" customHeight="1" spans="1:5">
      <c r="A1130" s="135" t="s">
        <v>885</v>
      </c>
      <c r="B1130" s="75">
        <v>0</v>
      </c>
      <c r="C1130" s="75">
        <v>0</v>
      </c>
      <c r="D1130" s="75"/>
      <c r="E1130" s="116" t="e">
        <f t="shared" si="17"/>
        <v>#DIV/0!</v>
      </c>
    </row>
    <row r="1131" customHeight="1" spans="1:5">
      <c r="A1131" s="135" t="s">
        <v>886</v>
      </c>
      <c r="B1131" s="75">
        <v>0</v>
      </c>
      <c r="C1131" s="75">
        <v>0</v>
      </c>
      <c r="D1131" s="75"/>
      <c r="E1131" s="116" t="e">
        <f t="shared" si="17"/>
        <v>#DIV/0!</v>
      </c>
    </row>
    <row r="1132" customHeight="1" spans="1:5">
      <c r="A1132" s="135" t="s">
        <v>887</v>
      </c>
      <c r="B1132" s="75">
        <v>978</v>
      </c>
      <c r="C1132" s="75">
        <v>978</v>
      </c>
      <c r="D1132" s="75">
        <v>1030</v>
      </c>
      <c r="E1132" s="116">
        <f t="shared" si="17"/>
        <v>105.316973415133</v>
      </c>
    </row>
    <row r="1133" customHeight="1" spans="1:5">
      <c r="A1133" s="135" t="s">
        <v>888</v>
      </c>
      <c r="B1133" s="75">
        <v>0</v>
      </c>
      <c r="C1133" s="75">
        <v>0</v>
      </c>
      <c r="D1133" s="75"/>
      <c r="E1133" s="116" t="e">
        <f t="shared" si="17"/>
        <v>#DIV/0!</v>
      </c>
    </row>
    <row r="1134" customHeight="1" spans="1:5">
      <c r="A1134" s="135" t="s">
        <v>889</v>
      </c>
      <c r="B1134" s="75">
        <v>0</v>
      </c>
      <c r="C1134" s="75">
        <v>0</v>
      </c>
      <c r="D1134" s="75"/>
      <c r="E1134" s="116" t="e">
        <f t="shared" si="17"/>
        <v>#DIV/0!</v>
      </c>
    </row>
    <row r="1135" customHeight="1" spans="1:5">
      <c r="A1135" s="135" t="s">
        <v>890</v>
      </c>
      <c r="B1135" s="75">
        <v>0</v>
      </c>
      <c r="C1135" s="75">
        <v>0</v>
      </c>
      <c r="D1135" s="75"/>
      <c r="E1135" s="116" t="e">
        <f t="shared" si="17"/>
        <v>#DIV/0!</v>
      </c>
    </row>
    <row r="1136" customHeight="1" spans="1:5">
      <c r="A1136" s="135" t="s">
        <v>891</v>
      </c>
      <c r="B1136" s="75">
        <v>0</v>
      </c>
      <c r="C1136" s="75">
        <v>0</v>
      </c>
      <c r="D1136" s="75"/>
      <c r="E1136" s="116" t="e">
        <f t="shared" si="17"/>
        <v>#DIV/0!</v>
      </c>
    </row>
    <row r="1137" customHeight="1" spans="1:5">
      <c r="A1137" s="135" t="s">
        <v>892</v>
      </c>
      <c r="B1137" s="75">
        <v>0</v>
      </c>
      <c r="C1137" s="75">
        <v>0</v>
      </c>
      <c r="D1137" s="75"/>
      <c r="E1137" s="116" t="e">
        <f t="shared" si="17"/>
        <v>#DIV/0!</v>
      </c>
    </row>
    <row r="1138" customHeight="1" spans="1:5">
      <c r="A1138" s="135" t="s">
        <v>893</v>
      </c>
      <c r="B1138" s="75">
        <v>0</v>
      </c>
      <c r="C1138" s="75">
        <v>0</v>
      </c>
      <c r="D1138" s="75"/>
      <c r="E1138" s="116" t="e">
        <f t="shared" si="17"/>
        <v>#DIV/0!</v>
      </c>
    </row>
    <row r="1139" customHeight="1" spans="1:5">
      <c r="A1139" s="135" t="s">
        <v>894</v>
      </c>
      <c r="B1139" s="75">
        <v>0</v>
      </c>
      <c r="C1139" s="75">
        <v>0</v>
      </c>
      <c r="D1139" s="75"/>
      <c r="E1139" s="116" t="e">
        <f t="shared" si="17"/>
        <v>#DIV/0!</v>
      </c>
    </row>
    <row r="1140" customHeight="1" spans="1:5">
      <c r="A1140" s="135" t="s">
        <v>895</v>
      </c>
      <c r="B1140" s="75">
        <v>0</v>
      </c>
      <c r="C1140" s="75">
        <v>0</v>
      </c>
      <c r="D1140" s="75"/>
      <c r="E1140" s="116" t="e">
        <f t="shared" si="17"/>
        <v>#DIV/0!</v>
      </c>
    </row>
    <row r="1141" customHeight="1" spans="1:5">
      <c r="A1141" s="135" t="s">
        <v>896</v>
      </c>
      <c r="B1141" s="75">
        <v>45268</v>
      </c>
      <c r="C1141" s="75">
        <v>45268</v>
      </c>
      <c r="D1141" s="75">
        <v>47500</v>
      </c>
      <c r="E1141" s="116">
        <f t="shared" si="17"/>
        <v>104.930635327384</v>
      </c>
    </row>
    <row r="1142" customHeight="1" spans="1:5">
      <c r="A1142" s="135" t="s">
        <v>897</v>
      </c>
      <c r="B1142" s="75">
        <v>31849</v>
      </c>
      <c r="C1142" s="75">
        <v>31849</v>
      </c>
      <c r="D1142" s="75">
        <v>33409</v>
      </c>
      <c r="E1142" s="116">
        <f t="shared" si="17"/>
        <v>104.89811297058</v>
      </c>
    </row>
    <row r="1143" customHeight="1" spans="1:5">
      <c r="A1143" s="135" t="s">
        <v>898</v>
      </c>
      <c r="B1143" s="75">
        <v>2713</v>
      </c>
      <c r="C1143" s="75">
        <v>2713</v>
      </c>
      <c r="D1143" s="75">
        <v>2846</v>
      </c>
      <c r="E1143" s="116">
        <f t="shared" si="17"/>
        <v>104.902322152599</v>
      </c>
    </row>
    <row r="1144" customHeight="1" spans="1:5">
      <c r="A1144" s="135" t="s">
        <v>899</v>
      </c>
      <c r="B1144" s="75">
        <v>0</v>
      </c>
      <c r="C1144" s="75">
        <v>0</v>
      </c>
      <c r="D1144" s="75"/>
      <c r="E1144" s="116" t="e">
        <f t="shared" si="17"/>
        <v>#DIV/0!</v>
      </c>
    </row>
    <row r="1145" customHeight="1" spans="1:5">
      <c r="A1145" s="135" t="s">
        <v>900</v>
      </c>
      <c r="B1145" s="75">
        <v>26832</v>
      </c>
      <c r="C1145" s="75">
        <v>26832</v>
      </c>
      <c r="D1145" s="75">
        <v>28147</v>
      </c>
      <c r="E1145" s="116">
        <f t="shared" si="17"/>
        <v>104.900864639237</v>
      </c>
    </row>
    <row r="1146" customHeight="1" spans="1:5">
      <c r="A1146" s="135" t="s">
        <v>901</v>
      </c>
      <c r="B1146" s="75">
        <v>0</v>
      </c>
      <c r="C1146" s="75">
        <v>0</v>
      </c>
      <c r="D1146" s="75"/>
      <c r="E1146" s="116" t="e">
        <f t="shared" si="17"/>
        <v>#DIV/0!</v>
      </c>
    </row>
    <row r="1147" customHeight="1" spans="1:5">
      <c r="A1147" s="135" t="s">
        <v>902</v>
      </c>
      <c r="B1147" s="75">
        <v>3</v>
      </c>
      <c r="C1147" s="75">
        <v>3</v>
      </c>
      <c r="D1147" s="75">
        <v>3</v>
      </c>
      <c r="E1147" s="116">
        <f t="shared" si="17"/>
        <v>100</v>
      </c>
    </row>
    <row r="1148" customHeight="1" spans="1:5">
      <c r="A1148" s="135" t="s">
        <v>903</v>
      </c>
      <c r="B1148" s="75">
        <v>240</v>
      </c>
      <c r="C1148" s="75">
        <v>240</v>
      </c>
      <c r="D1148" s="75">
        <v>252</v>
      </c>
      <c r="E1148" s="116">
        <f t="shared" si="17"/>
        <v>105</v>
      </c>
    </row>
    <row r="1149" customHeight="1" spans="1:5">
      <c r="A1149" s="135" t="s">
        <v>904</v>
      </c>
      <c r="B1149" s="75">
        <v>9</v>
      </c>
      <c r="C1149" s="75">
        <v>9</v>
      </c>
      <c r="D1149" s="75">
        <v>9</v>
      </c>
      <c r="E1149" s="116">
        <f t="shared" si="17"/>
        <v>100</v>
      </c>
    </row>
    <row r="1150" customHeight="1" spans="1:5">
      <c r="A1150" s="135" t="s">
        <v>905</v>
      </c>
      <c r="B1150" s="75">
        <v>2052</v>
      </c>
      <c r="C1150" s="75">
        <v>2052</v>
      </c>
      <c r="D1150" s="75">
        <v>2152</v>
      </c>
      <c r="E1150" s="116">
        <f t="shared" si="17"/>
        <v>104.873294346979</v>
      </c>
    </row>
    <row r="1151" customHeight="1" spans="1:5">
      <c r="A1151" s="135" t="s">
        <v>906</v>
      </c>
      <c r="B1151" s="75">
        <v>11354</v>
      </c>
      <c r="C1151" s="75">
        <v>11354</v>
      </c>
      <c r="D1151" s="75">
        <v>11910</v>
      </c>
      <c r="E1151" s="116">
        <f t="shared" si="17"/>
        <v>104.896952615818</v>
      </c>
    </row>
    <row r="1152" customHeight="1" spans="1:5">
      <c r="A1152" s="135" t="s">
        <v>907</v>
      </c>
      <c r="B1152" s="75">
        <v>11189</v>
      </c>
      <c r="C1152" s="75">
        <v>11189</v>
      </c>
      <c r="D1152" s="75">
        <v>11737</v>
      </c>
      <c r="E1152" s="116">
        <f t="shared" si="17"/>
        <v>104.897667351863</v>
      </c>
    </row>
    <row r="1153" customHeight="1" spans="1:5">
      <c r="A1153" s="135" t="s">
        <v>908</v>
      </c>
      <c r="B1153" s="75">
        <v>100</v>
      </c>
      <c r="C1153" s="75">
        <v>100</v>
      </c>
      <c r="D1153" s="75">
        <v>105</v>
      </c>
      <c r="E1153" s="116">
        <f t="shared" si="17"/>
        <v>105</v>
      </c>
    </row>
    <row r="1154" customHeight="1" spans="1:5">
      <c r="A1154" s="135" t="s">
        <v>909</v>
      </c>
      <c r="B1154" s="75">
        <v>65</v>
      </c>
      <c r="C1154" s="75">
        <v>65</v>
      </c>
      <c r="D1154" s="75">
        <v>68</v>
      </c>
      <c r="E1154" s="116">
        <f t="shared" si="17"/>
        <v>104.615384615385</v>
      </c>
    </row>
    <row r="1155" customHeight="1" spans="1:5">
      <c r="A1155" s="135" t="s">
        <v>910</v>
      </c>
      <c r="B1155" s="75">
        <v>2065</v>
      </c>
      <c r="C1155" s="75">
        <v>2065</v>
      </c>
      <c r="D1155" s="75">
        <v>2181</v>
      </c>
      <c r="E1155" s="116">
        <f t="shared" si="17"/>
        <v>105.617433414044</v>
      </c>
    </row>
    <row r="1156" customHeight="1" spans="1:5">
      <c r="A1156" s="135" t="s">
        <v>911</v>
      </c>
      <c r="B1156" s="75">
        <v>0</v>
      </c>
      <c r="C1156" s="75">
        <v>0</v>
      </c>
      <c r="D1156" s="75"/>
      <c r="E1156" s="116" t="e">
        <f t="shared" si="17"/>
        <v>#DIV/0!</v>
      </c>
    </row>
    <row r="1157" customHeight="1" spans="1:5">
      <c r="A1157" s="135" t="s">
        <v>912</v>
      </c>
      <c r="B1157" s="75">
        <v>1298</v>
      </c>
      <c r="C1157" s="75">
        <v>1298</v>
      </c>
      <c r="D1157" s="75">
        <v>1362</v>
      </c>
      <c r="E1157" s="116">
        <f t="shared" ref="E1157:E1214" si="18">D1157/C1157*100</f>
        <v>104.930662557781</v>
      </c>
    </row>
    <row r="1158" customHeight="1" spans="1:5">
      <c r="A1158" s="135" t="s">
        <v>913</v>
      </c>
      <c r="B1158" s="75">
        <v>767</v>
      </c>
      <c r="C1158" s="75">
        <v>767</v>
      </c>
      <c r="D1158" s="75">
        <v>819</v>
      </c>
      <c r="E1158" s="116">
        <f t="shared" si="18"/>
        <v>106.779661016949</v>
      </c>
    </row>
    <row r="1159" customHeight="1" spans="1:5">
      <c r="A1159" s="135" t="s">
        <v>914</v>
      </c>
      <c r="B1159" s="75">
        <v>1179</v>
      </c>
      <c r="C1159" s="75">
        <v>1179</v>
      </c>
      <c r="D1159" s="75">
        <v>1200</v>
      </c>
      <c r="E1159" s="116">
        <f t="shared" si="18"/>
        <v>101.781170483461</v>
      </c>
    </row>
    <row r="1160" customHeight="1" spans="1:5">
      <c r="A1160" s="135" t="s">
        <v>915</v>
      </c>
      <c r="B1160" s="75">
        <v>1179</v>
      </c>
      <c r="C1160" s="75">
        <v>1179</v>
      </c>
      <c r="D1160" s="75">
        <v>1200</v>
      </c>
      <c r="E1160" s="116">
        <f t="shared" si="18"/>
        <v>101.781170483461</v>
      </c>
    </row>
    <row r="1161" customHeight="1" spans="1:5">
      <c r="A1161" s="135" t="s">
        <v>10</v>
      </c>
      <c r="B1161" s="75">
        <v>5</v>
      </c>
      <c r="C1161" s="75">
        <v>5</v>
      </c>
      <c r="D1161" s="75">
        <v>6</v>
      </c>
      <c r="E1161" s="116">
        <f t="shared" si="18"/>
        <v>120</v>
      </c>
    </row>
    <row r="1162" customHeight="1" spans="1:5">
      <c r="A1162" s="135" t="s">
        <v>11</v>
      </c>
      <c r="B1162" s="75">
        <v>0</v>
      </c>
      <c r="C1162" s="75">
        <v>0</v>
      </c>
      <c r="D1162" s="75"/>
      <c r="E1162" s="116" t="e">
        <f t="shared" si="18"/>
        <v>#DIV/0!</v>
      </c>
    </row>
    <row r="1163" customHeight="1" spans="1:5">
      <c r="A1163" s="135" t="s">
        <v>12</v>
      </c>
      <c r="B1163" s="75">
        <v>0</v>
      </c>
      <c r="C1163" s="75">
        <v>0</v>
      </c>
      <c r="D1163" s="75"/>
      <c r="E1163" s="116" t="e">
        <f t="shared" si="18"/>
        <v>#DIV/0!</v>
      </c>
    </row>
    <row r="1164" customHeight="1" spans="1:5">
      <c r="A1164" s="135" t="s">
        <v>916</v>
      </c>
      <c r="B1164" s="75">
        <v>0</v>
      </c>
      <c r="C1164" s="75">
        <v>0</v>
      </c>
      <c r="D1164" s="75"/>
      <c r="E1164" s="116" t="e">
        <f t="shared" si="18"/>
        <v>#DIV/0!</v>
      </c>
    </row>
    <row r="1165" customHeight="1" spans="1:5">
      <c r="A1165" s="135" t="s">
        <v>917</v>
      </c>
      <c r="B1165" s="75">
        <v>0</v>
      </c>
      <c r="C1165" s="75">
        <v>0</v>
      </c>
      <c r="D1165" s="75"/>
      <c r="E1165" s="116" t="e">
        <f t="shared" si="18"/>
        <v>#DIV/0!</v>
      </c>
    </row>
    <row r="1166" customHeight="1" spans="1:5">
      <c r="A1166" s="135" t="s">
        <v>918</v>
      </c>
      <c r="B1166" s="75">
        <v>50</v>
      </c>
      <c r="C1166" s="75">
        <v>50</v>
      </c>
      <c r="D1166" s="75">
        <v>50</v>
      </c>
      <c r="E1166" s="116">
        <f t="shared" si="18"/>
        <v>100</v>
      </c>
    </row>
    <row r="1167" customHeight="1" spans="1:5">
      <c r="A1167" s="135" t="s">
        <v>919</v>
      </c>
      <c r="B1167" s="75">
        <v>0</v>
      </c>
      <c r="C1167" s="75">
        <v>0</v>
      </c>
      <c r="D1167" s="75"/>
      <c r="E1167" s="116" t="e">
        <f t="shared" si="18"/>
        <v>#DIV/0!</v>
      </c>
    </row>
    <row r="1168" customHeight="1" spans="1:5">
      <c r="A1168" s="135" t="s">
        <v>920</v>
      </c>
      <c r="B1168" s="75">
        <v>0</v>
      </c>
      <c r="C1168" s="75">
        <v>0</v>
      </c>
      <c r="D1168" s="75"/>
      <c r="E1168" s="116" t="e">
        <f t="shared" si="18"/>
        <v>#DIV/0!</v>
      </c>
    </row>
    <row r="1169" customHeight="1" spans="1:5">
      <c r="A1169" s="135" t="s">
        <v>921</v>
      </c>
      <c r="B1169" s="75">
        <v>0</v>
      </c>
      <c r="C1169" s="75">
        <v>0</v>
      </c>
      <c r="D1169" s="75"/>
      <c r="E1169" s="116" t="e">
        <f t="shared" si="18"/>
        <v>#DIV/0!</v>
      </c>
    </row>
    <row r="1170" customHeight="1" spans="1:5">
      <c r="A1170" s="135" t="s">
        <v>922</v>
      </c>
      <c r="B1170" s="75">
        <v>0</v>
      </c>
      <c r="C1170" s="75">
        <v>0</v>
      </c>
      <c r="D1170" s="75"/>
      <c r="E1170" s="116" t="e">
        <f t="shared" si="18"/>
        <v>#DIV/0!</v>
      </c>
    </row>
    <row r="1171" customHeight="1" spans="1:5">
      <c r="A1171" s="135" t="s">
        <v>923</v>
      </c>
      <c r="B1171" s="75">
        <v>800</v>
      </c>
      <c r="C1171" s="75">
        <v>800</v>
      </c>
      <c r="D1171" s="75">
        <v>800</v>
      </c>
      <c r="E1171" s="116">
        <f t="shared" si="18"/>
        <v>100</v>
      </c>
    </row>
    <row r="1172" customHeight="1" spans="1:5">
      <c r="A1172" s="135" t="s">
        <v>924</v>
      </c>
      <c r="B1172" s="75">
        <v>0</v>
      </c>
      <c r="C1172" s="75">
        <v>0</v>
      </c>
      <c r="D1172" s="75"/>
      <c r="E1172" s="116" t="e">
        <f t="shared" si="18"/>
        <v>#DIV/0!</v>
      </c>
    </row>
    <row r="1173" customHeight="1" spans="1:5">
      <c r="A1173" s="135" t="s">
        <v>19</v>
      </c>
      <c r="B1173" s="75">
        <v>0</v>
      </c>
      <c r="C1173" s="75">
        <v>0</v>
      </c>
      <c r="D1173" s="75"/>
      <c r="E1173" s="116" t="e">
        <f t="shared" si="18"/>
        <v>#DIV/0!</v>
      </c>
    </row>
    <row r="1174" customHeight="1" spans="1:5">
      <c r="A1174" s="135" t="s">
        <v>925</v>
      </c>
      <c r="B1174" s="75">
        <v>324</v>
      </c>
      <c r="C1174" s="75">
        <v>324</v>
      </c>
      <c r="D1174" s="75">
        <v>344</v>
      </c>
      <c r="E1174" s="116">
        <f t="shared" si="18"/>
        <v>106.172839506173</v>
      </c>
    </row>
    <row r="1175" customHeight="1" spans="1:5">
      <c r="A1175" s="135" t="s">
        <v>926</v>
      </c>
      <c r="B1175" s="75"/>
      <c r="C1175" s="75"/>
      <c r="D1175" s="75"/>
      <c r="E1175" s="116" t="e">
        <f t="shared" si="18"/>
        <v>#DIV/0!</v>
      </c>
    </row>
    <row r="1176" customHeight="1" spans="1:5">
      <c r="A1176" s="135" t="s">
        <v>10</v>
      </c>
      <c r="B1176" s="75"/>
      <c r="C1176" s="75"/>
      <c r="D1176" s="75"/>
      <c r="E1176" s="116" t="e">
        <f t="shared" si="18"/>
        <v>#DIV/0!</v>
      </c>
    </row>
    <row r="1177" customHeight="1" spans="1:5">
      <c r="A1177" s="135" t="s">
        <v>11</v>
      </c>
      <c r="B1177" s="75"/>
      <c r="C1177" s="75"/>
      <c r="D1177" s="75"/>
      <c r="E1177" s="116" t="e">
        <f t="shared" si="18"/>
        <v>#DIV/0!</v>
      </c>
    </row>
    <row r="1178" customHeight="1" spans="1:5">
      <c r="A1178" s="135" t="s">
        <v>12</v>
      </c>
      <c r="B1178" s="75"/>
      <c r="C1178" s="75"/>
      <c r="D1178" s="75"/>
      <c r="E1178" s="116" t="e">
        <f t="shared" si="18"/>
        <v>#DIV/0!</v>
      </c>
    </row>
    <row r="1179" customHeight="1" spans="1:5">
      <c r="A1179" s="135" t="s">
        <v>927</v>
      </c>
      <c r="B1179" s="75"/>
      <c r="C1179" s="75"/>
      <c r="D1179" s="75"/>
      <c r="E1179" s="116" t="e">
        <f t="shared" si="18"/>
        <v>#DIV/0!</v>
      </c>
    </row>
    <row r="1180" customHeight="1" spans="1:5">
      <c r="A1180" s="135" t="s">
        <v>928</v>
      </c>
      <c r="B1180" s="75"/>
      <c r="C1180" s="75"/>
      <c r="D1180" s="75"/>
      <c r="E1180" s="116" t="e">
        <f t="shared" si="18"/>
        <v>#DIV/0!</v>
      </c>
    </row>
    <row r="1181" customHeight="1" spans="1:5">
      <c r="A1181" s="135" t="s">
        <v>929</v>
      </c>
      <c r="B1181" s="75"/>
      <c r="C1181" s="75"/>
      <c r="D1181" s="75"/>
      <c r="E1181" s="116" t="e">
        <f t="shared" si="18"/>
        <v>#DIV/0!</v>
      </c>
    </row>
    <row r="1182" customHeight="1" spans="1:5">
      <c r="A1182" s="135" t="s">
        <v>930</v>
      </c>
      <c r="B1182" s="75"/>
      <c r="C1182" s="75"/>
      <c r="D1182" s="75"/>
      <c r="E1182" s="116" t="e">
        <f t="shared" si="18"/>
        <v>#DIV/0!</v>
      </c>
    </row>
    <row r="1183" customHeight="1" spans="1:5">
      <c r="A1183" s="135" t="s">
        <v>931</v>
      </c>
      <c r="B1183" s="75"/>
      <c r="C1183" s="75"/>
      <c r="D1183" s="75"/>
      <c r="E1183" s="116" t="e">
        <f t="shared" si="18"/>
        <v>#DIV/0!</v>
      </c>
    </row>
    <row r="1184" customHeight="1" spans="1:5">
      <c r="A1184" s="135" t="s">
        <v>932</v>
      </c>
      <c r="B1184" s="75"/>
      <c r="C1184" s="75"/>
      <c r="D1184" s="75"/>
      <c r="E1184" s="116" t="e">
        <f t="shared" si="18"/>
        <v>#DIV/0!</v>
      </c>
    </row>
    <row r="1185" customHeight="1" spans="1:5">
      <c r="A1185" s="135" t="s">
        <v>933</v>
      </c>
      <c r="B1185" s="75"/>
      <c r="C1185" s="75"/>
      <c r="D1185" s="75"/>
      <c r="E1185" s="116" t="e">
        <f t="shared" si="18"/>
        <v>#DIV/0!</v>
      </c>
    </row>
    <row r="1186" customHeight="1" spans="1:5">
      <c r="A1186" s="135" t="s">
        <v>934</v>
      </c>
      <c r="B1186" s="75"/>
      <c r="C1186" s="75"/>
      <c r="D1186" s="75"/>
      <c r="E1186" s="116" t="e">
        <f t="shared" si="18"/>
        <v>#DIV/0!</v>
      </c>
    </row>
    <row r="1187" customHeight="1" spans="1:5">
      <c r="A1187" s="135" t="s">
        <v>19</v>
      </c>
      <c r="B1187" s="75"/>
      <c r="C1187" s="75"/>
      <c r="D1187" s="75"/>
      <c r="E1187" s="116" t="e">
        <f t="shared" si="18"/>
        <v>#DIV/0!</v>
      </c>
    </row>
    <row r="1188" customHeight="1" spans="1:5">
      <c r="A1188" s="135" t="s">
        <v>935</v>
      </c>
      <c r="B1188" s="75"/>
      <c r="C1188" s="75"/>
      <c r="D1188" s="75"/>
      <c r="E1188" s="116" t="e">
        <f t="shared" si="18"/>
        <v>#DIV/0!</v>
      </c>
    </row>
    <row r="1189" customHeight="1" spans="1:5">
      <c r="A1189" s="135" t="s">
        <v>936</v>
      </c>
      <c r="B1189" s="75"/>
      <c r="C1189" s="75"/>
      <c r="D1189" s="75"/>
      <c r="E1189" s="116" t="e">
        <f t="shared" si="18"/>
        <v>#DIV/0!</v>
      </c>
    </row>
    <row r="1190" customHeight="1" spans="1:5">
      <c r="A1190" s="135" t="s">
        <v>937</v>
      </c>
      <c r="B1190" s="75"/>
      <c r="C1190" s="75"/>
      <c r="D1190" s="75"/>
      <c r="E1190" s="116" t="e">
        <f t="shared" si="18"/>
        <v>#DIV/0!</v>
      </c>
    </row>
    <row r="1191" customHeight="1" spans="1:5">
      <c r="A1191" s="135" t="s">
        <v>938</v>
      </c>
      <c r="B1191" s="75"/>
      <c r="C1191" s="75"/>
      <c r="D1191" s="75"/>
      <c r="E1191" s="116" t="e">
        <f t="shared" si="18"/>
        <v>#DIV/0!</v>
      </c>
    </row>
    <row r="1192" customHeight="1" spans="1:5">
      <c r="A1192" s="135" t="s">
        <v>939</v>
      </c>
      <c r="B1192" s="75"/>
      <c r="C1192" s="75"/>
      <c r="D1192" s="75"/>
      <c r="E1192" s="116" t="e">
        <f t="shared" si="18"/>
        <v>#DIV/0!</v>
      </c>
    </row>
    <row r="1193" customHeight="1" spans="1:5">
      <c r="A1193" s="135" t="s">
        <v>940</v>
      </c>
      <c r="B1193" s="75"/>
      <c r="C1193" s="75"/>
      <c r="D1193" s="75"/>
      <c r="E1193" s="116" t="e">
        <f t="shared" si="18"/>
        <v>#DIV/0!</v>
      </c>
    </row>
    <row r="1194" customHeight="1" spans="1:5">
      <c r="A1194" s="135" t="s">
        <v>941</v>
      </c>
      <c r="B1194" s="75"/>
      <c r="C1194" s="75"/>
      <c r="D1194" s="75"/>
      <c r="E1194" s="116" t="e">
        <f t="shared" si="18"/>
        <v>#DIV/0!</v>
      </c>
    </row>
    <row r="1195" customHeight="1" spans="1:5">
      <c r="A1195" s="135" t="s">
        <v>942</v>
      </c>
      <c r="B1195" s="75"/>
      <c r="C1195" s="75"/>
      <c r="D1195" s="75"/>
      <c r="E1195" s="116" t="e">
        <f t="shared" si="18"/>
        <v>#DIV/0!</v>
      </c>
    </row>
    <row r="1196" customHeight="1" spans="1:5">
      <c r="A1196" s="135" t="s">
        <v>943</v>
      </c>
      <c r="B1196" s="75"/>
      <c r="C1196" s="75"/>
      <c r="D1196" s="75"/>
      <c r="E1196" s="116" t="e">
        <f t="shared" si="18"/>
        <v>#DIV/0!</v>
      </c>
    </row>
    <row r="1197" customHeight="1" spans="1:5">
      <c r="A1197" s="135" t="s">
        <v>944</v>
      </c>
      <c r="B1197" s="75"/>
      <c r="C1197" s="75"/>
      <c r="D1197" s="75"/>
      <c r="E1197" s="116" t="e">
        <f t="shared" si="18"/>
        <v>#DIV/0!</v>
      </c>
    </row>
    <row r="1198" customHeight="1" spans="1:5">
      <c r="A1198" s="135" t="s">
        <v>945</v>
      </c>
      <c r="B1198" s="75"/>
      <c r="C1198" s="75"/>
      <c r="D1198" s="75"/>
      <c r="E1198" s="116" t="e">
        <f t="shared" si="18"/>
        <v>#DIV/0!</v>
      </c>
    </row>
    <row r="1199" customHeight="1" spans="1:5">
      <c r="A1199" s="135" t="s">
        <v>946</v>
      </c>
      <c r="B1199" s="75"/>
      <c r="C1199" s="75"/>
      <c r="D1199" s="75"/>
      <c r="E1199" s="116" t="e">
        <f t="shared" si="18"/>
        <v>#DIV/0!</v>
      </c>
    </row>
    <row r="1200" customHeight="1" spans="1:5">
      <c r="A1200" s="135" t="s">
        <v>947</v>
      </c>
      <c r="B1200" s="75"/>
      <c r="C1200" s="75"/>
      <c r="D1200" s="75"/>
      <c r="E1200" s="116" t="e">
        <f t="shared" si="18"/>
        <v>#DIV/0!</v>
      </c>
    </row>
    <row r="1201" customHeight="1" spans="1:5">
      <c r="A1201" s="135" t="s">
        <v>948</v>
      </c>
      <c r="B1201" s="75"/>
      <c r="C1201" s="75"/>
      <c r="D1201" s="75"/>
      <c r="E1201" s="116" t="e">
        <f t="shared" si="18"/>
        <v>#DIV/0!</v>
      </c>
    </row>
    <row r="1202" customHeight="1" spans="1:5">
      <c r="A1202" s="135" t="s">
        <v>949</v>
      </c>
      <c r="B1202" s="75"/>
      <c r="C1202" s="75"/>
      <c r="D1202" s="75"/>
      <c r="E1202" s="116" t="e">
        <f t="shared" si="18"/>
        <v>#DIV/0!</v>
      </c>
    </row>
    <row r="1203" customHeight="1" spans="1:5">
      <c r="A1203" s="135" t="s">
        <v>950</v>
      </c>
      <c r="B1203" s="75"/>
      <c r="C1203" s="75"/>
      <c r="D1203" s="75"/>
      <c r="E1203" s="116" t="e">
        <f t="shared" si="18"/>
        <v>#DIV/0!</v>
      </c>
    </row>
    <row r="1204" customHeight="1" spans="1:5">
      <c r="A1204" s="135" t="s">
        <v>951</v>
      </c>
      <c r="B1204" s="75"/>
      <c r="C1204" s="75"/>
      <c r="D1204" s="75"/>
      <c r="E1204" s="116" t="e">
        <f t="shared" si="18"/>
        <v>#DIV/0!</v>
      </c>
    </row>
    <row r="1205" customHeight="1" spans="1:5">
      <c r="A1205" s="135" t="s">
        <v>952</v>
      </c>
      <c r="B1205" s="75"/>
      <c r="C1205" s="75"/>
      <c r="D1205" s="75"/>
      <c r="E1205" s="116" t="e">
        <f t="shared" si="18"/>
        <v>#DIV/0!</v>
      </c>
    </row>
    <row r="1206" customHeight="1" spans="1:5">
      <c r="A1206" s="135" t="s">
        <v>953</v>
      </c>
      <c r="B1206" s="75"/>
      <c r="C1206" s="75"/>
      <c r="D1206" s="75"/>
      <c r="E1206" s="116" t="e">
        <f t="shared" si="18"/>
        <v>#DIV/0!</v>
      </c>
    </row>
    <row r="1207" customHeight="1" spans="1:5">
      <c r="A1207" s="135" t="s">
        <v>954</v>
      </c>
      <c r="B1207" s="75"/>
      <c r="C1207" s="75"/>
      <c r="D1207" s="75"/>
      <c r="E1207" s="116" t="e">
        <f t="shared" si="18"/>
        <v>#DIV/0!</v>
      </c>
    </row>
    <row r="1208" customHeight="1" spans="1:5">
      <c r="A1208" s="135" t="s">
        <v>955</v>
      </c>
      <c r="B1208" s="75"/>
      <c r="C1208" s="75"/>
      <c r="D1208" s="75"/>
      <c r="E1208" s="116" t="e">
        <f t="shared" si="18"/>
        <v>#DIV/0!</v>
      </c>
    </row>
    <row r="1209" customHeight="1" spans="1:5">
      <c r="A1209" s="135" t="s">
        <v>956</v>
      </c>
      <c r="B1209" s="75"/>
      <c r="C1209" s="75"/>
      <c r="D1209" s="75"/>
      <c r="E1209" s="116" t="e">
        <f t="shared" si="18"/>
        <v>#DIV/0!</v>
      </c>
    </row>
    <row r="1210" customHeight="1" spans="1:5">
      <c r="A1210" s="135" t="s">
        <v>957</v>
      </c>
      <c r="B1210" s="75"/>
      <c r="C1210" s="75"/>
      <c r="D1210" s="75"/>
      <c r="E1210" s="116" t="e">
        <f t="shared" si="18"/>
        <v>#DIV/0!</v>
      </c>
    </row>
    <row r="1211" customHeight="1" spans="1:5">
      <c r="A1211" s="135" t="s">
        <v>958</v>
      </c>
      <c r="B1211" s="75"/>
      <c r="C1211" s="75"/>
      <c r="D1211" s="75"/>
      <c r="E1211" s="116" t="e">
        <f t="shared" si="18"/>
        <v>#DIV/0!</v>
      </c>
    </row>
    <row r="1212" customHeight="1" spans="1:5">
      <c r="A1212" s="135" t="s">
        <v>959</v>
      </c>
      <c r="B1212" s="75"/>
      <c r="C1212" s="75"/>
      <c r="D1212" s="75"/>
      <c r="E1212" s="116" t="e">
        <f t="shared" si="18"/>
        <v>#DIV/0!</v>
      </c>
    </row>
    <row r="1213" customHeight="1" spans="1:5">
      <c r="A1213" s="135" t="s">
        <v>960</v>
      </c>
      <c r="B1213" s="75">
        <v>75875</v>
      </c>
      <c r="C1213" s="75">
        <v>21785</v>
      </c>
      <c r="D1213" s="75">
        <v>13196</v>
      </c>
      <c r="E1213" s="116">
        <f t="shared" si="18"/>
        <v>60.5737893045674</v>
      </c>
    </row>
    <row r="1214" customHeight="1" spans="1:5">
      <c r="A1214" s="135" t="s">
        <v>961</v>
      </c>
      <c r="B1214" s="75">
        <v>12979</v>
      </c>
      <c r="C1214" s="75">
        <v>12979</v>
      </c>
      <c r="D1214" s="75">
        <v>22864</v>
      </c>
      <c r="E1214" s="116">
        <f t="shared" si="18"/>
        <v>176.161491640342</v>
      </c>
    </row>
    <row r="1215" customHeight="1" spans="1:5">
      <c r="A1215" s="135" t="s">
        <v>962</v>
      </c>
      <c r="B1215" s="75"/>
      <c r="C1215" s="75"/>
      <c r="D1215" s="75">
        <v>9000</v>
      </c>
      <c r="E1215" s="116"/>
    </row>
    <row r="1216" customHeight="1" spans="1:5">
      <c r="A1216" s="136" t="s">
        <v>963</v>
      </c>
      <c r="B1216" s="132">
        <f>B1217+B1218+B1219+B1224</f>
        <v>240286</v>
      </c>
      <c r="C1216" s="132">
        <f>C1217+C1218+C1219+C1224</f>
        <v>240286</v>
      </c>
      <c r="D1216" s="132">
        <f>D1217+D1218+D1219+D1224</f>
        <v>306973</v>
      </c>
      <c r="E1216" s="116">
        <f t="shared" ref="E1216:E1224" si="19">D1216/C1216*100</f>
        <v>127.753177463523</v>
      </c>
    </row>
    <row r="1217" customHeight="1" spans="1:5">
      <c r="A1217" s="137" t="s">
        <v>964</v>
      </c>
      <c r="B1217" s="132">
        <v>27226</v>
      </c>
      <c r="C1217" s="132">
        <v>27226</v>
      </c>
      <c r="D1217" s="130">
        <v>27226</v>
      </c>
      <c r="E1217" s="116">
        <f t="shared" si="19"/>
        <v>100</v>
      </c>
    </row>
    <row r="1218" customHeight="1" spans="1:5">
      <c r="A1218" s="137" t="s">
        <v>965</v>
      </c>
      <c r="B1218" s="132">
        <v>53983</v>
      </c>
      <c r="C1218" s="132">
        <v>53983</v>
      </c>
      <c r="D1218" s="130">
        <v>57000</v>
      </c>
      <c r="E1218" s="116">
        <f t="shared" si="19"/>
        <v>105.588796472964</v>
      </c>
    </row>
    <row r="1219" customHeight="1" spans="1:5">
      <c r="A1219" s="137" t="s">
        <v>966</v>
      </c>
      <c r="B1219" s="132">
        <v>75000</v>
      </c>
      <c r="C1219" s="132">
        <v>75000</v>
      </c>
      <c r="D1219" s="130">
        <v>150000</v>
      </c>
      <c r="E1219" s="116">
        <f t="shared" si="19"/>
        <v>200</v>
      </c>
    </row>
    <row r="1220" customHeight="1" spans="1:5">
      <c r="A1220" s="137" t="s">
        <v>967</v>
      </c>
      <c r="B1220" s="132">
        <v>75000</v>
      </c>
      <c r="C1220" s="132">
        <v>75000</v>
      </c>
      <c r="D1220" s="130">
        <v>150000</v>
      </c>
      <c r="E1220" s="116">
        <f t="shared" si="19"/>
        <v>200</v>
      </c>
    </row>
    <row r="1221" customHeight="1" spans="1:5">
      <c r="A1221" s="137" t="s">
        <v>968</v>
      </c>
      <c r="B1221" s="138"/>
      <c r="C1221" s="138"/>
      <c r="D1221" s="138"/>
      <c r="E1221" s="116"/>
    </row>
    <row r="1222" customHeight="1" spans="1:5">
      <c r="A1222" s="137" t="s">
        <v>969</v>
      </c>
      <c r="B1222" s="75"/>
      <c r="C1222" s="75"/>
      <c r="D1222" s="92"/>
      <c r="E1222" s="116"/>
    </row>
    <row r="1223" customHeight="1" spans="1:5">
      <c r="A1223" s="135" t="s">
        <v>970</v>
      </c>
      <c r="B1223" s="75"/>
      <c r="C1223" s="75"/>
      <c r="D1223" s="92"/>
      <c r="E1223" s="116"/>
    </row>
    <row r="1224" customHeight="1" spans="1:5">
      <c r="A1224" s="135" t="s">
        <v>971</v>
      </c>
      <c r="B1224" s="75">
        <v>84077</v>
      </c>
      <c r="C1224" s="75">
        <v>84077</v>
      </c>
      <c r="D1224" s="92">
        <v>72747</v>
      </c>
      <c r="E1224" s="116">
        <f t="shared" si="19"/>
        <v>86.5242575258394</v>
      </c>
    </row>
  </sheetData>
  <mergeCells count="2">
    <mergeCell ref="A1:E1"/>
    <mergeCell ref="D2:E2"/>
  </mergeCells>
  <conditionalFormatting sqref="A18:A22 E3">
    <cfRule type="cellIs" dxfId="0" priority="1" stopIfTrue="1" operator="equal">
      <formula>0</formula>
    </cfRule>
  </conditionalFormatting>
  <printOptions horizontalCentered="1"/>
  <pageMargins left="0.47" right="0.47" top="0.87" bottom="0.87" header="0.51" footer="0.7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34" workbookViewId="0">
      <selection activeCell="A31" sqref="A31"/>
    </sheetView>
  </sheetViews>
  <sheetFormatPr defaultColWidth="8.75" defaultRowHeight="11.25" outlineLevelCol="5"/>
  <cols>
    <col min="1" max="1" width="35.375" style="102" customWidth="1"/>
    <col min="2" max="2" width="15.375" style="103" customWidth="1"/>
    <col min="3" max="3" width="12.75" style="102" customWidth="1"/>
    <col min="4" max="4" width="10.625" style="102" customWidth="1"/>
    <col min="5" max="5" width="14.125" style="102" customWidth="1"/>
    <col min="6" max="6" width="8.75" style="102" hidden="1" customWidth="1"/>
    <col min="7" max="16384" width="8.75" style="102"/>
  </cols>
  <sheetData>
    <row r="1" s="99" customFormat="1" ht="22.5" spans="1:5">
      <c r="A1" s="56" t="s">
        <v>972</v>
      </c>
      <c r="B1" s="56"/>
      <c r="C1" s="56"/>
      <c r="D1" s="56"/>
      <c r="E1" s="56"/>
    </row>
    <row r="2" ht="24.6" customHeight="1" spans="4:5">
      <c r="D2" s="104" t="s">
        <v>1</v>
      </c>
      <c r="E2" s="104"/>
    </row>
    <row r="3" ht="24.6" customHeight="1" spans="1:6">
      <c r="A3" s="62" t="s">
        <v>2</v>
      </c>
      <c r="B3" s="63" t="s">
        <v>973</v>
      </c>
      <c r="C3" s="63" t="s">
        <v>974</v>
      </c>
      <c r="D3" s="63" t="s">
        <v>975</v>
      </c>
      <c r="E3" s="63" t="s">
        <v>976</v>
      </c>
      <c r="F3" s="105" t="s">
        <v>977</v>
      </c>
    </row>
    <row r="4" s="100" customFormat="1" ht="24.6" customHeight="1" spans="1:6">
      <c r="A4" s="106" t="s">
        <v>978</v>
      </c>
      <c r="B4" s="107">
        <f>B20+B5</f>
        <v>83100</v>
      </c>
      <c r="C4" s="107">
        <f>C20+C5</f>
        <v>83094</v>
      </c>
      <c r="D4" s="108">
        <f t="shared" ref="D4:D15" si="0">C4/B4*100</f>
        <v>99.9927797833935</v>
      </c>
      <c r="E4" s="108">
        <f t="shared" ref="E4:E18" si="1">C4/F4*100-100</f>
        <v>6.53076923076922</v>
      </c>
      <c r="F4" s="77">
        <f>F20+F5</f>
        <v>78000</v>
      </c>
    </row>
    <row r="5" ht="24.6" customHeight="1" spans="1:6">
      <c r="A5" s="109" t="s">
        <v>979</v>
      </c>
      <c r="B5" s="110">
        <f>SUM(B6:B19)</f>
        <v>48450</v>
      </c>
      <c r="C5" s="110">
        <f>SUM(C6:C19)</f>
        <v>48669</v>
      </c>
      <c r="D5" s="111">
        <f t="shared" si="0"/>
        <v>100.452012383901</v>
      </c>
      <c r="E5" s="111">
        <f t="shared" si="1"/>
        <v>0.447865929167008</v>
      </c>
      <c r="F5" s="77">
        <f>SUM(F6:F19)</f>
        <v>48452</v>
      </c>
    </row>
    <row r="6" ht="24.6" customHeight="1" spans="1:6">
      <c r="A6" s="109" t="s">
        <v>980</v>
      </c>
      <c r="B6" s="112">
        <v>27700</v>
      </c>
      <c r="C6" s="77">
        <v>27096</v>
      </c>
      <c r="D6" s="111">
        <f t="shared" si="0"/>
        <v>97.8194945848375</v>
      </c>
      <c r="E6" s="111">
        <f t="shared" si="1"/>
        <v>21.1698416957338</v>
      </c>
      <c r="F6" s="77">
        <v>22362</v>
      </c>
    </row>
    <row r="7" ht="24.6" customHeight="1" spans="1:6">
      <c r="A7" s="109" t="s">
        <v>981</v>
      </c>
      <c r="B7" s="112">
        <v>5560</v>
      </c>
      <c r="C7" s="77">
        <v>5445</v>
      </c>
      <c r="D7" s="111">
        <f t="shared" si="0"/>
        <v>97.931654676259</v>
      </c>
      <c r="E7" s="111">
        <f t="shared" si="1"/>
        <v>-25.6452273658337</v>
      </c>
      <c r="F7" s="77">
        <v>7323</v>
      </c>
    </row>
    <row r="8" ht="24.6" customHeight="1" spans="1:6">
      <c r="A8" s="109" t="s">
        <v>982</v>
      </c>
      <c r="B8" s="112">
        <v>2000</v>
      </c>
      <c r="C8" s="77">
        <v>1714</v>
      </c>
      <c r="D8" s="111">
        <f t="shared" si="0"/>
        <v>85.7</v>
      </c>
      <c r="E8" s="111">
        <f t="shared" si="1"/>
        <v>2.38948626045401</v>
      </c>
      <c r="F8" s="77">
        <v>1674</v>
      </c>
    </row>
    <row r="9" ht="24.6" customHeight="1" spans="1:6">
      <c r="A9" s="109" t="s">
        <v>983</v>
      </c>
      <c r="B9" s="112">
        <v>300</v>
      </c>
      <c r="C9" s="77">
        <v>186</v>
      </c>
      <c r="D9" s="111">
        <f t="shared" si="0"/>
        <v>62</v>
      </c>
      <c r="E9" s="111">
        <f t="shared" si="1"/>
        <v>-69.9029126213592</v>
      </c>
      <c r="F9" s="77">
        <v>618</v>
      </c>
    </row>
    <row r="10" ht="24.6" customHeight="1" spans="1:6">
      <c r="A10" s="109" t="s">
        <v>984</v>
      </c>
      <c r="B10" s="112">
        <v>2600</v>
      </c>
      <c r="C10" s="77">
        <v>2429</v>
      </c>
      <c r="D10" s="111">
        <f t="shared" si="0"/>
        <v>93.4230769230769</v>
      </c>
      <c r="E10" s="111">
        <f t="shared" si="1"/>
        <v>-3.72572334522394</v>
      </c>
      <c r="F10" s="77">
        <v>2523</v>
      </c>
    </row>
    <row r="11" ht="24.6" customHeight="1" spans="1:6">
      <c r="A11" s="109" t="s">
        <v>985</v>
      </c>
      <c r="B11" s="112">
        <v>1800</v>
      </c>
      <c r="C11" s="77">
        <v>1277</v>
      </c>
      <c r="D11" s="111">
        <f t="shared" si="0"/>
        <v>70.9444444444444</v>
      </c>
      <c r="E11" s="111">
        <f t="shared" si="1"/>
        <v>-7.79783393501805</v>
      </c>
      <c r="F11" s="77">
        <v>1385</v>
      </c>
    </row>
    <row r="12" ht="24.6" customHeight="1" spans="1:6">
      <c r="A12" s="109" t="s">
        <v>986</v>
      </c>
      <c r="B12" s="112">
        <v>500</v>
      </c>
      <c r="C12" s="77">
        <v>2452</v>
      </c>
      <c r="D12" s="111">
        <f t="shared" si="0"/>
        <v>490.4</v>
      </c>
      <c r="E12" s="111">
        <f t="shared" si="1"/>
        <v>176.126126126126</v>
      </c>
      <c r="F12" s="77">
        <v>888</v>
      </c>
    </row>
    <row r="13" ht="24.6" customHeight="1" spans="1:6">
      <c r="A13" s="109" t="s">
        <v>987</v>
      </c>
      <c r="B13" s="112">
        <v>2220</v>
      </c>
      <c r="C13" s="77">
        <v>2193</v>
      </c>
      <c r="D13" s="111">
        <f t="shared" si="0"/>
        <v>98.7837837837838</v>
      </c>
      <c r="E13" s="111">
        <f t="shared" si="1"/>
        <v>-41.4262820512821</v>
      </c>
      <c r="F13" s="77">
        <v>3744</v>
      </c>
    </row>
    <row r="14" ht="24.6" customHeight="1" spans="1:6">
      <c r="A14" s="109" t="s">
        <v>988</v>
      </c>
      <c r="B14" s="112">
        <v>3400</v>
      </c>
      <c r="C14" s="77">
        <v>3199</v>
      </c>
      <c r="D14" s="111">
        <f t="shared" si="0"/>
        <v>94.0882352941177</v>
      </c>
      <c r="E14" s="111">
        <f t="shared" si="1"/>
        <v>39.2080069625761</v>
      </c>
      <c r="F14" s="77">
        <v>2298</v>
      </c>
    </row>
    <row r="15" ht="24.6" customHeight="1" spans="1:6">
      <c r="A15" s="109" t="s">
        <v>989</v>
      </c>
      <c r="B15" s="112">
        <v>150</v>
      </c>
      <c r="C15" s="77">
        <v>247</v>
      </c>
      <c r="D15" s="111">
        <f t="shared" si="0"/>
        <v>164.666666666667</v>
      </c>
      <c r="E15" s="111">
        <f t="shared" si="1"/>
        <v>28.6458333333333</v>
      </c>
      <c r="F15" s="77">
        <v>192</v>
      </c>
    </row>
    <row r="16" ht="24.6" customHeight="1" spans="1:6">
      <c r="A16" s="109" t="s">
        <v>990</v>
      </c>
      <c r="B16" s="112">
        <v>50</v>
      </c>
      <c r="C16" s="77">
        <v>101</v>
      </c>
      <c r="D16" s="111">
        <v>244</v>
      </c>
      <c r="E16" s="111">
        <f t="shared" si="1"/>
        <v>-17.2131147540984</v>
      </c>
      <c r="F16" s="77">
        <v>122</v>
      </c>
    </row>
    <row r="17" ht="24.6" customHeight="1" spans="1:6">
      <c r="A17" s="109" t="s">
        <v>991</v>
      </c>
      <c r="B17" s="112">
        <v>2100</v>
      </c>
      <c r="C17" s="77">
        <v>2274</v>
      </c>
      <c r="D17" s="111">
        <f t="shared" ref="D17:D22" si="2">C17/B17*100</f>
        <v>108.285714285714</v>
      </c>
      <c r="E17" s="111">
        <f t="shared" si="1"/>
        <v>-56.7186905215074</v>
      </c>
      <c r="F17" s="77">
        <v>5254</v>
      </c>
    </row>
    <row r="18" ht="24.6" customHeight="1" spans="1:6">
      <c r="A18" s="109" t="s">
        <v>992</v>
      </c>
      <c r="B18" s="112">
        <v>70</v>
      </c>
      <c r="C18" s="77">
        <v>59</v>
      </c>
      <c r="D18" s="111">
        <f t="shared" si="2"/>
        <v>84.2857142857143</v>
      </c>
      <c r="E18" s="111">
        <f t="shared" si="1"/>
        <v>-22.3684210526316</v>
      </c>
      <c r="F18" s="77">
        <v>76</v>
      </c>
    </row>
    <row r="19" ht="24.6" customHeight="1" spans="1:6">
      <c r="A19" s="109" t="s">
        <v>993</v>
      </c>
      <c r="B19" s="112">
        <v>0</v>
      </c>
      <c r="C19" s="77">
        <v>-3</v>
      </c>
      <c r="D19" s="111" t="e">
        <f t="shared" si="2"/>
        <v>#DIV/0!</v>
      </c>
      <c r="E19" s="111"/>
      <c r="F19" s="77">
        <v>-7</v>
      </c>
    </row>
    <row r="20" ht="24.6" customHeight="1" spans="1:6">
      <c r="A20" s="109" t="s">
        <v>994</v>
      </c>
      <c r="B20" s="110">
        <f>B21+B22+B23+B24+B25+B26+B27+B28</f>
        <v>34650</v>
      </c>
      <c r="C20" s="110">
        <f>C21+C22+C23+C24+C25+C26+C27+C28</f>
        <v>34425</v>
      </c>
      <c r="D20" s="111">
        <f t="shared" si="2"/>
        <v>99.3506493506494</v>
      </c>
      <c r="E20" s="111">
        <f>C20/F20*100-100</f>
        <v>16.5053472316231</v>
      </c>
      <c r="F20" s="77">
        <f>F21+F22+F23+F24+F25+F26+F27+F28</f>
        <v>29548</v>
      </c>
    </row>
    <row r="21" ht="24.6" customHeight="1" spans="1:6">
      <c r="A21" s="109" t="s">
        <v>995</v>
      </c>
      <c r="B21" s="112">
        <v>3000</v>
      </c>
      <c r="C21" s="77">
        <v>2740</v>
      </c>
      <c r="D21" s="111">
        <f t="shared" si="2"/>
        <v>91.3333333333333</v>
      </c>
      <c r="E21" s="111">
        <f>C21/F21*100-100</f>
        <v>-5.67986230636834</v>
      </c>
      <c r="F21" s="77">
        <v>2905</v>
      </c>
    </row>
    <row r="22" ht="24.6" customHeight="1" spans="1:6">
      <c r="A22" s="109" t="s">
        <v>996</v>
      </c>
      <c r="B22" s="112">
        <v>2600</v>
      </c>
      <c r="C22" s="77">
        <v>2860</v>
      </c>
      <c r="D22" s="111">
        <f t="shared" si="2"/>
        <v>110</v>
      </c>
      <c r="E22" s="111">
        <f>C22/F22*100-100</f>
        <v>152.204585537919</v>
      </c>
      <c r="F22" s="77">
        <v>1134</v>
      </c>
    </row>
    <row r="23" ht="24.6" customHeight="1" spans="1:6">
      <c r="A23" s="109" t="s">
        <v>997</v>
      </c>
      <c r="B23" s="112">
        <v>1900</v>
      </c>
      <c r="C23" s="77">
        <v>2091</v>
      </c>
      <c r="D23" s="111">
        <v>216.5</v>
      </c>
      <c r="E23" s="111">
        <f>C23/F23*100-100</f>
        <v>-19.4840200231036</v>
      </c>
      <c r="F23" s="77">
        <v>2597</v>
      </c>
    </row>
    <row r="24" ht="24.6" customHeight="1" spans="1:6">
      <c r="A24" s="109" t="s">
        <v>998</v>
      </c>
      <c r="B24" s="84"/>
      <c r="C24" s="84"/>
      <c r="D24" s="111"/>
      <c r="E24" s="111"/>
      <c r="F24" s="84"/>
    </row>
    <row r="25" ht="24.6" customHeight="1" spans="1:6">
      <c r="A25" s="109" t="s">
        <v>999</v>
      </c>
      <c r="B25" s="84">
        <v>26800</v>
      </c>
      <c r="C25" s="77">
        <v>26371</v>
      </c>
      <c r="D25" s="111">
        <f>C25/B25*100</f>
        <v>98.3992537313433</v>
      </c>
      <c r="E25" s="111">
        <f>C25/F25*100-100</f>
        <v>21.4078541503614</v>
      </c>
      <c r="F25" s="77">
        <v>21721</v>
      </c>
    </row>
    <row r="26" ht="24.6" customHeight="1" spans="1:6">
      <c r="A26" s="109" t="s">
        <v>1000</v>
      </c>
      <c r="B26" s="84"/>
      <c r="C26" s="77"/>
      <c r="D26" s="111"/>
      <c r="E26" s="111"/>
      <c r="F26" s="77"/>
    </row>
    <row r="27" ht="24.6" customHeight="1" spans="1:6">
      <c r="A27" s="109" t="s">
        <v>1001</v>
      </c>
      <c r="B27" s="84">
        <v>350</v>
      </c>
      <c r="C27" s="84">
        <v>363</v>
      </c>
      <c r="D27" s="111">
        <v>595.5</v>
      </c>
      <c r="E27" s="111">
        <f>C27/F27*100-100</f>
        <v>-69.5214105793451</v>
      </c>
      <c r="F27" s="84">
        <v>1191</v>
      </c>
    </row>
    <row r="28" ht="24.6" customHeight="1" spans="1:6">
      <c r="A28" s="109" t="s">
        <v>1002</v>
      </c>
      <c r="B28" s="110"/>
      <c r="C28" s="84"/>
      <c r="D28" s="111"/>
      <c r="E28" s="111"/>
      <c r="F28" s="84"/>
    </row>
    <row r="29" s="100" customFormat="1" ht="24.6" customHeight="1" spans="1:6">
      <c r="A29" s="94" t="s">
        <v>1003</v>
      </c>
      <c r="B29" s="97">
        <f>B30+B36+B42+B45+B46</f>
        <v>252190</v>
      </c>
      <c r="C29" s="97">
        <f>C30+C36+C42+C45+C46</f>
        <v>258011</v>
      </c>
      <c r="D29" s="108"/>
      <c r="E29" s="111"/>
      <c r="F29" s="113">
        <f>F30+F36+F42+F45+F46</f>
        <v>250798</v>
      </c>
    </row>
    <row r="30" ht="24.6" customHeight="1" spans="1:6">
      <c r="A30" s="71" t="s">
        <v>1004</v>
      </c>
      <c r="B30" s="77">
        <f>SUM(B31:B35)</f>
        <v>11415</v>
      </c>
      <c r="C30" s="77">
        <f>SUM(C31:C35)</f>
        <v>11415</v>
      </c>
      <c r="D30" s="111"/>
      <c r="E30" s="111"/>
      <c r="F30" s="114">
        <v>11415</v>
      </c>
    </row>
    <row r="31" ht="24.6" customHeight="1" spans="1:6">
      <c r="A31" s="109" t="s">
        <v>1005</v>
      </c>
      <c r="B31" s="77">
        <v>2238</v>
      </c>
      <c r="C31" s="77">
        <v>2238</v>
      </c>
      <c r="D31" s="111"/>
      <c r="E31" s="111"/>
      <c r="F31" s="114">
        <v>2238</v>
      </c>
    </row>
    <row r="32" ht="24.6" customHeight="1" spans="1:6">
      <c r="A32" s="109" t="s">
        <v>1006</v>
      </c>
      <c r="B32" s="77">
        <v>794</v>
      </c>
      <c r="C32" s="77">
        <v>794</v>
      </c>
      <c r="D32" s="111"/>
      <c r="E32" s="111"/>
      <c r="F32" s="114">
        <v>794</v>
      </c>
    </row>
    <row r="33" ht="24.6" customHeight="1" spans="1:6">
      <c r="A33" s="109" t="s">
        <v>1007</v>
      </c>
      <c r="B33" s="77">
        <v>33</v>
      </c>
      <c r="C33" s="77">
        <v>33</v>
      </c>
      <c r="D33" s="111"/>
      <c r="E33" s="111"/>
      <c r="F33" s="114">
        <v>33</v>
      </c>
    </row>
    <row r="34" ht="24.6" customHeight="1" spans="1:6">
      <c r="A34" s="109" t="s">
        <v>1008</v>
      </c>
      <c r="B34" s="77">
        <v>2</v>
      </c>
      <c r="C34" s="77">
        <v>2</v>
      </c>
      <c r="D34" s="111"/>
      <c r="E34" s="111"/>
      <c r="F34" s="114">
        <v>2</v>
      </c>
    </row>
    <row r="35" ht="24.6" customHeight="1" spans="1:6">
      <c r="A35" s="109" t="s">
        <v>1009</v>
      </c>
      <c r="B35" s="77">
        <v>8348</v>
      </c>
      <c r="C35" s="77">
        <v>8348</v>
      </c>
      <c r="D35" s="111"/>
      <c r="E35" s="111"/>
      <c r="F35" s="114">
        <v>8348</v>
      </c>
    </row>
    <row r="36" ht="24.6" customHeight="1" spans="1:6">
      <c r="A36" s="71" t="s">
        <v>1010</v>
      </c>
      <c r="B36" s="77">
        <f>B37+B40+B41</f>
        <v>160000</v>
      </c>
      <c r="C36" s="77">
        <f>C37+C40+C41</f>
        <v>161362</v>
      </c>
      <c r="D36" s="111"/>
      <c r="E36" s="111"/>
      <c r="F36" s="114">
        <f>F37+F40+F41</f>
        <v>144926</v>
      </c>
    </row>
    <row r="37" s="101" customFormat="1" ht="24.6" customHeight="1" spans="1:6">
      <c r="A37" s="115" t="s">
        <v>1011</v>
      </c>
      <c r="B37" s="75">
        <f>B38+B39</f>
        <v>120000</v>
      </c>
      <c r="C37" s="75">
        <f>C38+C39</f>
        <v>131367</v>
      </c>
      <c r="D37" s="116"/>
      <c r="E37" s="111"/>
      <c r="F37" s="75">
        <f>F38+F39</f>
        <v>113771</v>
      </c>
    </row>
    <row r="38" s="101" customFormat="1" ht="24.6" customHeight="1" spans="1:6">
      <c r="A38" s="115" t="s">
        <v>1012</v>
      </c>
      <c r="B38" s="75">
        <v>49000</v>
      </c>
      <c r="C38" s="75">
        <v>44689</v>
      </c>
      <c r="D38" s="116"/>
      <c r="E38" s="111"/>
      <c r="F38" s="75">
        <v>38626</v>
      </c>
    </row>
    <row r="39" s="101" customFormat="1" ht="24.6" customHeight="1" spans="1:6">
      <c r="A39" s="115" t="s">
        <v>1013</v>
      </c>
      <c r="B39" s="75">
        <v>71000</v>
      </c>
      <c r="C39" s="75">
        <v>86678</v>
      </c>
      <c r="D39" s="116"/>
      <c r="E39" s="111"/>
      <c r="F39" s="75">
        <v>75145</v>
      </c>
    </row>
    <row r="40" s="101" customFormat="1" ht="24.6" customHeight="1" spans="1:6">
      <c r="A40" s="115" t="s">
        <v>1014</v>
      </c>
      <c r="B40" s="75">
        <v>27000</v>
      </c>
      <c r="C40" s="75">
        <v>17010</v>
      </c>
      <c r="D40" s="116"/>
      <c r="E40" s="111"/>
      <c r="F40" s="75">
        <v>16633</v>
      </c>
    </row>
    <row r="41" s="101" customFormat="1" ht="24.6" customHeight="1" spans="1:6">
      <c r="A41" s="115" t="s">
        <v>1015</v>
      </c>
      <c r="B41" s="75">
        <v>13000</v>
      </c>
      <c r="C41" s="75">
        <v>12985</v>
      </c>
      <c r="D41" s="116"/>
      <c r="E41" s="111"/>
      <c r="F41" s="75">
        <v>14522</v>
      </c>
    </row>
    <row r="42" ht="24.6" customHeight="1" spans="1:6">
      <c r="A42" s="71" t="s">
        <v>1016</v>
      </c>
      <c r="B42" s="77">
        <f>SUM(B43:B44)</f>
        <v>37821</v>
      </c>
      <c r="C42" s="77">
        <f>SUM(C43:C44)</f>
        <v>42280</v>
      </c>
      <c r="D42" s="111"/>
      <c r="E42" s="111"/>
      <c r="F42" s="114">
        <f>F43+F44</f>
        <v>15104</v>
      </c>
    </row>
    <row r="43" ht="24.6" customHeight="1" spans="1:6">
      <c r="A43" s="109" t="s">
        <v>1017</v>
      </c>
      <c r="B43" s="77">
        <v>21</v>
      </c>
      <c r="C43" s="77">
        <v>21</v>
      </c>
      <c r="D43" s="111"/>
      <c r="E43" s="111"/>
      <c r="F43" s="114">
        <v>199</v>
      </c>
    </row>
    <row r="44" ht="24.6" customHeight="1" spans="1:6">
      <c r="A44" s="109" t="s">
        <v>1018</v>
      </c>
      <c r="B44" s="105">
        <v>37800</v>
      </c>
      <c r="C44" s="77">
        <v>42259</v>
      </c>
      <c r="D44" s="111"/>
      <c r="E44" s="111"/>
      <c r="F44" s="114">
        <v>14905</v>
      </c>
    </row>
    <row r="45" ht="24.6" customHeight="1" spans="1:6">
      <c r="A45" s="71" t="s">
        <v>1019</v>
      </c>
      <c r="B45" s="105">
        <v>30000</v>
      </c>
      <c r="C45" s="77">
        <v>30000</v>
      </c>
      <c r="D45" s="111"/>
      <c r="E45" s="111"/>
      <c r="F45" s="114">
        <v>60000</v>
      </c>
    </row>
    <row r="46" ht="24.6" customHeight="1" spans="1:6">
      <c r="A46" s="71" t="s">
        <v>1020</v>
      </c>
      <c r="B46" s="105">
        <v>12954</v>
      </c>
      <c r="C46" s="110">
        <v>12954</v>
      </c>
      <c r="D46" s="111"/>
      <c r="E46" s="111"/>
      <c r="F46" s="114">
        <v>19353</v>
      </c>
    </row>
    <row r="47" s="100" customFormat="1" ht="24.6" customHeight="1" spans="1:6">
      <c r="A47" s="95" t="s">
        <v>1021</v>
      </c>
      <c r="B47" s="117">
        <f>B29+B4</f>
        <v>335290</v>
      </c>
      <c r="C47" s="117">
        <f>C4+C29</f>
        <v>341105</v>
      </c>
      <c r="D47" s="108"/>
      <c r="E47" s="111"/>
      <c r="F47" s="113">
        <f>F4+F29</f>
        <v>328798</v>
      </c>
    </row>
  </sheetData>
  <mergeCells count="2">
    <mergeCell ref="A1:E1"/>
    <mergeCell ref="D2:E2"/>
  </mergeCells>
  <conditionalFormatting sqref="E2 E5:E47">
    <cfRule type="cellIs" dxfId="0" priority="3" stopIfTrue="1" operator="equal">
      <formula>0</formula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5"/>
  <sheetViews>
    <sheetView topLeftCell="B307" workbookViewId="0">
      <selection activeCell="J434" sqref="J434"/>
    </sheetView>
  </sheetViews>
  <sheetFormatPr defaultColWidth="9" defaultRowHeight="24" customHeight="1" outlineLevelCol="6"/>
  <cols>
    <col min="1" max="1" width="11.5" style="54" hidden="1" customWidth="1"/>
    <col min="2" max="2" width="39.75" style="54" customWidth="1"/>
    <col min="3" max="3" width="15.125" style="54" customWidth="1"/>
    <col min="4" max="4" width="12.375" style="54" customWidth="1"/>
    <col min="5" max="5" width="12.875" style="52" customWidth="1"/>
    <col min="6" max="6" width="13.375" style="53" customWidth="1"/>
    <col min="7" max="7" width="8.5" style="55" hidden="1" customWidth="1"/>
    <col min="8" max="16384" width="9" style="54"/>
  </cols>
  <sheetData>
    <row r="1" s="50" customFormat="1" customHeight="1" spans="2:7">
      <c r="B1" s="56" t="s">
        <v>1022</v>
      </c>
      <c r="C1" s="56"/>
      <c r="D1" s="56"/>
      <c r="E1" s="56"/>
      <c r="F1" s="56"/>
      <c r="G1" s="57"/>
    </row>
    <row r="2" ht="15.75" customHeight="1" spans="2:6">
      <c r="B2" s="58"/>
      <c r="C2" s="58"/>
      <c r="D2" s="58"/>
      <c r="E2" s="59"/>
      <c r="F2" s="60" t="s">
        <v>1</v>
      </c>
    </row>
    <row r="3" s="51" customFormat="1" ht="42.75" customHeight="1" spans="1:7">
      <c r="A3" s="61" t="s">
        <v>1023</v>
      </c>
      <c r="B3" s="62" t="s">
        <v>2</v>
      </c>
      <c r="C3" s="62" t="s">
        <v>973</v>
      </c>
      <c r="D3" s="62" t="s">
        <v>974</v>
      </c>
      <c r="E3" s="63" t="s">
        <v>975</v>
      </c>
      <c r="F3" s="64" t="s">
        <v>976</v>
      </c>
      <c r="G3" s="62" t="s">
        <v>977</v>
      </c>
    </row>
    <row r="4" s="51" customFormat="1" ht="21" customHeight="1" spans="1:7">
      <c r="A4" s="65">
        <v>240796</v>
      </c>
      <c r="B4" s="66" t="s">
        <v>7</v>
      </c>
      <c r="C4" s="67">
        <f>C5+C97+C102+C126+C150+C163+C187+C243+C284+C302+C314+C349+C365+C373+C380+C383+C395+C404+C410+C420+C423+C426</f>
        <v>306500</v>
      </c>
      <c r="D4" s="67">
        <f>D5+D97+D102+D126+D150+D163+D187+D243+D284+D302+D314+D349+D365+D373+D380+D383+D395+D404+D410+D420+D423+D426</f>
        <v>306052</v>
      </c>
      <c r="E4" s="68">
        <f t="shared" ref="E4:E14" si="0">D4/C4*100</f>
        <v>99.8538336052202</v>
      </c>
      <c r="F4" s="69">
        <f t="shared" ref="F4:F67" si="1">D4/G4*100-100</f>
        <v>1.03660469047115</v>
      </c>
      <c r="G4" s="70">
        <f>G5+G97+G102+G126+G150+G163+G187+G243+G284+G302+G314+G349+G365+G373+G380+G383+G395+G404+G410+G420+G423+G426</f>
        <v>302912</v>
      </c>
    </row>
    <row r="5" ht="21" customHeight="1" spans="1:7">
      <c r="A5" s="71">
        <v>33158</v>
      </c>
      <c r="B5" s="66" t="s">
        <v>8</v>
      </c>
      <c r="C5" s="72">
        <f>C6+C12+C16+C20+C25+C31+C34+C36+C39+C41+C45+C49+C54+C61+C63+C66+C70+C74+C78+C82+C86+C91+C95</f>
        <v>38400</v>
      </c>
      <c r="D5" s="72">
        <f>D6+D12+D16+D20+D25+D31+D34+D36+D39+D41+D45+D49+D54+D61+D63+D66+D70+D74+D78+D82+D86+D91+D95</f>
        <v>37977</v>
      </c>
      <c r="E5" s="73">
        <f t="shared" si="0"/>
        <v>98.8984375</v>
      </c>
      <c r="F5" s="74">
        <f t="shared" si="1"/>
        <v>2.03933580525553</v>
      </c>
      <c r="G5" s="75">
        <f>G6+G12+G16+G20+G25+G31+G34+G36+G39+G41+G45+G49+G54+G61+G63+G66+G70+G74+G78+G82+G86+G91+G95</f>
        <v>37218</v>
      </c>
    </row>
    <row r="6" ht="21" customHeight="1" spans="1:7">
      <c r="A6" s="76">
        <v>943</v>
      </c>
      <c r="B6" s="66" t="s">
        <v>1024</v>
      </c>
      <c r="C6" s="72">
        <f>SUM(C7:C11)</f>
        <v>1570</v>
      </c>
      <c r="D6" s="72">
        <f>SUM(D7:D11)</f>
        <v>1541</v>
      </c>
      <c r="E6" s="73">
        <f t="shared" si="0"/>
        <v>98.1528662420382</v>
      </c>
      <c r="F6" s="74">
        <f t="shared" si="1"/>
        <v>14.1481481481482</v>
      </c>
      <c r="G6" s="77">
        <f>SUM(G7:G11)</f>
        <v>1350</v>
      </c>
    </row>
    <row r="7" ht="21" customHeight="1" spans="1:7">
      <c r="A7" s="76">
        <v>737</v>
      </c>
      <c r="B7" s="78" t="s">
        <v>1025</v>
      </c>
      <c r="C7" s="72">
        <v>1240</v>
      </c>
      <c r="D7" s="72">
        <v>1213</v>
      </c>
      <c r="E7" s="73">
        <f t="shared" si="0"/>
        <v>97.8225806451613</v>
      </c>
      <c r="F7" s="74">
        <f t="shared" si="1"/>
        <v>2.9711375212224</v>
      </c>
      <c r="G7" s="77">
        <v>1178</v>
      </c>
    </row>
    <row r="8" ht="21" customHeight="1" spans="1:7">
      <c r="A8" s="76">
        <v>136</v>
      </c>
      <c r="B8" s="78" t="s">
        <v>11</v>
      </c>
      <c r="C8" s="72">
        <v>220</v>
      </c>
      <c r="D8" s="72">
        <v>221</v>
      </c>
      <c r="E8" s="73">
        <f t="shared" si="0"/>
        <v>100.454545454545</v>
      </c>
      <c r="F8" s="74">
        <f t="shared" si="1"/>
        <v>135.106382978723</v>
      </c>
      <c r="G8" s="77">
        <v>94</v>
      </c>
    </row>
    <row r="9" ht="21" customHeight="1" spans="1:7">
      <c r="A9" s="76">
        <v>65</v>
      </c>
      <c r="B9" s="78" t="s">
        <v>13</v>
      </c>
      <c r="C9" s="72">
        <v>67</v>
      </c>
      <c r="D9" s="72">
        <v>67</v>
      </c>
      <c r="E9" s="73">
        <f t="shared" si="0"/>
        <v>100</v>
      </c>
      <c r="F9" s="74">
        <f t="shared" si="1"/>
        <v>3.07692307692307</v>
      </c>
      <c r="G9" s="77">
        <v>65</v>
      </c>
    </row>
    <row r="10" ht="21" customHeight="1" spans="1:7">
      <c r="A10" s="76"/>
      <c r="B10" s="78" t="s">
        <v>16</v>
      </c>
      <c r="C10" s="72">
        <v>30</v>
      </c>
      <c r="D10" s="72">
        <v>29</v>
      </c>
      <c r="E10" s="73">
        <f t="shared" si="0"/>
        <v>96.6666666666667</v>
      </c>
      <c r="F10" s="74"/>
      <c r="G10" s="77"/>
    </row>
    <row r="11" ht="21" customHeight="1" spans="1:7">
      <c r="A11" s="76"/>
      <c r="B11" s="78" t="s">
        <v>20</v>
      </c>
      <c r="C11" s="72">
        <v>13</v>
      </c>
      <c r="D11" s="72">
        <v>11</v>
      </c>
      <c r="E11" s="73">
        <f t="shared" si="0"/>
        <v>84.6153846153846</v>
      </c>
      <c r="F11" s="74">
        <f t="shared" si="1"/>
        <v>-15.3846153846154</v>
      </c>
      <c r="G11" s="77">
        <v>13</v>
      </c>
    </row>
    <row r="12" ht="21" customHeight="1" spans="1:7">
      <c r="A12" s="76">
        <v>548</v>
      </c>
      <c r="B12" s="66" t="s">
        <v>21</v>
      </c>
      <c r="C12" s="72">
        <f>SUM(C13:C15)</f>
        <v>930</v>
      </c>
      <c r="D12" s="72">
        <f>SUM(D13:D15)</f>
        <v>922</v>
      </c>
      <c r="E12" s="73">
        <f t="shared" si="0"/>
        <v>99.1397849462366</v>
      </c>
      <c r="F12" s="74">
        <f t="shared" si="1"/>
        <v>9.63139120095124</v>
      </c>
      <c r="G12" s="77">
        <f>SUM(G13:G15)</f>
        <v>841</v>
      </c>
    </row>
    <row r="13" ht="21" customHeight="1" spans="1:7">
      <c r="A13" s="76">
        <v>440</v>
      </c>
      <c r="B13" s="78" t="s">
        <v>10</v>
      </c>
      <c r="C13" s="72">
        <v>760</v>
      </c>
      <c r="D13" s="72">
        <v>756</v>
      </c>
      <c r="E13" s="73">
        <f t="shared" si="0"/>
        <v>99.4736842105263</v>
      </c>
      <c r="F13" s="74">
        <f t="shared" si="1"/>
        <v>0.132450331125838</v>
      </c>
      <c r="G13" s="77">
        <v>755</v>
      </c>
    </row>
    <row r="14" ht="21" customHeight="1" spans="1:7">
      <c r="A14" s="76">
        <v>68</v>
      </c>
      <c r="B14" s="78" t="s">
        <v>11</v>
      </c>
      <c r="C14" s="72">
        <v>160</v>
      </c>
      <c r="D14" s="72">
        <v>156</v>
      </c>
      <c r="E14" s="73">
        <f t="shared" si="0"/>
        <v>97.5</v>
      </c>
      <c r="F14" s="74">
        <f t="shared" si="1"/>
        <v>194.339622641509</v>
      </c>
      <c r="G14" s="77">
        <v>53</v>
      </c>
    </row>
    <row r="15" ht="21" customHeight="1" spans="1:7">
      <c r="A15" s="76">
        <v>40</v>
      </c>
      <c r="B15" s="78" t="s">
        <v>25</v>
      </c>
      <c r="C15" s="72">
        <v>10</v>
      </c>
      <c r="D15" s="72">
        <v>10</v>
      </c>
      <c r="E15" s="79">
        <f t="shared" ref="E15:E29" si="2">D15/C15*100</f>
        <v>100</v>
      </c>
      <c r="F15" s="74">
        <f t="shared" si="1"/>
        <v>-69.6969696969697</v>
      </c>
      <c r="G15" s="77">
        <v>33</v>
      </c>
    </row>
    <row r="16" ht="21" customHeight="1" spans="1:7">
      <c r="A16" s="76">
        <v>10470</v>
      </c>
      <c r="B16" s="66" t="s">
        <v>26</v>
      </c>
      <c r="C16" s="72">
        <f>SUM(C17:C19)</f>
        <v>12500</v>
      </c>
      <c r="D16" s="72">
        <f>SUM(D17:D19)</f>
        <v>12504</v>
      </c>
      <c r="E16" s="73">
        <f t="shared" si="2"/>
        <v>100.032</v>
      </c>
      <c r="F16" s="74">
        <f t="shared" si="1"/>
        <v>13.1686125441216</v>
      </c>
      <c r="G16" s="77">
        <f>SUM(G17:G19)</f>
        <v>11049</v>
      </c>
    </row>
    <row r="17" ht="23.45" customHeight="1" spans="1:7">
      <c r="A17" s="76">
        <v>6098</v>
      </c>
      <c r="B17" s="78" t="s">
        <v>10</v>
      </c>
      <c r="C17" s="72">
        <v>7400</v>
      </c>
      <c r="D17" s="72">
        <v>7412</v>
      </c>
      <c r="E17" s="73">
        <f t="shared" si="2"/>
        <v>100.162162162162</v>
      </c>
      <c r="F17" s="74">
        <f t="shared" si="1"/>
        <v>2.37569060773481</v>
      </c>
      <c r="G17" s="77">
        <v>7240</v>
      </c>
    </row>
    <row r="18" ht="23.45" customHeight="1" spans="1:7">
      <c r="A18" s="76">
        <v>4100</v>
      </c>
      <c r="B18" s="78" t="s">
        <v>11</v>
      </c>
      <c r="C18" s="72">
        <v>3400</v>
      </c>
      <c r="D18" s="72">
        <v>3413</v>
      </c>
      <c r="E18" s="73">
        <f t="shared" si="2"/>
        <v>100.382352941176</v>
      </c>
      <c r="F18" s="74">
        <f t="shared" si="1"/>
        <v>6.12562189054727</v>
      </c>
      <c r="G18" s="77">
        <v>3216</v>
      </c>
    </row>
    <row r="19" ht="23.45" customHeight="1" spans="1:7">
      <c r="A19" s="76">
        <v>261</v>
      </c>
      <c r="B19" s="78" t="s">
        <v>33</v>
      </c>
      <c r="C19" s="72">
        <v>1700</v>
      </c>
      <c r="D19" s="72">
        <v>1679</v>
      </c>
      <c r="E19" s="73">
        <f t="shared" si="2"/>
        <v>98.7647058823529</v>
      </c>
      <c r="F19" s="74">
        <f t="shared" si="1"/>
        <v>183.136593591906</v>
      </c>
      <c r="G19" s="77">
        <v>593</v>
      </c>
    </row>
    <row r="20" ht="23.45" customHeight="1" spans="1:7">
      <c r="A20" s="76">
        <v>2031</v>
      </c>
      <c r="B20" s="66" t="s">
        <v>34</v>
      </c>
      <c r="C20" s="72">
        <f>SUM(C21:C24)</f>
        <v>1880</v>
      </c>
      <c r="D20" s="72">
        <f>SUM(D21:D24)</f>
        <v>1869</v>
      </c>
      <c r="E20" s="73">
        <f t="shared" si="2"/>
        <v>99.4148936170213</v>
      </c>
      <c r="F20" s="74">
        <f t="shared" si="1"/>
        <v>-10.2736437830053</v>
      </c>
      <c r="G20" s="80">
        <f>SUM(G21:G24)</f>
        <v>2083</v>
      </c>
    </row>
    <row r="21" ht="23.45" customHeight="1" spans="1:7">
      <c r="A21" s="76">
        <v>749</v>
      </c>
      <c r="B21" s="78" t="s">
        <v>10</v>
      </c>
      <c r="C21" s="72">
        <v>600</v>
      </c>
      <c r="D21" s="72">
        <v>587</v>
      </c>
      <c r="E21" s="73">
        <f t="shared" si="2"/>
        <v>97.8333333333333</v>
      </c>
      <c r="F21" s="74">
        <f t="shared" si="1"/>
        <v>-18.8105117565699</v>
      </c>
      <c r="G21" s="77">
        <v>723</v>
      </c>
    </row>
    <row r="22" ht="23.45" customHeight="1" spans="1:7">
      <c r="A22" s="76">
        <v>240</v>
      </c>
      <c r="B22" s="78" t="s">
        <v>11</v>
      </c>
      <c r="C22" s="72">
        <v>180</v>
      </c>
      <c r="D22" s="72">
        <v>179</v>
      </c>
      <c r="E22" s="73">
        <f t="shared" si="2"/>
        <v>99.4444444444444</v>
      </c>
      <c r="F22" s="74">
        <f t="shared" si="1"/>
        <v>-57.981220657277</v>
      </c>
      <c r="G22" s="80">
        <v>426</v>
      </c>
    </row>
    <row r="23" ht="23.45" customHeight="1" spans="1:7">
      <c r="A23" s="76">
        <v>376</v>
      </c>
      <c r="B23" s="78" t="s">
        <v>39</v>
      </c>
      <c r="C23" s="72">
        <v>130</v>
      </c>
      <c r="D23" s="72">
        <v>126</v>
      </c>
      <c r="E23" s="73">
        <f t="shared" si="2"/>
        <v>96.9230769230769</v>
      </c>
      <c r="F23" s="74">
        <f t="shared" si="1"/>
        <v>48.2352941176471</v>
      </c>
      <c r="G23" s="77">
        <v>85</v>
      </c>
    </row>
    <row r="24" ht="23.45" customHeight="1" spans="1:7">
      <c r="A24" s="76">
        <v>666</v>
      </c>
      <c r="B24" s="78" t="s">
        <v>41</v>
      </c>
      <c r="C24" s="72">
        <v>970</v>
      </c>
      <c r="D24" s="72">
        <v>977</v>
      </c>
      <c r="E24" s="73">
        <f t="shared" si="2"/>
        <v>100.721649484536</v>
      </c>
      <c r="F24" s="74">
        <f t="shared" si="1"/>
        <v>15.0765606595995</v>
      </c>
      <c r="G24" s="77">
        <v>849</v>
      </c>
    </row>
    <row r="25" ht="23.45" customHeight="1" spans="1:7">
      <c r="A25" s="76">
        <v>490</v>
      </c>
      <c r="B25" s="66" t="s">
        <v>42</v>
      </c>
      <c r="C25" s="72">
        <f>SUM(C26:C30)</f>
        <v>515</v>
      </c>
      <c r="D25" s="72">
        <f>SUM(D26:D30)</f>
        <v>494</v>
      </c>
      <c r="E25" s="73">
        <f t="shared" si="2"/>
        <v>95.9223300970874</v>
      </c>
      <c r="F25" s="74">
        <f t="shared" si="1"/>
        <v>-3.515625</v>
      </c>
      <c r="G25" s="77">
        <f>SUM(G26:G30)</f>
        <v>512</v>
      </c>
    </row>
    <row r="26" ht="23.45" customHeight="1" spans="1:7">
      <c r="A26" s="76">
        <v>408</v>
      </c>
      <c r="B26" s="78" t="s">
        <v>10</v>
      </c>
      <c r="C26" s="72">
        <v>400</v>
      </c>
      <c r="D26" s="72">
        <v>383</v>
      </c>
      <c r="E26" s="73">
        <f t="shared" si="2"/>
        <v>95.75</v>
      </c>
      <c r="F26" s="74">
        <f t="shared" si="1"/>
        <v>-3.28282828282829</v>
      </c>
      <c r="G26" s="77">
        <v>396</v>
      </c>
    </row>
    <row r="27" ht="23.45" customHeight="1" spans="1:7">
      <c r="A27" s="76">
        <v>48</v>
      </c>
      <c r="B27" s="78" t="s">
        <v>11</v>
      </c>
      <c r="C27" s="72">
        <v>45</v>
      </c>
      <c r="D27" s="72">
        <v>44</v>
      </c>
      <c r="E27" s="73">
        <f t="shared" si="2"/>
        <v>97.7777777777778</v>
      </c>
      <c r="F27" s="74">
        <f t="shared" si="1"/>
        <v>-46.3414634146341</v>
      </c>
      <c r="G27" s="77">
        <v>82</v>
      </c>
    </row>
    <row r="28" ht="23.45" customHeight="1" spans="1:7">
      <c r="A28" s="76"/>
      <c r="B28" s="81" t="s">
        <v>46</v>
      </c>
      <c r="C28" s="72">
        <v>50</v>
      </c>
      <c r="D28" s="72">
        <v>49</v>
      </c>
      <c r="E28" s="73">
        <f t="shared" si="2"/>
        <v>98</v>
      </c>
      <c r="F28" s="74">
        <f t="shared" si="1"/>
        <v>48.4848484848485</v>
      </c>
      <c r="G28" s="77">
        <v>33</v>
      </c>
    </row>
    <row r="29" ht="23.45" customHeight="1" spans="1:7">
      <c r="A29" s="76"/>
      <c r="B29" s="81" t="s">
        <v>47</v>
      </c>
      <c r="C29" s="72">
        <v>20</v>
      </c>
      <c r="D29" s="72">
        <v>17</v>
      </c>
      <c r="E29" s="73">
        <f t="shared" si="2"/>
        <v>85</v>
      </c>
      <c r="F29" s="74"/>
      <c r="G29" s="77"/>
    </row>
    <row r="30" ht="23.45" customHeight="1" spans="1:7">
      <c r="A30" s="76"/>
      <c r="B30" s="81" t="s">
        <v>48</v>
      </c>
      <c r="C30" s="72"/>
      <c r="D30" s="72">
        <v>1</v>
      </c>
      <c r="E30" s="73"/>
      <c r="F30" s="74">
        <f t="shared" si="1"/>
        <v>0</v>
      </c>
      <c r="G30" s="77">
        <v>1</v>
      </c>
    </row>
    <row r="31" ht="23.45" customHeight="1" spans="1:7">
      <c r="A31" s="76">
        <v>1714</v>
      </c>
      <c r="B31" s="66" t="s">
        <v>49</v>
      </c>
      <c r="C31" s="72">
        <f>SUM(C32:C33)</f>
        <v>2700</v>
      </c>
      <c r="D31" s="72">
        <f>SUM(D32:D33)</f>
        <v>2662</v>
      </c>
      <c r="E31" s="73">
        <f>D31/C31*100</f>
        <v>98.5925925925926</v>
      </c>
      <c r="F31" s="74">
        <f t="shared" si="1"/>
        <v>-8.30175680330693</v>
      </c>
      <c r="G31" s="80">
        <v>2903</v>
      </c>
    </row>
    <row r="32" ht="23.45" customHeight="1" spans="1:7">
      <c r="A32" s="76">
        <v>1267</v>
      </c>
      <c r="B32" s="78" t="s">
        <v>10</v>
      </c>
      <c r="C32" s="72">
        <v>2300</v>
      </c>
      <c r="D32" s="72">
        <v>2278</v>
      </c>
      <c r="E32" s="73">
        <f>D32/C32*100</f>
        <v>99.0434782608696</v>
      </c>
      <c r="F32" s="74">
        <f t="shared" si="1"/>
        <v>-5.1623646960866</v>
      </c>
      <c r="G32" s="77">
        <v>2402</v>
      </c>
    </row>
    <row r="33" ht="23.45" customHeight="1" spans="1:7">
      <c r="A33" s="76">
        <v>219</v>
      </c>
      <c r="B33" s="78" t="s">
        <v>11</v>
      </c>
      <c r="C33" s="72">
        <v>400</v>
      </c>
      <c r="D33" s="72">
        <v>384</v>
      </c>
      <c r="E33" s="73">
        <f>D33/C33*100</f>
        <v>96</v>
      </c>
      <c r="F33" s="74">
        <f t="shared" si="1"/>
        <v>-23.3532934131736</v>
      </c>
      <c r="G33" s="80">
        <v>501</v>
      </c>
    </row>
    <row r="34" ht="23.45" customHeight="1" spans="1:7">
      <c r="A34" s="76">
        <v>3397</v>
      </c>
      <c r="B34" s="66" t="s">
        <v>56</v>
      </c>
      <c r="C34" s="72">
        <f>SUM(C35:C35)</f>
        <v>1840</v>
      </c>
      <c r="D34" s="72">
        <f>SUM(D35:D35)</f>
        <v>1800</v>
      </c>
      <c r="E34" s="73">
        <f>D34/C34*100</f>
        <v>97.8260869565217</v>
      </c>
      <c r="F34" s="74">
        <f t="shared" si="1"/>
        <v>1.63749294184076</v>
      </c>
      <c r="G34" s="77">
        <f>SUM(G35:G35)</f>
        <v>1771</v>
      </c>
    </row>
    <row r="35" ht="23.45" customHeight="1" spans="1:7">
      <c r="A35" s="76">
        <v>2743</v>
      </c>
      <c r="B35" s="78" t="s">
        <v>10</v>
      </c>
      <c r="C35" s="72">
        <v>1840</v>
      </c>
      <c r="D35" s="72">
        <v>1800</v>
      </c>
      <c r="E35" s="79">
        <f>D35/C35*100</f>
        <v>97.8260869565217</v>
      </c>
      <c r="F35" s="74">
        <f t="shared" si="1"/>
        <v>1.63749294184076</v>
      </c>
      <c r="G35" s="77">
        <v>1771</v>
      </c>
    </row>
    <row r="36" ht="23.45" customHeight="1" spans="1:7">
      <c r="A36" s="76">
        <v>391</v>
      </c>
      <c r="B36" s="66" t="s">
        <v>63</v>
      </c>
      <c r="C36" s="72">
        <f>SUM(C37:C38)</f>
        <v>430</v>
      </c>
      <c r="D36" s="72">
        <f>SUM(D37:D38)</f>
        <v>417</v>
      </c>
      <c r="E36" s="73">
        <f t="shared" ref="E36:E88" si="3">D36/C36*100</f>
        <v>96.9767441860465</v>
      </c>
      <c r="F36" s="74">
        <f t="shared" si="1"/>
        <v>-6.08108108108108</v>
      </c>
      <c r="G36" s="80">
        <f>SUM(G37:G38)</f>
        <v>444</v>
      </c>
    </row>
    <row r="37" ht="23.45" customHeight="1" spans="1:7">
      <c r="A37" s="76">
        <v>355</v>
      </c>
      <c r="B37" s="78" t="s">
        <v>10</v>
      </c>
      <c r="C37" s="72">
        <v>370</v>
      </c>
      <c r="D37" s="72">
        <v>369</v>
      </c>
      <c r="E37" s="73">
        <f t="shared" si="3"/>
        <v>99.7297297297297</v>
      </c>
      <c r="F37" s="74">
        <f t="shared" si="1"/>
        <v>-5.14138817480719</v>
      </c>
      <c r="G37" s="77">
        <v>389</v>
      </c>
    </row>
    <row r="38" ht="23.45" customHeight="1" spans="1:7">
      <c r="A38" s="76">
        <v>36</v>
      </c>
      <c r="B38" s="78" t="s">
        <v>11</v>
      </c>
      <c r="C38" s="72">
        <v>60</v>
      </c>
      <c r="D38" s="72">
        <v>48</v>
      </c>
      <c r="E38" s="73">
        <f t="shared" si="3"/>
        <v>80</v>
      </c>
      <c r="F38" s="74">
        <f t="shared" si="1"/>
        <v>-12.7272727272727</v>
      </c>
      <c r="G38" s="80">
        <v>55</v>
      </c>
    </row>
    <row r="39" ht="23.45" customHeight="1" spans="1:7">
      <c r="A39" s="76"/>
      <c r="B39" s="66" t="s">
        <v>67</v>
      </c>
      <c r="C39" s="72">
        <f>SUM(C40)</f>
        <v>50</v>
      </c>
      <c r="D39" s="72">
        <f>D40</f>
        <v>50</v>
      </c>
      <c r="E39" s="73">
        <f t="shared" si="3"/>
        <v>100</v>
      </c>
      <c r="F39" s="74"/>
      <c r="G39" s="77">
        <v>0</v>
      </c>
    </row>
    <row r="40" ht="23.45" customHeight="1" spans="1:7">
      <c r="A40" s="76"/>
      <c r="B40" s="78" t="s">
        <v>10</v>
      </c>
      <c r="C40" s="72">
        <v>50</v>
      </c>
      <c r="D40" s="72">
        <v>50</v>
      </c>
      <c r="E40" s="73">
        <f t="shared" si="3"/>
        <v>100</v>
      </c>
      <c r="F40" s="74"/>
      <c r="G40" s="77">
        <v>0</v>
      </c>
    </row>
    <row r="41" ht="23.45" customHeight="1" spans="1:7">
      <c r="A41" s="76">
        <v>1284</v>
      </c>
      <c r="B41" s="66" t="s">
        <v>72</v>
      </c>
      <c r="C41" s="72">
        <f>SUM(C42:C44)</f>
        <v>1050</v>
      </c>
      <c r="D41" s="72">
        <f>SUM(D42:D44)</f>
        <v>1030</v>
      </c>
      <c r="E41" s="73">
        <f t="shared" si="3"/>
        <v>98.0952380952381</v>
      </c>
      <c r="F41" s="74">
        <f t="shared" si="1"/>
        <v>0.684261974584558</v>
      </c>
      <c r="G41" s="77">
        <f>SUM(G42:G44)</f>
        <v>1023</v>
      </c>
    </row>
    <row r="42" ht="23.45" customHeight="1" spans="1:7">
      <c r="A42" s="76">
        <v>829</v>
      </c>
      <c r="B42" s="78" t="s">
        <v>10</v>
      </c>
      <c r="C42" s="72">
        <v>725</v>
      </c>
      <c r="D42" s="72">
        <v>710</v>
      </c>
      <c r="E42" s="73">
        <f t="shared" si="3"/>
        <v>97.9310344827586</v>
      </c>
      <c r="F42" s="74">
        <f t="shared" si="1"/>
        <v>-14.6634615384615</v>
      </c>
      <c r="G42" s="77">
        <v>832</v>
      </c>
    </row>
    <row r="43" ht="23.45" customHeight="1" spans="1:7">
      <c r="A43" s="76">
        <v>448</v>
      </c>
      <c r="B43" s="78" t="s">
        <v>11</v>
      </c>
      <c r="C43" s="72">
        <v>300</v>
      </c>
      <c r="D43" s="72">
        <v>299</v>
      </c>
      <c r="E43" s="73">
        <f t="shared" si="3"/>
        <v>99.6666666666667</v>
      </c>
      <c r="F43" s="74">
        <f t="shared" si="1"/>
        <v>88.0503144654088</v>
      </c>
      <c r="G43" s="77">
        <v>159</v>
      </c>
    </row>
    <row r="44" ht="23.45" customHeight="1" spans="1:7">
      <c r="A44" s="76"/>
      <c r="B44" s="78" t="s">
        <v>82</v>
      </c>
      <c r="C44" s="72">
        <v>25</v>
      </c>
      <c r="D44" s="72">
        <v>21</v>
      </c>
      <c r="E44" s="73">
        <f t="shared" si="3"/>
        <v>84</v>
      </c>
      <c r="F44" s="74">
        <f t="shared" si="1"/>
        <v>-34.375</v>
      </c>
      <c r="G44" s="77">
        <v>32</v>
      </c>
    </row>
    <row r="45" ht="23.45" customHeight="1" spans="1:7">
      <c r="A45" s="76">
        <v>763</v>
      </c>
      <c r="B45" s="66" t="s">
        <v>83</v>
      </c>
      <c r="C45" s="72">
        <f>SUM(C46:C48)</f>
        <v>1730</v>
      </c>
      <c r="D45" s="72">
        <f>SUM(D46:D48)</f>
        <v>1698</v>
      </c>
      <c r="E45" s="73">
        <f t="shared" si="3"/>
        <v>98.150289017341</v>
      </c>
      <c r="F45" s="74">
        <f t="shared" si="1"/>
        <v>37.156704361874</v>
      </c>
      <c r="G45" s="77">
        <f>SUM(G46:G48)</f>
        <v>1238</v>
      </c>
    </row>
    <row r="46" ht="23.45" customHeight="1" spans="1:7">
      <c r="A46" s="76">
        <v>650</v>
      </c>
      <c r="B46" s="78" t="s">
        <v>10</v>
      </c>
      <c r="C46" s="72">
        <v>1600</v>
      </c>
      <c r="D46" s="72">
        <v>1560</v>
      </c>
      <c r="E46" s="73">
        <f t="shared" si="3"/>
        <v>97.5</v>
      </c>
      <c r="F46" s="74">
        <f t="shared" si="1"/>
        <v>44.7124304267161</v>
      </c>
      <c r="G46" s="77">
        <v>1078</v>
      </c>
    </row>
    <row r="47" ht="23.45" customHeight="1" spans="1:7">
      <c r="A47" s="76">
        <v>113</v>
      </c>
      <c r="B47" s="78" t="s">
        <v>11</v>
      </c>
      <c r="C47" s="72">
        <v>130</v>
      </c>
      <c r="D47" s="72">
        <v>134</v>
      </c>
      <c r="E47" s="73">
        <f t="shared" si="3"/>
        <v>103.076923076923</v>
      </c>
      <c r="F47" s="74">
        <f t="shared" si="1"/>
        <v>-15.7232704402516</v>
      </c>
      <c r="G47" s="77">
        <v>159</v>
      </c>
    </row>
    <row r="48" ht="23.45" customHeight="1" spans="1:7">
      <c r="A48" s="76"/>
      <c r="B48" s="81" t="s">
        <v>87</v>
      </c>
      <c r="C48" s="72"/>
      <c r="D48" s="72">
        <v>4</v>
      </c>
      <c r="E48" s="73"/>
      <c r="F48" s="74"/>
      <c r="G48" s="77">
        <v>1</v>
      </c>
    </row>
    <row r="49" ht="23.45" customHeight="1" spans="1:7">
      <c r="A49" s="76">
        <v>912</v>
      </c>
      <c r="B49" s="66" t="s">
        <v>88</v>
      </c>
      <c r="C49" s="72">
        <f>SUM(C50:C53)</f>
        <v>1300</v>
      </c>
      <c r="D49" s="72">
        <f>SUM(D50:D53)</f>
        <v>1275</v>
      </c>
      <c r="E49" s="73">
        <f t="shared" si="3"/>
        <v>98.0769230769231</v>
      </c>
      <c r="F49" s="74">
        <f t="shared" si="1"/>
        <v>-23.0537115268558</v>
      </c>
      <c r="G49" s="77">
        <f>SUM(G50:G53)</f>
        <v>1657</v>
      </c>
    </row>
    <row r="50" ht="23.45" customHeight="1" spans="1:7">
      <c r="A50" s="76">
        <v>759</v>
      </c>
      <c r="B50" s="78" t="s">
        <v>10</v>
      </c>
      <c r="C50" s="72">
        <v>1100</v>
      </c>
      <c r="D50" s="72">
        <v>1082</v>
      </c>
      <c r="E50" s="73">
        <f t="shared" si="3"/>
        <v>98.3636363636364</v>
      </c>
      <c r="F50" s="74">
        <f t="shared" si="1"/>
        <v>-1.09689213893968</v>
      </c>
      <c r="G50" s="77">
        <v>1094</v>
      </c>
    </row>
    <row r="51" ht="23.45" customHeight="1" spans="1:7">
      <c r="A51" s="76">
        <v>113</v>
      </c>
      <c r="B51" s="78" t="s">
        <v>11</v>
      </c>
      <c r="C51" s="72">
        <v>150</v>
      </c>
      <c r="D51" s="72">
        <v>142</v>
      </c>
      <c r="E51" s="73">
        <f t="shared" si="3"/>
        <v>94.6666666666667</v>
      </c>
      <c r="F51" s="74">
        <f t="shared" si="1"/>
        <v>-18.8571428571429</v>
      </c>
      <c r="G51" s="77">
        <v>175</v>
      </c>
    </row>
    <row r="52" ht="23.45" customHeight="1" spans="1:7">
      <c r="A52" s="76">
        <v>113</v>
      </c>
      <c r="B52" s="78" t="s">
        <v>93</v>
      </c>
      <c r="C52" s="72">
        <v>10</v>
      </c>
      <c r="D52" s="72">
        <v>10</v>
      </c>
      <c r="E52" s="73">
        <f t="shared" si="3"/>
        <v>100</v>
      </c>
      <c r="F52" s="74"/>
      <c r="G52" s="77"/>
    </row>
    <row r="53" ht="23.45" customHeight="1" spans="1:7">
      <c r="A53" s="76"/>
      <c r="B53" s="81" t="s">
        <v>94</v>
      </c>
      <c r="C53" s="72">
        <v>40</v>
      </c>
      <c r="D53" s="72">
        <v>41</v>
      </c>
      <c r="E53" s="73">
        <f t="shared" si="3"/>
        <v>102.5</v>
      </c>
      <c r="F53" s="74">
        <f t="shared" si="1"/>
        <v>-89.4329896907217</v>
      </c>
      <c r="G53" s="77">
        <v>388</v>
      </c>
    </row>
    <row r="54" ht="23.45" customHeight="1" spans="1:7">
      <c r="A54" s="76">
        <v>2185</v>
      </c>
      <c r="B54" s="82" t="s">
        <v>1026</v>
      </c>
      <c r="C54" s="83">
        <f>SUM(C55:C60)</f>
        <v>3290</v>
      </c>
      <c r="D54" s="83">
        <f>SUM(D55:D60)</f>
        <v>3216</v>
      </c>
      <c r="E54" s="73">
        <f t="shared" si="3"/>
        <v>97.7507598784195</v>
      </c>
      <c r="F54" s="74">
        <f t="shared" si="1"/>
        <v>9.38775510204081</v>
      </c>
      <c r="G54" s="77">
        <f>SUM(G55:G60)</f>
        <v>2940</v>
      </c>
    </row>
    <row r="55" ht="23.45" customHeight="1" spans="1:7">
      <c r="A55" s="76">
        <v>1768</v>
      </c>
      <c r="B55" s="81" t="s">
        <v>10</v>
      </c>
      <c r="C55" s="83">
        <v>2300</v>
      </c>
      <c r="D55" s="83">
        <v>2255</v>
      </c>
      <c r="E55" s="73">
        <f t="shared" si="3"/>
        <v>98.0434782608696</v>
      </c>
      <c r="F55" s="74">
        <f t="shared" si="1"/>
        <v>0.940017905102962</v>
      </c>
      <c r="G55" s="77">
        <v>2234</v>
      </c>
    </row>
    <row r="56" ht="23.45" customHeight="1" spans="1:7">
      <c r="A56" s="76">
        <v>168</v>
      </c>
      <c r="B56" s="81" t="s">
        <v>11</v>
      </c>
      <c r="C56" s="83">
        <v>370</v>
      </c>
      <c r="D56" s="83">
        <v>366</v>
      </c>
      <c r="E56" s="73">
        <f t="shared" si="3"/>
        <v>98.9189189189189</v>
      </c>
      <c r="F56" s="74">
        <f t="shared" si="1"/>
        <v>-13.6792452830189</v>
      </c>
      <c r="G56" s="77">
        <v>424</v>
      </c>
    </row>
    <row r="57" ht="23.45" customHeight="1" spans="1:7">
      <c r="A57" s="76">
        <v>249</v>
      </c>
      <c r="B57" s="81" t="s">
        <v>1027</v>
      </c>
      <c r="C57" s="83">
        <v>105</v>
      </c>
      <c r="D57" s="83">
        <v>104</v>
      </c>
      <c r="E57" s="73">
        <f t="shared" si="3"/>
        <v>99.0476190476191</v>
      </c>
      <c r="F57" s="74"/>
      <c r="G57" s="77"/>
    </row>
    <row r="58" ht="23.45" customHeight="1" spans="1:7">
      <c r="A58" s="76">
        <v>249</v>
      </c>
      <c r="B58" s="81" t="s">
        <v>53</v>
      </c>
      <c r="C58" s="83">
        <v>10</v>
      </c>
      <c r="D58" s="83">
        <v>8</v>
      </c>
      <c r="E58" s="73">
        <f t="shared" si="3"/>
        <v>80</v>
      </c>
      <c r="F58" s="74"/>
      <c r="G58" s="77"/>
    </row>
    <row r="59" ht="23.45" customHeight="1" spans="1:7">
      <c r="A59" s="76">
        <v>249</v>
      </c>
      <c r="B59" s="81" t="s">
        <v>448</v>
      </c>
      <c r="C59" s="83">
        <v>5</v>
      </c>
      <c r="D59" s="83">
        <v>5</v>
      </c>
      <c r="E59" s="73">
        <f t="shared" si="3"/>
        <v>100</v>
      </c>
      <c r="F59" s="74"/>
      <c r="G59" s="77"/>
    </row>
    <row r="60" ht="23.45" customHeight="1" spans="1:7">
      <c r="A60" s="76">
        <v>249</v>
      </c>
      <c r="B60" s="81" t="s">
        <v>1028</v>
      </c>
      <c r="C60" s="83">
        <v>500</v>
      </c>
      <c r="D60" s="83">
        <v>478</v>
      </c>
      <c r="E60" s="73">
        <f t="shared" si="3"/>
        <v>95.6</v>
      </c>
      <c r="F60" s="74">
        <f t="shared" si="1"/>
        <v>69.5035460992908</v>
      </c>
      <c r="G60" s="77">
        <v>282</v>
      </c>
    </row>
    <row r="61" ht="23.45" customHeight="1" spans="1:7">
      <c r="A61" s="76">
        <v>119</v>
      </c>
      <c r="B61" s="66" t="s">
        <v>1029</v>
      </c>
      <c r="C61" s="72">
        <f>SUM(C62:C62)</f>
        <v>0</v>
      </c>
      <c r="D61" s="72">
        <f>SUM(D62:D62)</f>
        <v>1</v>
      </c>
      <c r="E61" s="73"/>
      <c r="F61" s="74">
        <f t="shared" si="1"/>
        <v>-98.1132075471698</v>
      </c>
      <c r="G61" s="80">
        <v>53</v>
      </c>
    </row>
    <row r="62" ht="23.45" customHeight="1" spans="1:7">
      <c r="A62" s="76"/>
      <c r="B62" s="78" t="s">
        <v>11</v>
      </c>
      <c r="C62" s="72"/>
      <c r="D62" s="72">
        <v>1</v>
      </c>
      <c r="E62" s="73"/>
      <c r="F62" s="74">
        <f t="shared" si="1"/>
        <v>-90.9090909090909</v>
      </c>
      <c r="G62" s="80">
        <v>11</v>
      </c>
    </row>
    <row r="63" ht="23.45" customHeight="1" spans="1:7">
      <c r="A63" s="71">
        <v>344</v>
      </c>
      <c r="B63" s="66" t="s">
        <v>127</v>
      </c>
      <c r="C63" s="72">
        <f>SUM(C64:C65)</f>
        <v>335</v>
      </c>
      <c r="D63" s="72">
        <f>SUM(D64:D65)</f>
        <v>331</v>
      </c>
      <c r="E63" s="73">
        <f t="shared" si="3"/>
        <v>98.8059701492537</v>
      </c>
      <c r="F63" s="74">
        <f t="shared" si="1"/>
        <v>-11.4973262032086</v>
      </c>
      <c r="G63" s="77">
        <f>SUM(G64:G65)</f>
        <v>374</v>
      </c>
    </row>
    <row r="64" ht="23.45" customHeight="1" spans="1:7">
      <c r="A64" s="71">
        <v>280</v>
      </c>
      <c r="B64" s="78" t="s">
        <v>10</v>
      </c>
      <c r="C64" s="72">
        <v>220</v>
      </c>
      <c r="D64" s="72">
        <v>216</v>
      </c>
      <c r="E64" s="73">
        <f t="shared" si="3"/>
        <v>98.1818181818182</v>
      </c>
      <c r="F64" s="74">
        <f t="shared" si="1"/>
        <v>-17.5572519083969</v>
      </c>
      <c r="G64" s="77">
        <v>262</v>
      </c>
    </row>
    <row r="65" ht="23.45" customHeight="1" spans="1:7">
      <c r="A65" s="71">
        <v>54</v>
      </c>
      <c r="B65" s="78" t="s">
        <v>11</v>
      </c>
      <c r="C65" s="72">
        <v>115</v>
      </c>
      <c r="D65" s="72">
        <v>115</v>
      </c>
      <c r="E65" s="73">
        <f t="shared" si="3"/>
        <v>100</v>
      </c>
      <c r="F65" s="74">
        <f t="shared" si="1"/>
        <v>2.67857142857142</v>
      </c>
      <c r="G65" s="77">
        <v>112</v>
      </c>
    </row>
    <row r="66" ht="23.45" customHeight="1" spans="1:7">
      <c r="A66" s="71">
        <v>152</v>
      </c>
      <c r="B66" s="66" t="s">
        <v>130</v>
      </c>
      <c r="C66" s="72">
        <f>SUM(C67:C69)</f>
        <v>180</v>
      </c>
      <c r="D66" s="72">
        <f>SUM(D67:D69)</f>
        <v>179</v>
      </c>
      <c r="E66" s="73">
        <f t="shared" si="3"/>
        <v>99.4444444444444</v>
      </c>
      <c r="F66" s="74">
        <f t="shared" si="1"/>
        <v>4.06976744186048</v>
      </c>
      <c r="G66" s="77">
        <f>SUM(G67:G69)</f>
        <v>172</v>
      </c>
    </row>
    <row r="67" ht="23.45" customHeight="1" spans="1:7">
      <c r="A67" s="71">
        <v>117</v>
      </c>
      <c r="B67" s="78" t="s">
        <v>10</v>
      </c>
      <c r="C67" s="72">
        <v>135</v>
      </c>
      <c r="D67" s="72">
        <v>131</v>
      </c>
      <c r="E67" s="73">
        <f t="shared" si="3"/>
        <v>97.037037037037</v>
      </c>
      <c r="F67" s="74">
        <f t="shared" si="1"/>
        <v>0</v>
      </c>
      <c r="G67" s="77">
        <v>131</v>
      </c>
    </row>
    <row r="68" ht="23.45" customHeight="1" spans="1:7">
      <c r="A68" s="71">
        <v>25</v>
      </c>
      <c r="B68" s="78" t="s">
        <v>11</v>
      </c>
      <c r="C68" s="72">
        <v>35</v>
      </c>
      <c r="D68" s="72">
        <v>35</v>
      </c>
      <c r="E68" s="73">
        <f t="shared" si="3"/>
        <v>100</v>
      </c>
      <c r="F68" s="74">
        <f t="shared" ref="F68:F131" si="4">D68/G68*100-100</f>
        <v>6.06060606060606</v>
      </c>
      <c r="G68" s="77">
        <v>33</v>
      </c>
    </row>
    <row r="69" ht="23.45" customHeight="1" spans="1:7">
      <c r="A69" s="71">
        <v>10</v>
      </c>
      <c r="B69" s="78" t="s">
        <v>131</v>
      </c>
      <c r="C69" s="72">
        <v>10</v>
      </c>
      <c r="D69" s="72">
        <v>13</v>
      </c>
      <c r="E69" s="73">
        <f t="shared" si="3"/>
        <v>130</v>
      </c>
      <c r="F69" s="74">
        <f t="shared" si="4"/>
        <v>62.5</v>
      </c>
      <c r="G69" s="77">
        <v>8</v>
      </c>
    </row>
    <row r="70" ht="23.45" customHeight="1" spans="1:7">
      <c r="A70" s="71">
        <v>876</v>
      </c>
      <c r="B70" s="66" t="s">
        <v>132</v>
      </c>
      <c r="C70" s="72">
        <f>SUM(C71:C73)</f>
        <v>870</v>
      </c>
      <c r="D70" s="72">
        <f>SUM(D71:D73)</f>
        <v>862</v>
      </c>
      <c r="E70" s="73">
        <f t="shared" si="3"/>
        <v>99.0804597701149</v>
      </c>
      <c r="F70" s="74">
        <f t="shared" si="4"/>
        <v>3.23353293413173</v>
      </c>
      <c r="G70" s="77">
        <f>SUM(G71:G73)</f>
        <v>835</v>
      </c>
    </row>
    <row r="71" ht="23.45" customHeight="1" spans="1:7">
      <c r="A71" s="71">
        <v>649</v>
      </c>
      <c r="B71" s="78" t="s">
        <v>10</v>
      </c>
      <c r="C71" s="72">
        <v>620</v>
      </c>
      <c r="D71" s="72">
        <v>610</v>
      </c>
      <c r="E71" s="73">
        <f t="shared" si="3"/>
        <v>98.3870967741936</v>
      </c>
      <c r="F71" s="74">
        <f t="shared" si="4"/>
        <v>-5.8641975308642</v>
      </c>
      <c r="G71" s="77">
        <v>648</v>
      </c>
    </row>
    <row r="72" ht="23.45" customHeight="1" spans="1:7">
      <c r="A72" s="71">
        <v>126</v>
      </c>
      <c r="B72" s="78" t="s">
        <v>11</v>
      </c>
      <c r="C72" s="72">
        <v>120</v>
      </c>
      <c r="D72" s="72">
        <v>121</v>
      </c>
      <c r="E72" s="73">
        <f t="shared" si="3"/>
        <v>100.833333333333</v>
      </c>
      <c r="F72" s="74">
        <f t="shared" si="4"/>
        <v>15.2380952380952</v>
      </c>
      <c r="G72" s="77">
        <v>105</v>
      </c>
    </row>
    <row r="73" ht="23.45" customHeight="1" spans="1:7">
      <c r="A73" s="71">
        <v>101</v>
      </c>
      <c r="B73" s="78" t="s">
        <v>135</v>
      </c>
      <c r="C73" s="72">
        <v>130</v>
      </c>
      <c r="D73" s="72">
        <v>131</v>
      </c>
      <c r="E73" s="73">
        <f t="shared" si="3"/>
        <v>100.769230769231</v>
      </c>
      <c r="F73" s="74">
        <f t="shared" si="4"/>
        <v>59.7560975609756</v>
      </c>
      <c r="G73" s="77">
        <v>82</v>
      </c>
    </row>
    <row r="74" ht="23.45" customHeight="1" spans="1:7">
      <c r="A74" s="71">
        <v>2229</v>
      </c>
      <c r="B74" s="66" t="s">
        <v>136</v>
      </c>
      <c r="C74" s="72">
        <f>SUM(C75:C77)</f>
        <v>2750</v>
      </c>
      <c r="D74" s="72">
        <f>SUM(D75:D77)</f>
        <v>2694</v>
      </c>
      <c r="E74" s="73">
        <f t="shared" si="3"/>
        <v>97.9636363636364</v>
      </c>
      <c r="F74" s="74">
        <f t="shared" si="4"/>
        <v>2.66768292682926</v>
      </c>
      <c r="G74" s="77">
        <f>SUM(G75:G77)</f>
        <v>2624</v>
      </c>
    </row>
    <row r="75" ht="23.45" customHeight="1" spans="1:7">
      <c r="A75" s="71">
        <v>1930</v>
      </c>
      <c r="B75" s="78" t="s">
        <v>10</v>
      </c>
      <c r="C75" s="72">
        <v>2340</v>
      </c>
      <c r="D75" s="72">
        <v>2290</v>
      </c>
      <c r="E75" s="73">
        <f t="shared" si="3"/>
        <v>97.8632478632479</v>
      </c>
      <c r="F75" s="74">
        <f t="shared" si="4"/>
        <v>7.96793965110795</v>
      </c>
      <c r="G75" s="77">
        <v>2121</v>
      </c>
    </row>
    <row r="76" ht="23.45" customHeight="1" spans="1:7">
      <c r="A76" s="71">
        <v>143</v>
      </c>
      <c r="B76" s="78" t="s">
        <v>11</v>
      </c>
      <c r="C76" s="72">
        <v>360</v>
      </c>
      <c r="D76" s="72">
        <v>354</v>
      </c>
      <c r="E76" s="73">
        <f t="shared" si="3"/>
        <v>98.3333333333333</v>
      </c>
      <c r="F76" s="74">
        <f t="shared" si="4"/>
        <v>-5.85106382978722</v>
      </c>
      <c r="G76" s="77">
        <v>376</v>
      </c>
    </row>
    <row r="77" ht="23.45" customHeight="1" spans="1:7">
      <c r="A77" s="71">
        <v>156</v>
      </c>
      <c r="B77" s="78" t="s">
        <v>138</v>
      </c>
      <c r="C77" s="72">
        <v>50</v>
      </c>
      <c r="D77" s="72">
        <v>50</v>
      </c>
      <c r="E77" s="73">
        <f t="shared" si="3"/>
        <v>100</v>
      </c>
      <c r="F77" s="74">
        <f t="shared" si="4"/>
        <v>-60.6299212598425</v>
      </c>
      <c r="G77" s="77">
        <v>127</v>
      </c>
    </row>
    <row r="78" ht="23.45" customHeight="1" spans="1:7">
      <c r="A78" s="71">
        <v>908</v>
      </c>
      <c r="B78" s="66" t="s">
        <v>139</v>
      </c>
      <c r="C78" s="72">
        <f>SUM(C79:C81)</f>
        <v>1600</v>
      </c>
      <c r="D78" s="72">
        <f>SUM(D79:D81)</f>
        <v>1586</v>
      </c>
      <c r="E78" s="73">
        <f t="shared" si="3"/>
        <v>99.125</v>
      </c>
      <c r="F78" s="74">
        <f t="shared" si="4"/>
        <v>7.67141887304821</v>
      </c>
      <c r="G78" s="77">
        <f>SUM(G79:G81)</f>
        <v>1473</v>
      </c>
    </row>
    <row r="79" ht="23.45" customHeight="1" spans="1:7">
      <c r="A79" s="71">
        <v>436</v>
      </c>
      <c r="B79" s="78" t="s">
        <v>10</v>
      </c>
      <c r="C79" s="72">
        <v>950</v>
      </c>
      <c r="D79" s="72">
        <v>947</v>
      </c>
      <c r="E79" s="73">
        <f t="shared" si="3"/>
        <v>99.6842105263158</v>
      </c>
      <c r="F79" s="74">
        <f t="shared" si="4"/>
        <v>12.8724672228844</v>
      </c>
      <c r="G79" s="77">
        <v>839</v>
      </c>
    </row>
    <row r="80" ht="23.45" customHeight="1" spans="1:7">
      <c r="A80" s="71">
        <v>143</v>
      </c>
      <c r="B80" s="78" t="s">
        <v>11</v>
      </c>
      <c r="C80" s="72">
        <v>350</v>
      </c>
      <c r="D80" s="72">
        <v>340</v>
      </c>
      <c r="E80" s="73">
        <f t="shared" si="3"/>
        <v>97.1428571428571</v>
      </c>
      <c r="F80" s="74">
        <f t="shared" si="4"/>
        <v>-11.6883116883117</v>
      </c>
      <c r="G80" s="77">
        <v>385</v>
      </c>
    </row>
    <row r="81" ht="21" customHeight="1" spans="1:7">
      <c r="A81" s="71">
        <v>329</v>
      </c>
      <c r="B81" s="78" t="s">
        <v>140</v>
      </c>
      <c r="C81" s="72">
        <v>300</v>
      </c>
      <c r="D81" s="72">
        <v>299</v>
      </c>
      <c r="E81" s="73">
        <f t="shared" si="3"/>
        <v>99.6666666666667</v>
      </c>
      <c r="F81" s="74">
        <f t="shared" si="4"/>
        <v>20.0803212851406</v>
      </c>
      <c r="G81" s="77">
        <v>249</v>
      </c>
    </row>
    <row r="82" ht="21" customHeight="1" spans="1:7">
      <c r="A82" s="71">
        <v>721</v>
      </c>
      <c r="B82" s="66" t="s">
        <v>141</v>
      </c>
      <c r="C82" s="72">
        <f>SUM(C83:C85)</f>
        <v>1190</v>
      </c>
      <c r="D82" s="72">
        <f>SUM(D83:D85)</f>
        <v>1176</v>
      </c>
      <c r="E82" s="73">
        <f t="shared" si="3"/>
        <v>98.8235294117647</v>
      </c>
      <c r="F82" s="74">
        <f t="shared" si="4"/>
        <v>66.8085106382979</v>
      </c>
      <c r="G82" s="77">
        <f>SUM(G83:G85)</f>
        <v>705</v>
      </c>
    </row>
    <row r="83" ht="21" customHeight="1" spans="1:7">
      <c r="A83" s="71">
        <v>429</v>
      </c>
      <c r="B83" s="78" t="s">
        <v>10</v>
      </c>
      <c r="C83" s="72">
        <v>430</v>
      </c>
      <c r="D83" s="72">
        <v>417</v>
      </c>
      <c r="E83" s="73">
        <f t="shared" si="3"/>
        <v>96.9767441860465</v>
      </c>
      <c r="F83" s="74">
        <f t="shared" si="4"/>
        <v>3.21782178217822</v>
      </c>
      <c r="G83" s="77">
        <v>404</v>
      </c>
    </row>
    <row r="84" ht="21" customHeight="1" spans="1:7">
      <c r="A84" s="71">
        <v>149</v>
      </c>
      <c r="B84" s="78" t="s">
        <v>11</v>
      </c>
      <c r="C84" s="72">
        <v>380</v>
      </c>
      <c r="D84" s="72">
        <v>378</v>
      </c>
      <c r="E84" s="73">
        <f t="shared" si="3"/>
        <v>99.4736842105263</v>
      </c>
      <c r="F84" s="74">
        <f t="shared" si="4"/>
        <v>38.9705882352941</v>
      </c>
      <c r="G84" s="77">
        <v>272</v>
      </c>
    </row>
    <row r="85" ht="21" customHeight="1" spans="1:7">
      <c r="A85" s="71">
        <v>143</v>
      </c>
      <c r="B85" s="78" t="s">
        <v>142</v>
      </c>
      <c r="C85" s="72">
        <v>380</v>
      </c>
      <c r="D85" s="72">
        <v>381</v>
      </c>
      <c r="E85" s="73">
        <f t="shared" si="3"/>
        <v>100.263157894737</v>
      </c>
      <c r="F85" s="74">
        <f t="shared" si="4"/>
        <v>1213.79310344828</v>
      </c>
      <c r="G85" s="77">
        <v>29</v>
      </c>
    </row>
    <row r="86" ht="21" customHeight="1" spans="1:7">
      <c r="A86" s="71">
        <v>352</v>
      </c>
      <c r="B86" s="66" t="s">
        <v>143</v>
      </c>
      <c r="C86" s="72">
        <f>SUM(C87:C90)</f>
        <v>380</v>
      </c>
      <c r="D86" s="72">
        <f>SUM(D87:D90)</f>
        <v>379</v>
      </c>
      <c r="E86" s="73">
        <f t="shared" si="3"/>
        <v>99.7368421052632</v>
      </c>
      <c r="F86" s="74">
        <f t="shared" si="4"/>
        <v>22.258064516129</v>
      </c>
      <c r="G86" s="77">
        <f>SUM(G87:G89)</f>
        <v>310</v>
      </c>
    </row>
    <row r="87" ht="21" customHeight="1" spans="1:7">
      <c r="A87" s="71">
        <v>250</v>
      </c>
      <c r="B87" s="78" t="s">
        <v>10</v>
      </c>
      <c r="C87" s="72">
        <v>250</v>
      </c>
      <c r="D87" s="72">
        <v>248</v>
      </c>
      <c r="E87" s="73">
        <f t="shared" si="3"/>
        <v>99.2</v>
      </c>
      <c r="F87" s="74">
        <f t="shared" si="4"/>
        <v>-4.61538461538461</v>
      </c>
      <c r="G87" s="77">
        <v>260</v>
      </c>
    </row>
    <row r="88" ht="21" customHeight="1" spans="1:7">
      <c r="A88" s="71">
        <v>62</v>
      </c>
      <c r="B88" s="78" t="s">
        <v>11</v>
      </c>
      <c r="C88" s="72">
        <v>130</v>
      </c>
      <c r="D88" s="72">
        <v>128</v>
      </c>
      <c r="E88" s="73">
        <f t="shared" si="3"/>
        <v>98.4615384615385</v>
      </c>
      <c r="F88" s="74">
        <f t="shared" si="4"/>
        <v>326.666666666667</v>
      </c>
      <c r="G88" s="77">
        <v>30</v>
      </c>
    </row>
    <row r="89" ht="21" customHeight="1" spans="1:7">
      <c r="A89" s="71"/>
      <c r="B89" s="81" t="s">
        <v>1030</v>
      </c>
      <c r="C89" s="72"/>
      <c r="D89" s="72">
        <v>1</v>
      </c>
      <c r="E89" s="73"/>
      <c r="F89" s="74">
        <f t="shared" si="4"/>
        <v>-95</v>
      </c>
      <c r="G89" s="77">
        <v>20</v>
      </c>
    </row>
    <row r="90" ht="21" customHeight="1" spans="1:7">
      <c r="A90" s="71"/>
      <c r="B90" s="81" t="s">
        <v>144</v>
      </c>
      <c r="C90" s="72"/>
      <c r="D90" s="72">
        <v>2</v>
      </c>
      <c r="E90" s="73"/>
      <c r="F90" s="74"/>
      <c r="G90" s="77"/>
    </row>
    <row r="91" ht="21" customHeight="1" spans="1:7">
      <c r="A91" s="71">
        <v>1242</v>
      </c>
      <c r="B91" s="66" t="s">
        <v>147</v>
      </c>
      <c r="C91" s="72">
        <f>SUM(C92:C94)</f>
        <v>1065</v>
      </c>
      <c r="D91" s="72">
        <f>SUM(D92:D94)</f>
        <v>1050</v>
      </c>
      <c r="E91" s="73">
        <f t="shared" ref="E91:E98" si="5">D91/C91*100</f>
        <v>98.5915492957747</v>
      </c>
      <c r="F91" s="74">
        <f t="shared" si="4"/>
        <v>-25.531914893617</v>
      </c>
      <c r="G91" s="77">
        <f>SUM(G92:G94)</f>
        <v>1410</v>
      </c>
    </row>
    <row r="92" ht="21" customHeight="1" spans="1:7">
      <c r="A92" s="71">
        <v>775</v>
      </c>
      <c r="B92" s="78" t="s">
        <v>10</v>
      </c>
      <c r="C92" s="72">
        <v>475</v>
      </c>
      <c r="D92" s="72">
        <v>465</v>
      </c>
      <c r="E92" s="73">
        <f t="shared" si="5"/>
        <v>97.8947368421053</v>
      </c>
      <c r="F92" s="74">
        <f t="shared" si="4"/>
        <v>-25.6</v>
      </c>
      <c r="G92" s="77">
        <v>625</v>
      </c>
    </row>
    <row r="93" ht="21" customHeight="1" spans="1:7">
      <c r="A93" s="71">
        <v>215</v>
      </c>
      <c r="B93" s="78" t="s">
        <v>11</v>
      </c>
      <c r="C93" s="72">
        <v>175</v>
      </c>
      <c r="D93" s="72">
        <v>173</v>
      </c>
      <c r="E93" s="73">
        <f t="shared" si="5"/>
        <v>98.8571428571429</v>
      </c>
      <c r="F93" s="74">
        <f t="shared" si="4"/>
        <v>-62.472885032538</v>
      </c>
      <c r="G93" s="77">
        <v>461</v>
      </c>
    </row>
    <row r="94" ht="21" customHeight="1" spans="1:7">
      <c r="A94" s="71">
        <v>252</v>
      </c>
      <c r="B94" s="78" t="s">
        <v>148</v>
      </c>
      <c r="C94" s="72">
        <v>415</v>
      </c>
      <c r="D94" s="72">
        <v>412</v>
      </c>
      <c r="E94" s="73">
        <f t="shared" si="5"/>
        <v>99.2771084337349</v>
      </c>
      <c r="F94" s="74">
        <f t="shared" si="4"/>
        <v>27.1604938271605</v>
      </c>
      <c r="G94" s="77">
        <v>324</v>
      </c>
    </row>
    <row r="95" ht="21" customHeight="1" spans="1:7">
      <c r="A95" s="71">
        <v>626</v>
      </c>
      <c r="B95" s="66" t="s">
        <v>149</v>
      </c>
      <c r="C95" s="72">
        <f>SUM(C96:C96)</f>
        <v>245</v>
      </c>
      <c r="D95" s="72">
        <f>SUM(D96:D96)</f>
        <v>241</v>
      </c>
      <c r="E95" s="73">
        <f t="shared" si="5"/>
        <v>98.3673469387755</v>
      </c>
      <c r="F95" s="74">
        <f t="shared" si="4"/>
        <v>-83.3907649896623</v>
      </c>
      <c r="G95" s="80">
        <f>SUM(G96:G96)</f>
        <v>1451</v>
      </c>
    </row>
    <row r="96" ht="21" customHeight="1" spans="1:7">
      <c r="A96" s="71">
        <v>626</v>
      </c>
      <c r="B96" s="78" t="s">
        <v>151</v>
      </c>
      <c r="C96" s="72">
        <v>245</v>
      </c>
      <c r="D96" s="72">
        <v>241</v>
      </c>
      <c r="E96" s="73">
        <f t="shared" si="5"/>
        <v>98.3673469387755</v>
      </c>
      <c r="F96" s="74">
        <f t="shared" si="4"/>
        <v>-83.3907649896623</v>
      </c>
      <c r="G96" s="80">
        <v>1451</v>
      </c>
    </row>
    <row r="97" ht="23.45" customHeight="1" spans="1:7">
      <c r="A97" s="71">
        <v>481</v>
      </c>
      <c r="B97" s="66" t="s">
        <v>152</v>
      </c>
      <c r="C97" s="84">
        <f>C98</f>
        <v>650</v>
      </c>
      <c r="D97" s="84">
        <f>D98</f>
        <v>651</v>
      </c>
      <c r="E97" s="73">
        <f t="shared" si="5"/>
        <v>100.153846153846</v>
      </c>
      <c r="F97" s="74">
        <f t="shared" si="4"/>
        <v>38.8059701492537</v>
      </c>
      <c r="G97" s="77">
        <f>G98</f>
        <v>469</v>
      </c>
    </row>
    <row r="98" ht="23.45" customHeight="1" spans="1:7">
      <c r="A98" s="71"/>
      <c r="B98" s="82" t="s">
        <v>1031</v>
      </c>
      <c r="C98" s="84">
        <f>SUM(C99:C101)</f>
        <v>650</v>
      </c>
      <c r="D98" s="84">
        <f>SUM(D99:D101)</f>
        <v>651</v>
      </c>
      <c r="E98" s="73">
        <f t="shared" si="5"/>
        <v>100.153846153846</v>
      </c>
      <c r="F98" s="74">
        <f t="shared" si="4"/>
        <v>38.8059701492537</v>
      </c>
      <c r="G98" s="77">
        <f>SUM(G99:G101)</f>
        <v>469</v>
      </c>
    </row>
    <row r="99" ht="23.45" customHeight="1" spans="1:7">
      <c r="A99" s="71"/>
      <c r="B99" s="81" t="s">
        <v>1032</v>
      </c>
      <c r="C99" s="72"/>
      <c r="D99" s="72">
        <v>5</v>
      </c>
      <c r="E99" s="73"/>
      <c r="F99" s="74">
        <f t="shared" si="4"/>
        <v>25</v>
      </c>
      <c r="G99" s="77">
        <v>4</v>
      </c>
    </row>
    <row r="100" ht="23.45" customHeight="1" spans="1:7">
      <c r="A100" s="71"/>
      <c r="B100" s="81" t="s">
        <v>1033</v>
      </c>
      <c r="C100" s="72">
        <v>400</v>
      </c>
      <c r="D100" s="72">
        <v>406</v>
      </c>
      <c r="E100" s="73">
        <f>D100/C100*100</f>
        <v>101.5</v>
      </c>
      <c r="F100" s="74">
        <f t="shared" si="4"/>
        <v>2.52525252525253</v>
      </c>
      <c r="G100" s="77">
        <v>396</v>
      </c>
    </row>
    <row r="101" ht="23.45" customHeight="1" spans="1:7">
      <c r="A101" s="71"/>
      <c r="B101" s="81" t="s">
        <v>1034</v>
      </c>
      <c r="C101" s="72">
        <v>250</v>
      </c>
      <c r="D101" s="72">
        <v>240</v>
      </c>
      <c r="E101" s="73">
        <f>D101/C101*100</f>
        <v>96</v>
      </c>
      <c r="F101" s="74">
        <f t="shared" si="4"/>
        <v>247.826086956522</v>
      </c>
      <c r="G101" s="77">
        <v>69</v>
      </c>
    </row>
    <row r="102" ht="23.45" customHeight="1" spans="1:7">
      <c r="A102" s="76">
        <v>14980</v>
      </c>
      <c r="B102" s="66" t="s">
        <v>153</v>
      </c>
      <c r="C102" s="72">
        <f>C103+C105+C110+C113+C116+C124</f>
        <v>15540</v>
      </c>
      <c r="D102" s="72">
        <f>D103+D105+D110+D113+D116+D124</f>
        <v>16519</v>
      </c>
      <c r="E102" s="73">
        <f>D102/C102*100</f>
        <v>106.299871299871</v>
      </c>
      <c r="F102" s="74">
        <f t="shared" si="4"/>
        <v>12.3130269241229</v>
      </c>
      <c r="G102" s="80">
        <f>G103+G105+G110+G113+G116+G124</f>
        <v>14708</v>
      </c>
    </row>
    <row r="103" ht="23.45" customHeight="1" spans="1:7">
      <c r="A103" s="76">
        <v>1006</v>
      </c>
      <c r="B103" s="82" t="s">
        <v>1035</v>
      </c>
      <c r="C103" s="72">
        <f>C104</f>
        <v>90</v>
      </c>
      <c r="D103" s="72">
        <f>D104</f>
        <v>100</v>
      </c>
      <c r="E103" s="73">
        <f>D103/C103*100</f>
        <v>111.111111111111</v>
      </c>
      <c r="F103" s="74">
        <f t="shared" si="4"/>
        <v>53.8461538461539</v>
      </c>
      <c r="G103" s="77">
        <f>SUM(G104:G104)</f>
        <v>65</v>
      </c>
    </row>
    <row r="104" ht="23.45" customHeight="1" spans="1:7">
      <c r="A104" s="76"/>
      <c r="B104" s="81" t="s">
        <v>1036</v>
      </c>
      <c r="C104" s="72">
        <v>90</v>
      </c>
      <c r="D104" s="72">
        <v>100</v>
      </c>
      <c r="E104" s="73">
        <f t="shared" ref="E104:E115" si="6">D104/C104*100</f>
        <v>111.111111111111</v>
      </c>
      <c r="F104" s="74">
        <f t="shared" si="4"/>
        <v>53.8461538461539</v>
      </c>
      <c r="G104" s="77">
        <v>65</v>
      </c>
    </row>
    <row r="105" ht="23.45" customHeight="1" spans="1:7">
      <c r="A105" s="76">
        <v>9622</v>
      </c>
      <c r="B105" s="82" t="s">
        <v>155</v>
      </c>
      <c r="C105" s="72">
        <f>SUM(C106:C109)</f>
        <v>11150</v>
      </c>
      <c r="D105" s="72">
        <f>SUM(D106:D109)</f>
        <v>11769</v>
      </c>
      <c r="E105" s="73">
        <f t="shared" si="6"/>
        <v>105.551569506726</v>
      </c>
      <c r="F105" s="74">
        <f t="shared" si="4"/>
        <v>11.2066521780213</v>
      </c>
      <c r="G105" s="77">
        <f>SUM(G106:G109)</f>
        <v>10583</v>
      </c>
    </row>
    <row r="106" ht="23.45" customHeight="1" spans="1:7">
      <c r="A106" s="76"/>
      <c r="B106" s="81" t="s">
        <v>10</v>
      </c>
      <c r="C106" s="85">
        <v>7400</v>
      </c>
      <c r="D106" s="85">
        <v>7789</v>
      </c>
      <c r="E106" s="73">
        <f t="shared" si="6"/>
        <v>105.256756756757</v>
      </c>
      <c r="F106" s="74">
        <f t="shared" si="4"/>
        <v>6.27643607586302</v>
      </c>
      <c r="G106" s="77">
        <v>7329</v>
      </c>
    </row>
    <row r="107" ht="23.45" customHeight="1" spans="1:7">
      <c r="A107" s="76"/>
      <c r="B107" s="81" t="s">
        <v>11</v>
      </c>
      <c r="C107" s="85">
        <v>1700</v>
      </c>
      <c r="D107" s="85">
        <v>1841</v>
      </c>
      <c r="E107" s="73">
        <f t="shared" si="6"/>
        <v>108.294117647059</v>
      </c>
      <c r="F107" s="74">
        <f t="shared" si="4"/>
        <v>2.9066517607602</v>
      </c>
      <c r="G107" s="77">
        <v>1789</v>
      </c>
    </row>
    <row r="108" ht="23.45" customHeight="1" spans="1:7">
      <c r="A108" s="76"/>
      <c r="B108" s="81" t="s">
        <v>1037</v>
      </c>
      <c r="C108" s="85">
        <v>150</v>
      </c>
      <c r="D108" s="85">
        <v>161</v>
      </c>
      <c r="E108" s="73">
        <f t="shared" si="6"/>
        <v>107.333333333333</v>
      </c>
      <c r="F108" s="74">
        <f t="shared" si="4"/>
        <v>-78.8157894736842</v>
      </c>
      <c r="G108" s="77">
        <v>760</v>
      </c>
    </row>
    <row r="109" ht="23.45" customHeight="1" spans="1:7">
      <c r="A109" s="76"/>
      <c r="B109" s="81" t="s">
        <v>1038</v>
      </c>
      <c r="C109" s="85">
        <v>1900</v>
      </c>
      <c r="D109" s="85">
        <v>1978</v>
      </c>
      <c r="E109" s="73">
        <f t="shared" si="6"/>
        <v>104.105263157895</v>
      </c>
      <c r="F109" s="74">
        <f t="shared" si="4"/>
        <v>180.567375886525</v>
      </c>
      <c r="G109" s="77">
        <v>705</v>
      </c>
    </row>
    <row r="110" ht="23.45" customHeight="1" spans="1:7">
      <c r="A110" s="76">
        <v>1347</v>
      </c>
      <c r="B110" s="82" t="s">
        <v>157</v>
      </c>
      <c r="C110" s="72">
        <f>SUM(C111:C112)</f>
        <v>1010</v>
      </c>
      <c r="D110" s="72">
        <f>SUM(D111:D112)</f>
        <v>1071</v>
      </c>
      <c r="E110" s="73">
        <f t="shared" si="6"/>
        <v>106.039603960396</v>
      </c>
      <c r="F110" s="74">
        <f t="shared" si="4"/>
        <v>-12.3567921440262</v>
      </c>
      <c r="G110" s="80">
        <v>1222</v>
      </c>
    </row>
    <row r="111" ht="23.45" customHeight="1" spans="1:7">
      <c r="A111" s="76"/>
      <c r="B111" s="81" t="s">
        <v>10</v>
      </c>
      <c r="C111" s="85">
        <v>920</v>
      </c>
      <c r="D111" s="85">
        <v>976</v>
      </c>
      <c r="E111" s="73">
        <f t="shared" si="6"/>
        <v>106.086956521739</v>
      </c>
      <c r="F111" s="74">
        <f t="shared" si="4"/>
        <v>-4.031465093412</v>
      </c>
      <c r="G111" s="77">
        <v>1017</v>
      </c>
    </row>
    <row r="112" ht="23.45" customHeight="1" spans="1:7">
      <c r="A112" s="76"/>
      <c r="B112" s="81" t="s">
        <v>11</v>
      </c>
      <c r="C112" s="85">
        <v>90</v>
      </c>
      <c r="D112" s="85">
        <v>95</v>
      </c>
      <c r="E112" s="73">
        <f t="shared" si="6"/>
        <v>105.555555555556</v>
      </c>
      <c r="F112" s="74">
        <f t="shared" si="4"/>
        <v>106.521739130435</v>
      </c>
      <c r="G112" s="77">
        <v>46</v>
      </c>
    </row>
    <row r="113" ht="23.45" customHeight="1" spans="1:7">
      <c r="A113" s="76">
        <v>2101</v>
      </c>
      <c r="B113" s="82" t="s">
        <v>158</v>
      </c>
      <c r="C113" s="72">
        <f>SUM(C114:C115)</f>
        <v>1820</v>
      </c>
      <c r="D113" s="72">
        <f>SUM(D114:D115)</f>
        <v>1984</v>
      </c>
      <c r="E113" s="73">
        <f t="shared" si="6"/>
        <v>109.010989010989</v>
      </c>
      <c r="F113" s="74">
        <f t="shared" si="4"/>
        <v>-6.98546647913737</v>
      </c>
      <c r="G113" s="77">
        <f>SUM(G114:G115)</f>
        <v>2133</v>
      </c>
    </row>
    <row r="114" ht="23.45" customHeight="1" spans="1:7">
      <c r="A114" s="76"/>
      <c r="B114" s="81" t="s">
        <v>10</v>
      </c>
      <c r="C114" s="85">
        <v>1420</v>
      </c>
      <c r="D114" s="85">
        <v>1563</v>
      </c>
      <c r="E114" s="73">
        <f t="shared" si="6"/>
        <v>110.070422535211</v>
      </c>
      <c r="F114" s="74">
        <f t="shared" si="4"/>
        <v>-4.11042944785277</v>
      </c>
      <c r="G114" s="77">
        <v>1630</v>
      </c>
    </row>
    <row r="115" ht="23.45" customHeight="1" spans="1:7">
      <c r="A115" s="76"/>
      <c r="B115" s="81" t="s">
        <v>11</v>
      </c>
      <c r="C115" s="85">
        <v>400</v>
      </c>
      <c r="D115" s="85">
        <v>421</v>
      </c>
      <c r="E115" s="73">
        <f t="shared" si="6"/>
        <v>105.25</v>
      </c>
      <c r="F115" s="74">
        <f t="shared" si="4"/>
        <v>-16.3021868787276</v>
      </c>
      <c r="G115" s="77">
        <v>503</v>
      </c>
    </row>
    <row r="116" ht="23.45" customHeight="1" spans="1:7">
      <c r="A116" s="76">
        <v>671</v>
      </c>
      <c r="B116" s="66" t="s">
        <v>159</v>
      </c>
      <c r="C116" s="72">
        <f>SUM(C117:C123)</f>
        <v>640</v>
      </c>
      <c r="D116" s="72">
        <f>SUM(D117:D123)</f>
        <v>675</v>
      </c>
      <c r="E116" s="73">
        <f t="shared" ref="E116:E179" si="7">D116/C116*100</f>
        <v>105.46875</v>
      </c>
      <c r="F116" s="74">
        <f t="shared" si="4"/>
        <v>0.596125186289129</v>
      </c>
      <c r="G116" s="80">
        <v>671</v>
      </c>
    </row>
    <row r="117" ht="23.45" customHeight="1" spans="1:7">
      <c r="A117" s="76"/>
      <c r="B117" s="81" t="s">
        <v>10</v>
      </c>
      <c r="C117" s="85">
        <v>535</v>
      </c>
      <c r="D117" s="85">
        <v>558</v>
      </c>
      <c r="E117" s="73">
        <f t="shared" si="7"/>
        <v>104.299065420561</v>
      </c>
      <c r="F117" s="74">
        <f t="shared" si="4"/>
        <v>7.72200772200773</v>
      </c>
      <c r="G117" s="77">
        <v>518</v>
      </c>
    </row>
    <row r="118" ht="23.45" customHeight="1" spans="1:7">
      <c r="A118" s="76"/>
      <c r="B118" s="81" t="s">
        <v>11</v>
      </c>
      <c r="C118" s="85">
        <v>40</v>
      </c>
      <c r="D118" s="85">
        <v>40</v>
      </c>
      <c r="E118" s="73">
        <f t="shared" si="7"/>
        <v>100</v>
      </c>
      <c r="F118" s="74">
        <f t="shared" si="4"/>
        <v>-50</v>
      </c>
      <c r="G118" s="77">
        <v>80</v>
      </c>
    </row>
    <row r="119" ht="23.45" customHeight="1" spans="1:7">
      <c r="A119" s="76"/>
      <c r="B119" s="81" t="s">
        <v>1039</v>
      </c>
      <c r="C119" s="85">
        <v>10</v>
      </c>
      <c r="D119" s="85">
        <v>14</v>
      </c>
      <c r="E119" s="73">
        <f t="shared" si="7"/>
        <v>140</v>
      </c>
      <c r="F119" s="74">
        <f t="shared" si="4"/>
        <v>27.2727272727273</v>
      </c>
      <c r="G119" s="77">
        <v>11</v>
      </c>
    </row>
    <row r="120" ht="23.45" customHeight="1" spans="1:7">
      <c r="A120" s="76"/>
      <c r="B120" s="81" t="s">
        <v>1040</v>
      </c>
      <c r="C120" s="85">
        <v>25</v>
      </c>
      <c r="D120" s="85">
        <v>26</v>
      </c>
      <c r="E120" s="73">
        <f t="shared" si="7"/>
        <v>104</v>
      </c>
      <c r="F120" s="74">
        <f t="shared" si="4"/>
        <v>420</v>
      </c>
      <c r="G120" s="77">
        <v>5</v>
      </c>
    </row>
    <row r="121" ht="23.45" customHeight="1" spans="1:7">
      <c r="A121" s="76"/>
      <c r="B121" s="81" t="s">
        <v>1041</v>
      </c>
      <c r="C121" s="85">
        <v>15</v>
      </c>
      <c r="D121" s="85">
        <v>17</v>
      </c>
      <c r="E121" s="73">
        <f t="shared" si="7"/>
        <v>113.333333333333</v>
      </c>
      <c r="F121" s="74">
        <f t="shared" si="4"/>
        <v>240</v>
      </c>
      <c r="G121" s="77">
        <v>5</v>
      </c>
    </row>
    <row r="122" ht="23.45" customHeight="1" spans="1:7">
      <c r="A122" s="76"/>
      <c r="B122" s="81" t="s">
        <v>1042</v>
      </c>
      <c r="C122" s="85">
        <v>15</v>
      </c>
      <c r="D122" s="85">
        <v>15</v>
      </c>
      <c r="E122" s="73">
        <f t="shared" si="7"/>
        <v>100</v>
      </c>
      <c r="F122" s="74"/>
      <c r="G122" s="77"/>
    </row>
    <row r="123" ht="23.45" customHeight="1" spans="1:7">
      <c r="A123" s="76"/>
      <c r="B123" s="81" t="s">
        <v>1043</v>
      </c>
      <c r="C123" s="85"/>
      <c r="D123" s="85">
        <v>5</v>
      </c>
      <c r="E123" s="73"/>
      <c r="F123" s="74"/>
      <c r="G123" s="77"/>
    </row>
    <row r="124" ht="23.45" customHeight="1" spans="1:7">
      <c r="A124" s="76">
        <v>233</v>
      </c>
      <c r="B124" s="66" t="s">
        <v>1044</v>
      </c>
      <c r="C124" s="72">
        <f>C125</f>
        <v>830</v>
      </c>
      <c r="D124" s="72">
        <f>D125</f>
        <v>920</v>
      </c>
      <c r="E124" s="73">
        <f t="shared" si="7"/>
        <v>110.843373493976</v>
      </c>
      <c r="F124" s="74"/>
      <c r="G124" s="77">
        <f>G125</f>
        <v>34</v>
      </c>
    </row>
    <row r="125" ht="23.45" customHeight="1" spans="1:7">
      <c r="A125" s="76"/>
      <c r="B125" s="81" t="s">
        <v>1045</v>
      </c>
      <c r="C125" s="72">
        <v>830</v>
      </c>
      <c r="D125" s="72">
        <v>920</v>
      </c>
      <c r="E125" s="73">
        <f t="shared" si="7"/>
        <v>110.843373493976</v>
      </c>
      <c r="F125" s="74"/>
      <c r="G125" s="77">
        <v>34</v>
      </c>
    </row>
    <row r="126" ht="23.45" customHeight="1" spans="1:7">
      <c r="A126" s="71">
        <v>25374</v>
      </c>
      <c r="B126" s="66" t="s">
        <v>166</v>
      </c>
      <c r="C126" s="72">
        <f>C127+C131+C137+C139+C142+C144+C146+C148</f>
        <v>30200</v>
      </c>
      <c r="D126" s="72">
        <f>D127+D131+D137+D139+D142+D144+D146+D148</f>
        <v>29944</v>
      </c>
      <c r="E126" s="73">
        <f t="shared" si="7"/>
        <v>99.1523178807947</v>
      </c>
      <c r="F126" s="74">
        <f t="shared" si="4"/>
        <v>8.09327846364883</v>
      </c>
      <c r="G126" s="77">
        <f>G127+G131+G137+G139+G142+G144+G146+G148</f>
        <v>27702</v>
      </c>
    </row>
    <row r="127" ht="23.45" customHeight="1" spans="1:7">
      <c r="A127" s="71">
        <v>1155</v>
      </c>
      <c r="B127" s="66" t="s">
        <v>167</v>
      </c>
      <c r="C127" s="72">
        <f>SUM(C128:C130)</f>
        <v>2180</v>
      </c>
      <c r="D127" s="72">
        <f>SUM(D128:D130)</f>
        <v>2171</v>
      </c>
      <c r="E127" s="73">
        <f t="shared" si="7"/>
        <v>99.5871559633027</v>
      </c>
      <c r="F127" s="74">
        <f t="shared" si="4"/>
        <v>54.8502139800285</v>
      </c>
      <c r="G127" s="77">
        <f>SUM(G128:G130)</f>
        <v>1402</v>
      </c>
    </row>
    <row r="128" ht="23.45" customHeight="1" spans="1:7">
      <c r="A128" s="71">
        <v>1124</v>
      </c>
      <c r="B128" s="78" t="s">
        <v>10</v>
      </c>
      <c r="C128" s="72">
        <v>1260</v>
      </c>
      <c r="D128" s="72">
        <v>1253</v>
      </c>
      <c r="E128" s="73">
        <f t="shared" si="7"/>
        <v>99.4444444444444</v>
      </c>
      <c r="F128" s="74">
        <f t="shared" si="4"/>
        <v>8.01724137931035</v>
      </c>
      <c r="G128" s="77">
        <v>1160</v>
      </c>
    </row>
    <row r="129" ht="23.45" customHeight="1" spans="1:7">
      <c r="A129" s="71"/>
      <c r="B129" s="78" t="s">
        <v>11</v>
      </c>
      <c r="C129" s="72">
        <v>600</v>
      </c>
      <c r="D129" s="72">
        <v>596</v>
      </c>
      <c r="E129" s="73">
        <f t="shared" si="7"/>
        <v>99.3333333333333</v>
      </c>
      <c r="F129" s="74">
        <f t="shared" si="4"/>
        <v>146.280991735537</v>
      </c>
      <c r="G129" s="77">
        <v>242</v>
      </c>
    </row>
    <row r="130" ht="23.45" customHeight="1" spans="1:7">
      <c r="A130" s="71"/>
      <c r="B130" s="78" t="s">
        <v>168</v>
      </c>
      <c r="C130" s="72">
        <v>320</v>
      </c>
      <c r="D130" s="72">
        <v>322</v>
      </c>
      <c r="E130" s="73">
        <f t="shared" si="7"/>
        <v>100.625</v>
      </c>
      <c r="F130" s="74"/>
      <c r="G130" s="77"/>
    </row>
    <row r="131" ht="23.45" customHeight="1" spans="1:7">
      <c r="A131" s="71">
        <v>18284</v>
      </c>
      <c r="B131" s="66" t="s">
        <v>169</v>
      </c>
      <c r="C131" s="72">
        <f>SUM(C132:C136)</f>
        <v>22870</v>
      </c>
      <c r="D131" s="72">
        <f>SUM(D132:D136)</f>
        <v>22631</v>
      </c>
      <c r="E131" s="73">
        <f t="shared" si="7"/>
        <v>98.9549628334062</v>
      </c>
      <c r="F131" s="74">
        <f t="shared" si="4"/>
        <v>13.2909491389668</v>
      </c>
      <c r="G131" s="77">
        <f>SUM(G132:G136)</f>
        <v>19976</v>
      </c>
    </row>
    <row r="132" ht="23.45" customHeight="1" spans="1:7">
      <c r="A132" s="71">
        <v>1450</v>
      </c>
      <c r="B132" s="78" t="s">
        <v>170</v>
      </c>
      <c r="C132" s="72">
        <v>4800</v>
      </c>
      <c r="D132" s="72">
        <v>4734</v>
      </c>
      <c r="E132" s="73">
        <f t="shared" si="7"/>
        <v>98.625</v>
      </c>
      <c r="F132" s="74">
        <f t="shared" ref="F132:F195" si="8">D132/G132*100-100</f>
        <v>161.981184283343</v>
      </c>
      <c r="G132" s="77">
        <v>1807</v>
      </c>
    </row>
    <row r="133" ht="23.45" customHeight="1" spans="1:7">
      <c r="A133" s="71">
        <v>7662</v>
      </c>
      <c r="B133" s="78" t="s">
        <v>171</v>
      </c>
      <c r="C133" s="72">
        <v>8100</v>
      </c>
      <c r="D133" s="72">
        <v>7996</v>
      </c>
      <c r="E133" s="73">
        <f t="shared" si="7"/>
        <v>98.7160493827161</v>
      </c>
      <c r="F133" s="74">
        <f t="shared" si="8"/>
        <v>-4.58233890214798</v>
      </c>
      <c r="G133" s="77">
        <v>8380</v>
      </c>
    </row>
    <row r="134" ht="23.45" customHeight="1" spans="1:7">
      <c r="A134" s="71">
        <v>4381</v>
      </c>
      <c r="B134" s="78" t="s">
        <v>172</v>
      </c>
      <c r="C134" s="72">
        <v>4600</v>
      </c>
      <c r="D134" s="72">
        <v>4555</v>
      </c>
      <c r="E134" s="73">
        <f t="shared" si="7"/>
        <v>99.0217391304348</v>
      </c>
      <c r="F134" s="74">
        <f t="shared" si="8"/>
        <v>-1.97977189584678</v>
      </c>
      <c r="G134" s="77">
        <v>4647</v>
      </c>
    </row>
    <row r="135" ht="23.45" customHeight="1" spans="1:7">
      <c r="A135" s="71">
        <v>2859</v>
      </c>
      <c r="B135" s="78" t="s">
        <v>173</v>
      </c>
      <c r="C135" s="72">
        <v>3370</v>
      </c>
      <c r="D135" s="72">
        <v>3333</v>
      </c>
      <c r="E135" s="73">
        <f t="shared" si="7"/>
        <v>98.9020771513353</v>
      </c>
      <c r="F135" s="74">
        <f t="shared" si="8"/>
        <v>0.0600420294206003</v>
      </c>
      <c r="G135" s="77">
        <v>3331</v>
      </c>
    </row>
    <row r="136" ht="23.45" customHeight="1" spans="1:7">
      <c r="A136" s="71">
        <v>1932</v>
      </c>
      <c r="B136" s="78" t="s">
        <v>177</v>
      </c>
      <c r="C136" s="72">
        <v>2000</v>
      </c>
      <c r="D136" s="72">
        <v>2013</v>
      </c>
      <c r="E136" s="73">
        <f t="shared" si="7"/>
        <v>100.65</v>
      </c>
      <c r="F136" s="74">
        <f t="shared" si="8"/>
        <v>11.1540585311982</v>
      </c>
      <c r="G136" s="77">
        <v>1811</v>
      </c>
    </row>
    <row r="137" ht="23.45" customHeight="1" spans="1:7">
      <c r="A137" s="71">
        <v>1075</v>
      </c>
      <c r="B137" s="66" t="s">
        <v>178</v>
      </c>
      <c r="C137" s="72">
        <f>C138</f>
        <v>1150</v>
      </c>
      <c r="D137" s="72">
        <f>D138</f>
        <v>1137</v>
      </c>
      <c r="E137" s="73">
        <f t="shared" si="7"/>
        <v>98.8695652173913</v>
      </c>
      <c r="F137" s="74">
        <f t="shared" si="8"/>
        <v>-7.25938009787929</v>
      </c>
      <c r="G137" s="77">
        <f>SUM(G138)</f>
        <v>1226</v>
      </c>
    </row>
    <row r="138" ht="23.45" customHeight="1" spans="1:7">
      <c r="A138" s="71">
        <v>1056</v>
      </c>
      <c r="B138" s="78" t="s">
        <v>1046</v>
      </c>
      <c r="C138" s="72">
        <v>1150</v>
      </c>
      <c r="D138" s="72">
        <v>1137</v>
      </c>
      <c r="E138" s="73">
        <f t="shared" si="7"/>
        <v>98.8695652173913</v>
      </c>
      <c r="F138" s="74">
        <f t="shared" si="8"/>
        <v>-7.25938009787929</v>
      </c>
      <c r="G138" s="77">
        <v>1226</v>
      </c>
    </row>
    <row r="139" ht="23.45" customHeight="1" spans="1:7">
      <c r="A139" s="71"/>
      <c r="B139" s="66" t="s">
        <v>185</v>
      </c>
      <c r="C139" s="72">
        <f>SUM(C140:C141)</f>
        <v>535</v>
      </c>
      <c r="D139" s="72">
        <f>SUM(D140:D141)</f>
        <v>526</v>
      </c>
      <c r="E139" s="73">
        <f t="shared" si="7"/>
        <v>98.3177570093458</v>
      </c>
      <c r="F139" s="74">
        <f t="shared" si="8"/>
        <v>22.6107226107226</v>
      </c>
      <c r="G139" s="77">
        <f>SUM(G140:G141)</f>
        <v>429</v>
      </c>
    </row>
    <row r="140" ht="23.45" customHeight="1" spans="1:7">
      <c r="A140" s="71">
        <v>482</v>
      </c>
      <c r="B140" s="81" t="s">
        <v>186</v>
      </c>
      <c r="C140" s="72">
        <v>5</v>
      </c>
      <c r="D140" s="72">
        <v>7</v>
      </c>
      <c r="E140" s="73">
        <f t="shared" si="7"/>
        <v>140</v>
      </c>
      <c r="F140" s="74">
        <f t="shared" si="8"/>
        <v>75</v>
      </c>
      <c r="G140" s="77">
        <v>4</v>
      </c>
    </row>
    <row r="141" ht="23.45" customHeight="1" spans="1:7">
      <c r="A141" s="71"/>
      <c r="B141" s="78" t="s">
        <v>190</v>
      </c>
      <c r="C141" s="72">
        <v>530</v>
      </c>
      <c r="D141" s="72">
        <v>519</v>
      </c>
      <c r="E141" s="73">
        <f t="shared" si="7"/>
        <v>97.9245283018868</v>
      </c>
      <c r="F141" s="74">
        <f t="shared" si="8"/>
        <v>22.1176470588235</v>
      </c>
      <c r="G141" s="77">
        <v>425</v>
      </c>
    </row>
    <row r="142" ht="23.45" customHeight="1" spans="1:7">
      <c r="A142" s="71"/>
      <c r="B142" s="82" t="s">
        <v>199</v>
      </c>
      <c r="C142" s="72">
        <f>C143</f>
        <v>10</v>
      </c>
      <c r="D142" s="72">
        <f>D143</f>
        <v>10</v>
      </c>
      <c r="E142" s="73">
        <f t="shared" si="7"/>
        <v>100</v>
      </c>
      <c r="F142" s="74">
        <f t="shared" si="8"/>
        <v>0</v>
      </c>
      <c r="G142" s="77">
        <f>SUM(G143)</f>
        <v>10</v>
      </c>
    </row>
    <row r="143" ht="23.45" customHeight="1" spans="1:7">
      <c r="A143" s="71">
        <v>592</v>
      </c>
      <c r="B143" s="81" t="s">
        <v>200</v>
      </c>
      <c r="C143" s="72">
        <v>10</v>
      </c>
      <c r="D143" s="72">
        <v>10</v>
      </c>
      <c r="E143" s="73">
        <f t="shared" si="7"/>
        <v>100</v>
      </c>
      <c r="F143" s="74">
        <f t="shared" si="8"/>
        <v>0</v>
      </c>
      <c r="G143" s="77">
        <v>10</v>
      </c>
    </row>
    <row r="144" ht="23.45" customHeight="1" spans="1:7">
      <c r="A144" s="71">
        <v>592</v>
      </c>
      <c r="B144" s="66" t="s">
        <v>203</v>
      </c>
      <c r="C144" s="72">
        <f>C145</f>
        <v>380</v>
      </c>
      <c r="D144" s="72">
        <f>D145</f>
        <v>378</v>
      </c>
      <c r="E144" s="73">
        <f t="shared" si="7"/>
        <v>99.4736842105263</v>
      </c>
      <c r="F144" s="74">
        <f t="shared" si="8"/>
        <v>-26.3157894736842</v>
      </c>
      <c r="G144" s="77">
        <f>SUM(G145)</f>
        <v>513</v>
      </c>
    </row>
    <row r="145" ht="23.45" customHeight="1" spans="1:7">
      <c r="A145" s="71">
        <v>795</v>
      </c>
      <c r="B145" s="78" t="s">
        <v>205</v>
      </c>
      <c r="C145" s="72">
        <v>380</v>
      </c>
      <c r="D145" s="72">
        <v>378</v>
      </c>
      <c r="E145" s="73">
        <f t="shared" si="7"/>
        <v>99.4736842105263</v>
      </c>
      <c r="F145" s="74">
        <f t="shared" si="8"/>
        <v>-26.3157894736842</v>
      </c>
      <c r="G145" s="77">
        <v>513</v>
      </c>
    </row>
    <row r="146" ht="23.45" customHeight="1" spans="1:7">
      <c r="A146" s="71">
        <v>795</v>
      </c>
      <c r="B146" s="66" t="s">
        <v>209</v>
      </c>
      <c r="C146" s="72">
        <f>SUM(C147:C147)</f>
        <v>550</v>
      </c>
      <c r="D146" s="72">
        <f>SUM(D147:D147)</f>
        <v>540</v>
      </c>
      <c r="E146" s="73">
        <f t="shared" si="7"/>
        <v>98.1818181818182</v>
      </c>
      <c r="F146" s="74">
        <f t="shared" si="8"/>
        <v>-43.2773109243698</v>
      </c>
      <c r="G146" s="77">
        <f>SUM(G147)</f>
        <v>952</v>
      </c>
    </row>
    <row r="147" ht="23.45" customHeight="1" spans="1:7">
      <c r="A147" s="71">
        <v>2991</v>
      </c>
      <c r="B147" s="78" t="s">
        <v>215</v>
      </c>
      <c r="C147" s="72">
        <v>550</v>
      </c>
      <c r="D147" s="72">
        <v>540</v>
      </c>
      <c r="E147" s="73">
        <f t="shared" si="7"/>
        <v>98.1818181818182</v>
      </c>
      <c r="F147" s="74">
        <f t="shared" si="8"/>
        <v>-43.2773109243698</v>
      </c>
      <c r="G147" s="77">
        <v>952</v>
      </c>
    </row>
    <row r="148" ht="23.45" customHeight="1" spans="1:7">
      <c r="A148" s="71">
        <v>2991</v>
      </c>
      <c r="B148" s="66" t="s">
        <v>216</v>
      </c>
      <c r="C148" s="72">
        <f>C149</f>
        <v>2525</v>
      </c>
      <c r="D148" s="72">
        <f>D149</f>
        <v>2551</v>
      </c>
      <c r="E148" s="73">
        <f t="shared" si="7"/>
        <v>101.029702970297</v>
      </c>
      <c r="F148" s="74">
        <f t="shared" si="8"/>
        <v>-20.1314965560426</v>
      </c>
      <c r="G148" s="77">
        <f>SUM(G149)</f>
        <v>3194</v>
      </c>
    </row>
    <row r="149" ht="23.45" customHeight="1" spans="1:7">
      <c r="A149" s="71">
        <v>3736</v>
      </c>
      <c r="B149" s="78" t="s">
        <v>217</v>
      </c>
      <c r="C149" s="72">
        <v>2525</v>
      </c>
      <c r="D149" s="72">
        <v>2551</v>
      </c>
      <c r="E149" s="73">
        <f t="shared" si="7"/>
        <v>101.029702970297</v>
      </c>
      <c r="F149" s="74">
        <f t="shared" si="8"/>
        <v>-20.1314965560426</v>
      </c>
      <c r="G149" s="77">
        <v>3194</v>
      </c>
    </row>
    <row r="150" ht="23.45" customHeight="1" spans="1:7">
      <c r="A150" s="71">
        <v>462</v>
      </c>
      <c r="B150" s="66" t="s">
        <v>218</v>
      </c>
      <c r="C150" s="72">
        <f>SUM(C151,C155,C158,C161)</f>
        <v>4400</v>
      </c>
      <c r="D150" s="72">
        <f>SUM(D151,D155,D158,D161)</f>
        <v>4410</v>
      </c>
      <c r="E150" s="73">
        <f t="shared" si="7"/>
        <v>100.227272727273</v>
      </c>
      <c r="F150" s="74">
        <f t="shared" si="8"/>
        <v>14.6645865834633</v>
      </c>
      <c r="G150" s="80">
        <f>SUM(G151,G155,G158,G161)</f>
        <v>3846</v>
      </c>
    </row>
    <row r="151" ht="23.45" customHeight="1" spans="1:7">
      <c r="A151" s="76">
        <v>332</v>
      </c>
      <c r="B151" s="66" t="s">
        <v>219</v>
      </c>
      <c r="C151" s="72">
        <f>SUM(C152:C154)</f>
        <v>185</v>
      </c>
      <c r="D151" s="72">
        <f>SUM(D152:D154)</f>
        <v>186</v>
      </c>
      <c r="E151" s="73">
        <f t="shared" si="7"/>
        <v>100.540540540541</v>
      </c>
      <c r="F151" s="74">
        <f t="shared" si="8"/>
        <v>-38</v>
      </c>
      <c r="G151" s="77">
        <f>SUM(G152:G154)</f>
        <v>300</v>
      </c>
    </row>
    <row r="152" ht="23.45" customHeight="1" spans="1:7">
      <c r="A152" s="71">
        <v>18</v>
      </c>
      <c r="B152" s="78" t="s">
        <v>10</v>
      </c>
      <c r="C152" s="72">
        <v>140</v>
      </c>
      <c r="D152" s="72">
        <v>142</v>
      </c>
      <c r="E152" s="73">
        <f t="shared" si="7"/>
        <v>101.428571428571</v>
      </c>
      <c r="F152" s="74">
        <f t="shared" si="8"/>
        <v>-34.8623853211009</v>
      </c>
      <c r="G152" s="77">
        <v>218</v>
      </c>
    </row>
    <row r="153" ht="23.45" customHeight="1" spans="1:7">
      <c r="A153" s="71">
        <v>112</v>
      </c>
      <c r="B153" s="78" t="s">
        <v>11</v>
      </c>
      <c r="C153" s="72">
        <v>10</v>
      </c>
      <c r="D153" s="72">
        <v>12</v>
      </c>
      <c r="E153" s="73">
        <f t="shared" si="7"/>
        <v>120</v>
      </c>
      <c r="F153" s="74">
        <f t="shared" si="8"/>
        <v>-40</v>
      </c>
      <c r="G153" s="77">
        <v>20</v>
      </c>
    </row>
    <row r="154" ht="23.45" customHeight="1" spans="1:7">
      <c r="A154" s="71">
        <v>1961</v>
      </c>
      <c r="B154" s="78" t="s">
        <v>220</v>
      </c>
      <c r="C154" s="72">
        <v>35</v>
      </c>
      <c r="D154" s="72">
        <v>32</v>
      </c>
      <c r="E154" s="73">
        <f t="shared" si="7"/>
        <v>91.4285714285714</v>
      </c>
      <c r="F154" s="74">
        <f t="shared" si="8"/>
        <v>-48.3870967741936</v>
      </c>
      <c r="G154" s="77">
        <v>62</v>
      </c>
    </row>
    <row r="155" ht="23.45" customHeight="1" spans="1:7">
      <c r="A155" s="71">
        <v>50</v>
      </c>
      <c r="B155" s="66" t="s">
        <v>235</v>
      </c>
      <c r="C155" s="72">
        <f>SUM(C156:C157)</f>
        <v>1960</v>
      </c>
      <c r="D155" s="72">
        <f>SUM(D156:D157)</f>
        <v>1950</v>
      </c>
      <c r="E155" s="73">
        <f t="shared" si="7"/>
        <v>99.4897959183673</v>
      </c>
      <c r="F155" s="74">
        <f t="shared" si="8"/>
        <v>-6.7431850789096</v>
      </c>
      <c r="G155" s="80">
        <v>2091</v>
      </c>
    </row>
    <row r="156" ht="23.45" customHeight="1" spans="1:7">
      <c r="A156" s="71">
        <v>1800</v>
      </c>
      <c r="B156" s="78" t="s">
        <v>238</v>
      </c>
      <c r="C156" s="72">
        <v>10</v>
      </c>
      <c r="D156" s="72">
        <v>10</v>
      </c>
      <c r="E156" s="73">
        <f t="shared" si="7"/>
        <v>100</v>
      </c>
      <c r="F156" s="74">
        <f t="shared" si="8"/>
        <v>42.8571428571429</v>
      </c>
      <c r="G156" s="77">
        <v>7</v>
      </c>
    </row>
    <row r="157" ht="23.45" customHeight="1" spans="1:7">
      <c r="A157" s="71">
        <v>44</v>
      </c>
      <c r="B157" s="78" t="s">
        <v>239</v>
      </c>
      <c r="C157" s="72">
        <v>1950</v>
      </c>
      <c r="D157" s="72">
        <v>1940</v>
      </c>
      <c r="E157" s="73">
        <f t="shared" si="7"/>
        <v>99.4871794871795</v>
      </c>
      <c r="F157" s="74">
        <f t="shared" si="8"/>
        <v>4.69508904479224</v>
      </c>
      <c r="G157" s="77">
        <v>1853</v>
      </c>
    </row>
    <row r="158" ht="23.45" customHeight="1" spans="1:7">
      <c r="A158" s="71">
        <v>40</v>
      </c>
      <c r="B158" s="66" t="s">
        <v>249</v>
      </c>
      <c r="C158" s="72">
        <f>SUM(C159:C160)</f>
        <v>30</v>
      </c>
      <c r="D158" s="72">
        <f>SUM(D159:D160)</f>
        <v>27</v>
      </c>
      <c r="E158" s="73">
        <f t="shared" si="7"/>
        <v>90</v>
      </c>
      <c r="F158" s="74">
        <f t="shared" si="8"/>
        <v>-3.57142857142857</v>
      </c>
      <c r="G158" s="77">
        <f>SUM(G159:G160)</f>
        <v>28</v>
      </c>
    </row>
    <row r="159" ht="23.45" customHeight="1" spans="1:7">
      <c r="A159" s="71">
        <v>4</v>
      </c>
      <c r="B159" s="78" t="s">
        <v>250</v>
      </c>
      <c r="C159" s="72">
        <v>25</v>
      </c>
      <c r="D159" s="72">
        <v>23</v>
      </c>
      <c r="E159" s="73">
        <f t="shared" si="7"/>
        <v>92</v>
      </c>
      <c r="F159" s="74">
        <f t="shared" si="8"/>
        <v>-4.16666666666666</v>
      </c>
      <c r="G159" s="77">
        <v>24</v>
      </c>
    </row>
    <row r="160" ht="23.45" customHeight="1" spans="1:7">
      <c r="A160" s="71">
        <v>1269</v>
      </c>
      <c r="B160" s="78" t="s">
        <v>254</v>
      </c>
      <c r="C160" s="72">
        <v>5</v>
      </c>
      <c r="D160" s="72">
        <v>4</v>
      </c>
      <c r="E160" s="73">
        <f t="shared" si="7"/>
        <v>80</v>
      </c>
      <c r="F160" s="74">
        <f t="shared" si="8"/>
        <v>0</v>
      </c>
      <c r="G160" s="77">
        <v>4</v>
      </c>
    </row>
    <row r="161" ht="23.45" customHeight="1" spans="1:7">
      <c r="A161" s="71">
        <v>21</v>
      </c>
      <c r="B161" s="66" t="s">
        <v>262</v>
      </c>
      <c r="C161" s="72">
        <f>SUM(C162:C162)</f>
        <v>2225</v>
      </c>
      <c r="D161" s="72">
        <f>SUM(D162:D162)</f>
        <v>2247</v>
      </c>
      <c r="E161" s="73">
        <f t="shared" si="7"/>
        <v>100.988764044944</v>
      </c>
      <c r="F161" s="74">
        <f t="shared" si="8"/>
        <v>57.4632095304835</v>
      </c>
      <c r="G161" s="80">
        <v>1427</v>
      </c>
    </row>
    <row r="162" ht="23.45" customHeight="1" spans="1:7">
      <c r="A162" s="76">
        <v>4468</v>
      </c>
      <c r="B162" s="78" t="s">
        <v>266</v>
      </c>
      <c r="C162" s="72">
        <v>2225</v>
      </c>
      <c r="D162" s="72">
        <v>2247</v>
      </c>
      <c r="E162" s="73">
        <f t="shared" si="7"/>
        <v>100.988764044944</v>
      </c>
      <c r="F162" s="74">
        <f t="shared" si="8"/>
        <v>59.7014925373134</v>
      </c>
      <c r="G162" s="77">
        <v>1407</v>
      </c>
    </row>
    <row r="163" ht="23.45" customHeight="1" spans="1:7">
      <c r="A163" s="71">
        <v>1809</v>
      </c>
      <c r="B163" s="66" t="s">
        <v>1047</v>
      </c>
      <c r="C163" s="72">
        <f>C164+C174+C177+C183</f>
        <v>8200</v>
      </c>
      <c r="D163" s="72">
        <f>D164+D174+D177+D183</f>
        <v>8342</v>
      </c>
      <c r="E163" s="73">
        <f t="shared" si="7"/>
        <v>101.731707317073</v>
      </c>
      <c r="F163" s="74">
        <f t="shared" si="8"/>
        <v>8.46443895462228</v>
      </c>
      <c r="G163" s="77">
        <f>G164+G174+G177+G183</f>
        <v>7691</v>
      </c>
    </row>
    <row r="164" ht="23.45" customHeight="1" spans="1:7">
      <c r="A164" s="71">
        <v>730</v>
      </c>
      <c r="B164" s="82" t="s">
        <v>1048</v>
      </c>
      <c r="C164" s="72">
        <f>SUM(C165:C173)</f>
        <v>5075</v>
      </c>
      <c r="D164" s="72">
        <f>SUM(D165:D173)</f>
        <v>5254</v>
      </c>
      <c r="E164" s="73">
        <f t="shared" si="7"/>
        <v>103.527093596059</v>
      </c>
      <c r="F164" s="74">
        <f t="shared" si="8"/>
        <v>8.68845676458419</v>
      </c>
      <c r="G164" s="77">
        <f>SUM(G165:G173)</f>
        <v>4834</v>
      </c>
    </row>
    <row r="165" ht="23.45" customHeight="1" spans="1:7">
      <c r="A165" s="71">
        <v>38</v>
      </c>
      <c r="B165" s="78" t="s">
        <v>10</v>
      </c>
      <c r="C165" s="72">
        <v>1155</v>
      </c>
      <c r="D165" s="72">
        <v>1024</v>
      </c>
      <c r="E165" s="73">
        <f t="shared" si="7"/>
        <v>88.6580086580087</v>
      </c>
      <c r="F165" s="74">
        <f t="shared" si="8"/>
        <v>-9.54063604240282</v>
      </c>
      <c r="G165" s="77">
        <v>1132</v>
      </c>
    </row>
    <row r="166" ht="23.45" customHeight="1" spans="1:7">
      <c r="A166" s="71">
        <v>235</v>
      </c>
      <c r="B166" s="78" t="s">
        <v>11</v>
      </c>
      <c r="C166" s="72">
        <v>1150</v>
      </c>
      <c r="D166" s="72">
        <v>98</v>
      </c>
      <c r="E166" s="73">
        <f t="shared" si="7"/>
        <v>8.52173913043478</v>
      </c>
      <c r="F166" s="74">
        <f t="shared" si="8"/>
        <v>-91.3274336283186</v>
      </c>
      <c r="G166" s="77">
        <v>1130</v>
      </c>
    </row>
    <row r="167" ht="23.45" customHeight="1" spans="1:7">
      <c r="A167" s="71"/>
      <c r="B167" s="78" t="s">
        <v>269</v>
      </c>
      <c r="C167" s="72">
        <v>215</v>
      </c>
      <c r="D167" s="72">
        <v>207</v>
      </c>
      <c r="E167" s="73">
        <f t="shared" si="7"/>
        <v>96.2790697674419</v>
      </c>
      <c r="F167" s="74">
        <f t="shared" si="8"/>
        <v>-0.480769230769226</v>
      </c>
      <c r="G167" s="77">
        <v>208</v>
      </c>
    </row>
    <row r="168" ht="23.45" customHeight="1" spans="1:7">
      <c r="A168" s="71">
        <v>561</v>
      </c>
      <c r="B168" s="81" t="s">
        <v>273</v>
      </c>
      <c r="C168" s="72">
        <v>130</v>
      </c>
      <c r="D168" s="72">
        <v>54</v>
      </c>
      <c r="E168" s="73">
        <f t="shared" si="7"/>
        <v>41.5384615384615</v>
      </c>
      <c r="F168" s="74">
        <f t="shared" si="8"/>
        <v>-57.1428571428571</v>
      </c>
      <c r="G168" s="77">
        <v>126</v>
      </c>
    </row>
    <row r="169" ht="23.45" customHeight="1" spans="1:7">
      <c r="A169" s="71"/>
      <c r="B169" s="78" t="s">
        <v>274</v>
      </c>
      <c r="C169" s="72">
        <v>470</v>
      </c>
      <c r="D169" s="72">
        <v>466</v>
      </c>
      <c r="E169" s="73">
        <f t="shared" si="7"/>
        <v>99.1489361702128</v>
      </c>
      <c r="F169" s="74">
        <f t="shared" si="8"/>
        <v>2.19298245614034</v>
      </c>
      <c r="G169" s="77">
        <v>456</v>
      </c>
    </row>
    <row r="170" ht="23.45" customHeight="1" spans="1:7">
      <c r="A170" s="71"/>
      <c r="B170" s="78" t="s">
        <v>276</v>
      </c>
      <c r="C170" s="72">
        <v>35</v>
      </c>
      <c r="D170" s="72">
        <v>16</v>
      </c>
      <c r="E170" s="73">
        <f t="shared" si="7"/>
        <v>45.7142857142857</v>
      </c>
      <c r="F170" s="74">
        <f t="shared" si="8"/>
        <v>-51.5151515151515</v>
      </c>
      <c r="G170" s="77">
        <v>33</v>
      </c>
    </row>
    <row r="171" ht="23.45" customHeight="1" spans="1:7">
      <c r="A171" s="71"/>
      <c r="B171" s="81" t="s">
        <v>1049</v>
      </c>
      <c r="C171" s="72">
        <v>15</v>
      </c>
      <c r="D171" s="72"/>
      <c r="E171" s="73"/>
      <c r="F171" s="74"/>
      <c r="G171" s="77">
        <v>15</v>
      </c>
    </row>
    <row r="172" ht="23.45" customHeight="1" spans="1:7">
      <c r="A172" s="71">
        <v>237</v>
      </c>
      <c r="B172" s="81" t="s">
        <v>791</v>
      </c>
      <c r="C172" s="72">
        <v>55</v>
      </c>
      <c r="D172" s="72">
        <v>297</v>
      </c>
      <c r="E172" s="73">
        <f t="shared" si="7"/>
        <v>540</v>
      </c>
      <c r="F172" s="74">
        <f t="shared" si="8"/>
        <v>460.377358490566</v>
      </c>
      <c r="G172" s="77">
        <v>53</v>
      </c>
    </row>
    <row r="173" ht="23.45" customHeight="1" spans="1:7">
      <c r="A173" s="71">
        <v>116</v>
      </c>
      <c r="B173" s="81" t="s">
        <v>1050</v>
      </c>
      <c r="C173" s="72">
        <v>1850</v>
      </c>
      <c r="D173" s="72">
        <v>3092</v>
      </c>
      <c r="E173" s="73">
        <f t="shared" si="7"/>
        <v>167.135135135135</v>
      </c>
      <c r="F173" s="74">
        <f t="shared" si="8"/>
        <v>83.9381320642475</v>
      </c>
      <c r="G173" s="77">
        <v>1681</v>
      </c>
    </row>
    <row r="174" ht="23.45" customHeight="1" spans="1:7">
      <c r="A174" s="71"/>
      <c r="B174" s="66" t="s">
        <v>284</v>
      </c>
      <c r="C174" s="72">
        <f>SUM(C175:C176)</f>
        <v>105</v>
      </c>
      <c r="D174" s="72">
        <f>SUM(D175:D176)</f>
        <v>251</v>
      </c>
      <c r="E174" s="73">
        <f t="shared" si="7"/>
        <v>239.047619047619</v>
      </c>
      <c r="F174" s="74">
        <f t="shared" si="8"/>
        <v>141.346153846154</v>
      </c>
      <c r="G174" s="77">
        <f>SUM(G175:G176)</f>
        <v>104</v>
      </c>
    </row>
    <row r="175" ht="23.45" customHeight="1" spans="1:7">
      <c r="A175" s="71">
        <v>113</v>
      </c>
      <c r="B175" s="81" t="s">
        <v>11</v>
      </c>
      <c r="C175" s="72">
        <v>5</v>
      </c>
      <c r="D175" s="72">
        <v>40</v>
      </c>
      <c r="E175" s="73">
        <f t="shared" si="7"/>
        <v>800</v>
      </c>
      <c r="F175" s="74">
        <f t="shared" si="8"/>
        <v>700</v>
      </c>
      <c r="G175" s="77">
        <v>5</v>
      </c>
    </row>
    <row r="176" ht="23.45" customHeight="1" spans="1:7">
      <c r="A176" s="71">
        <v>1787</v>
      </c>
      <c r="B176" s="78" t="s">
        <v>291</v>
      </c>
      <c r="C176" s="72">
        <v>100</v>
      </c>
      <c r="D176" s="72">
        <v>211</v>
      </c>
      <c r="E176" s="73">
        <f t="shared" si="7"/>
        <v>211</v>
      </c>
      <c r="F176" s="74">
        <f t="shared" si="8"/>
        <v>113.131313131313</v>
      </c>
      <c r="G176" s="77">
        <v>99</v>
      </c>
    </row>
    <row r="177" ht="23.45" customHeight="1" spans="1:7">
      <c r="A177" s="71"/>
      <c r="B177" s="82" t="s">
        <v>1051</v>
      </c>
      <c r="C177" s="72">
        <f>SUM(C178:C182)</f>
        <v>1550</v>
      </c>
      <c r="D177" s="72">
        <f>SUM(D178:D182)</f>
        <v>1686</v>
      </c>
      <c r="E177" s="73">
        <f t="shared" si="7"/>
        <v>108.774193548387</v>
      </c>
      <c r="F177" s="74">
        <f t="shared" si="8"/>
        <v>13.0026809651474</v>
      </c>
      <c r="G177" s="77">
        <f>SUM(G178:G182)</f>
        <v>1492</v>
      </c>
    </row>
    <row r="178" ht="23.45" customHeight="1" spans="1:7">
      <c r="A178" s="71"/>
      <c r="B178" s="81" t="s">
        <v>10</v>
      </c>
      <c r="C178" s="85">
        <v>1500</v>
      </c>
      <c r="D178" s="85">
        <v>1436</v>
      </c>
      <c r="E178" s="73">
        <f t="shared" si="7"/>
        <v>95.7333333333333</v>
      </c>
      <c r="F178" s="74">
        <f t="shared" si="8"/>
        <v>0.139470013947005</v>
      </c>
      <c r="G178" s="77">
        <v>1434</v>
      </c>
    </row>
    <row r="179" ht="23.45" customHeight="1" spans="1:7">
      <c r="A179" s="71"/>
      <c r="B179" s="81" t="s">
        <v>11</v>
      </c>
      <c r="C179" s="85">
        <v>50</v>
      </c>
      <c r="D179" s="85">
        <v>144</v>
      </c>
      <c r="E179" s="73">
        <f t="shared" si="7"/>
        <v>288</v>
      </c>
      <c r="F179" s="74">
        <f t="shared" si="8"/>
        <v>200</v>
      </c>
      <c r="G179" s="77">
        <v>48</v>
      </c>
    </row>
    <row r="180" ht="23.45" customHeight="1" spans="1:7">
      <c r="A180" s="71">
        <v>161</v>
      </c>
      <c r="B180" s="81" t="s">
        <v>293</v>
      </c>
      <c r="C180" s="85"/>
      <c r="D180" s="85">
        <v>4</v>
      </c>
      <c r="E180" s="73"/>
      <c r="F180" s="74">
        <f t="shared" si="8"/>
        <v>0</v>
      </c>
      <c r="G180" s="77">
        <v>4</v>
      </c>
    </row>
    <row r="181" ht="23.45" customHeight="1" spans="1:7">
      <c r="A181" s="71">
        <v>120</v>
      </c>
      <c r="B181" s="81" t="s">
        <v>294</v>
      </c>
      <c r="C181" s="85"/>
      <c r="D181" s="85">
        <v>3</v>
      </c>
      <c r="E181" s="73"/>
      <c r="F181" s="74">
        <f t="shared" si="8"/>
        <v>0</v>
      </c>
      <c r="G181" s="77">
        <v>3</v>
      </c>
    </row>
    <row r="182" ht="23.45" customHeight="1" spans="1:7">
      <c r="A182" s="71">
        <v>756</v>
      </c>
      <c r="B182" s="81" t="s">
        <v>1052</v>
      </c>
      <c r="C182" s="85"/>
      <c r="D182" s="85">
        <v>99</v>
      </c>
      <c r="E182" s="73"/>
      <c r="F182" s="74"/>
      <c r="G182" s="77">
        <v>3</v>
      </c>
    </row>
    <row r="183" ht="23.45" customHeight="1" spans="1:7">
      <c r="A183" s="71">
        <v>72</v>
      </c>
      <c r="B183" s="66" t="s">
        <v>1053</v>
      </c>
      <c r="C183" s="72">
        <f>SUM(C184:C186)</f>
        <v>1470</v>
      </c>
      <c r="D183" s="72">
        <f>SUM(D184:D186)</f>
        <v>1151</v>
      </c>
      <c r="E183" s="73">
        <f t="shared" ref="E183:E216" si="9">D183/C183*100</f>
        <v>78.2993197278912</v>
      </c>
      <c r="F183" s="74">
        <f t="shared" si="8"/>
        <v>-8.72323552735924</v>
      </c>
      <c r="G183" s="77">
        <f>SUM(G184:G186)</f>
        <v>1261</v>
      </c>
    </row>
    <row r="184" ht="23.45" customHeight="1" spans="1:7">
      <c r="A184" s="71"/>
      <c r="B184" s="78" t="s">
        <v>301</v>
      </c>
      <c r="C184" s="72">
        <v>400</v>
      </c>
      <c r="D184" s="72">
        <v>17</v>
      </c>
      <c r="E184" s="73">
        <f t="shared" si="9"/>
        <v>4.25</v>
      </c>
      <c r="F184" s="74">
        <f t="shared" si="8"/>
        <v>-95.6852791878173</v>
      </c>
      <c r="G184" s="77">
        <v>394</v>
      </c>
    </row>
    <row r="185" ht="23.45" customHeight="1" spans="1:7">
      <c r="A185" s="71">
        <v>624</v>
      </c>
      <c r="B185" s="81" t="s">
        <v>302</v>
      </c>
      <c r="C185" s="72">
        <v>70</v>
      </c>
      <c r="D185" s="72">
        <v>70</v>
      </c>
      <c r="E185" s="73">
        <f t="shared" si="9"/>
        <v>100</v>
      </c>
      <c r="F185" s="74">
        <f t="shared" si="8"/>
        <v>2.94117647058823</v>
      </c>
      <c r="G185" s="77">
        <v>68</v>
      </c>
    </row>
    <row r="186" ht="23.45" customHeight="1" spans="1:7">
      <c r="A186" s="76">
        <v>17249</v>
      </c>
      <c r="B186" s="78" t="s">
        <v>1054</v>
      </c>
      <c r="C186" s="72">
        <v>1000</v>
      </c>
      <c r="D186" s="72">
        <v>1064</v>
      </c>
      <c r="E186" s="73">
        <f t="shared" si="9"/>
        <v>106.4</v>
      </c>
      <c r="F186" s="74">
        <f t="shared" si="8"/>
        <v>33.1664580725907</v>
      </c>
      <c r="G186" s="77">
        <v>799</v>
      </c>
    </row>
    <row r="187" ht="23.45" customHeight="1" spans="1:7">
      <c r="A187" s="71">
        <v>1236</v>
      </c>
      <c r="B187" s="66" t="s">
        <v>304</v>
      </c>
      <c r="C187" s="72">
        <f>C188+C192+C199+C201+C207+C211+C218+C223+C226+C229+C231+C233+C237+C241</f>
        <v>22200</v>
      </c>
      <c r="D187" s="72">
        <f>D188+D192+D199+D201+D207+D211+D218+D223+D226+D229+D231+D233+D237+D241</f>
        <v>21765</v>
      </c>
      <c r="E187" s="73">
        <f t="shared" si="9"/>
        <v>98.0405405405405</v>
      </c>
      <c r="F187" s="74">
        <f t="shared" si="8"/>
        <v>13.0766832917706</v>
      </c>
      <c r="G187" s="86">
        <v>19248</v>
      </c>
    </row>
    <row r="188" ht="23.45" customHeight="1" spans="1:7">
      <c r="A188" s="71">
        <v>790</v>
      </c>
      <c r="B188" s="66" t="s">
        <v>305</v>
      </c>
      <c r="C188" s="72">
        <f>SUM(C189:C191)</f>
        <v>1180</v>
      </c>
      <c r="D188" s="72">
        <f>SUM(D189:D191)</f>
        <v>1172</v>
      </c>
      <c r="E188" s="73">
        <f t="shared" si="9"/>
        <v>99.3220338983051</v>
      </c>
      <c r="F188" s="74">
        <f t="shared" si="8"/>
        <v>-23.6482084690554</v>
      </c>
      <c r="G188" s="80">
        <v>1535</v>
      </c>
    </row>
    <row r="189" ht="23.45" customHeight="1" spans="1:7">
      <c r="A189" s="71">
        <v>328</v>
      </c>
      <c r="B189" s="78" t="s">
        <v>10</v>
      </c>
      <c r="C189" s="72">
        <v>630</v>
      </c>
      <c r="D189" s="72">
        <v>616</v>
      </c>
      <c r="E189" s="73">
        <f t="shared" si="9"/>
        <v>97.7777777777778</v>
      </c>
      <c r="F189" s="74">
        <f t="shared" si="8"/>
        <v>-13.8461538461538</v>
      </c>
      <c r="G189" s="77">
        <v>715</v>
      </c>
    </row>
    <row r="190" ht="23.45" customHeight="1" spans="1:7">
      <c r="A190" s="71"/>
      <c r="B190" s="78" t="s">
        <v>11</v>
      </c>
      <c r="C190" s="72">
        <v>400</v>
      </c>
      <c r="D190" s="72">
        <v>404</v>
      </c>
      <c r="E190" s="73">
        <f t="shared" si="9"/>
        <v>101</v>
      </c>
      <c r="F190" s="74">
        <f t="shared" si="8"/>
        <v>-18.052738336714</v>
      </c>
      <c r="G190" s="77">
        <v>493</v>
      </c>
    </row>
    <row r="191" ht="23.45" customHeight="1" spans="1:7">
      <c r="A191" s="71">
        <v>989</v>
      </c>
      <c r="B191" s="78" t="s">
        <v>314</v>
      </c>
      <c r="C191" s="72">
        <v>150</v>
      </c>
      <c r="D191" s="72">
        <v>152</v>
      </c>
      <c r="E191" s="73">
        <f t="shared" si="9"/>
        <v>101.333333333333</v>
      </c>
      <c r="F191" s="74">
        <f t="shared" si="8"/>
        <v>-51.5923566878981</v>
      </c>
      <c r="G191" s="77">
        <v>314</v>
      </c>
    </row>
    <row r="192" ht="23.45" customHeight="1" spans="1:7">
      <c r="A192" s="71">
        <v>662</v>
      </c>
      <c r="B192" s="66" t="s">
        <v>315</v>
      </c>
      <c r="C192" s="72">
        <f>SUM(C193:C198)</f>
        <v>950</v>
      </c>
      <c r="D192" s="72">
        <f>SUM(D193:D198)</f>
        <v>937</v>
      </c>
      <c r="E192" s="73">
        <f t="shared" si="9"/>
        <v>98.6315789473684</v>
      </c>
      <c r="F192" s="74">
        <f t="shared" si="8"/>
        <v>13.4382566585956</v>
      </c>
      <c r="G192" s="80">
        <f>SUM(G193:G198)</f>
        <v>826</v>
      </c>
    </row>
    <row r="193" ht="23.45" customHeight="1" spans="1:7">
      <c r="A193" s="71">
        <v>9</v>
      </c>
      <c r="B193" s="78" t="s">
        <v>10</v>
      </c>
      <c r="C193" s="72">
        <v>560</v>
      </c>
      <c r="D193" s="72">
        <v>534</v>
      </c>
      <c r="E193" s="73">
        <f t="shared" si="9"/>
        <v>95.3571428571429</v>
      </c>
      <c r="F193" s="74">
        <f t="shared" si="8"/>
        <v>-5.82010582010582</v>
      </c>
      <c r="G193" s="77">
        <v>567</v>
      </c>
    </row>
    <row r="194" ht="23.45" customHeight="1" spans="1:7">
      <c r="A194" s="71"/>
      <c r="B194" s="78" t="s">
        <v>11</v>
      </c>
      <c r="C194" s="72">
        <v>80</v>
      </c>
      <c r="D194" s="72">
        <v>90</v>
      </c>
      <c r="E194" s="73">
        <f t="shared" si="9"/>
        <v>112.5</v>
      </c>
      <c r="F194" s="74">
        <f t="shared" si="8"/>
        <v>80</v>
      </c>
      <c r="G194" s="77">
        <v>50</v>
      </c>
    </row>
    <row r="195" ht="23.45" customHeight="1" spans="1:7">
      <c r="A195" s="71">
        <v>13</v>
      </c>
      <c r="B195" s="81" t="s">
        <v>1055</v>
      </c>
      <c r="C195" s="72">
        <v>20</v>
      </c>
      <c r="D195" s="72">
        <v>22</v>
      </c>
      <c r="E195" s="73">
        <f t="shared" si="9"/>
        <v>110</v>
      </c>
      <c r="F195" s="74">
        <f t="shared" si="8"/>
        <v>175</v>
      </c>
      <c r="G195" s="77">
        <v>8</v>
      </c>
    </row>
    <row r="196" ht="23.45" customHeight="1" spans="1:7">
      <c r="A196" s="71">
        <v>14</v>
      </c>
      <c r="B196" s="81" t="s">
        <v>1056</v>
      </c>
      <c r="C196" s="83">
        <v>25</v>
      </c>
      <c r="D196" s="83">
        <v>27</v>
      </c>
      <c r="E196" s="73">
        <f t="shared" si="9"/>
        <v>108</v>
      </c>
      <c r="F196" s="74">
        <f t="shared" ref="F196:F258" si="10">D196/G196*100-100</f>
        <v>575</v>
      </c>
      <c r="G196" s="80">
        <v>4</v>
      </c>
    </row>
    <row r="197" ht="23.45" customHeight="1" spans="1:7">
      <c r="A197" s="71">
        <v>262</v>
      </c>
      <c r="B197" s="78" t="s">
        <v>319</v>
      </c>
      <c r="C197" s="72">
        <v>25</v>
      </c>
      <c r="D197" s="72">
        <v>22</v>
      </c>
      <c r="E197" s="73">
        <f t="shared" si="9"/>
        <v>88</v>
      </c>
      <c r="F197" s="74">
        <f t="shared" si="10"/>
        <v>-8.33333333333334</v>
      </c>
      <c r="G197" s="77">
        <v>24</v>
      </c>
    </row>
    <row r="198" ht="23.45" customHeight="1" spans="1:7">
      <c r="A198" s="71"/>
      <c r="B198" s="78" t="s">
        <v>322</v>
      </c>
      <c r="C198" s="72">
        <v>240</v>
      </c>
      <c r="D198" s="72">
        <v>242</v>
      </c>
      <c r="E198" s="73">
        <f t="shared" si="9"/>
        <v>100.833333333333</v>
      </c>
      <c r="F198" s="74">
        <f t="shared" si="10"/>
        <v>39.8843930635838</v>
      </c>
      <c r="G198" s="80">
        <v>173</v>
      </c>
    </row>
    <row r="199" ht="23.45" customHeight="1" spans="1:7">
      <c r="A199" s="71">
        <v>906</v>
      </c>
      <c r="B199" s="66" t="s">
        <v>338</v>
      </c>
      <c r="C199" s="72">
        <f>SUM(C200:C200)</f>
        <v>2200</v>
      </c>
      <c r="D199" s="72">
        <f>SUM(D200:D200)</f>
        <v>2161</v>
      </c>
      <c r="E199" s="73">
        <f t="shared" si="9"/>
        <v>98.2272727272727</v>
      </c>
      <c r="F199" s="74">
        <f t="shared" si="10"/>
        <v>56.8214804063861</v>
      </c>
      <c r="G199" s="77">
        <f>SUM(G200)</f>
        <v>1378</v>
      </c>
    </row>
    <row r="200" ht="23.45" customHeight="1" spans="1:7">
      <c r="A200" s="71">
        <v>382</v>
      </c>
      <c r="B200" s="78" t="s">
        <v>347</v>
      </c>
      <c r="C200" s="72">
        <v>2200</v>
      </c>
      <c r="D200" s="72">
        <v>2161</v>
      </c>
      <c r="E200" s="73">
        <f t="shared" si="9"/>
        <v>98.2272727272727</v>
      </c>
      <c r="F200" s="74">
        <f t="shared" si="10"/>
        <v>56.8214804063861</v>
      </c>
      <c r="G200" s="77">
        <v>1378</v>
      </c>
    </row>
    <row r="201" ht="23.45" customHeight="1" spans="1:7">
      <c r="A201" s="71"/>
      <c r="B201" s="66" t="s">
        <v>348</v>
      </c>
      <c r="C201" s="72">
        <f>SUM(C202:C206)</f>
        <v>394</v>
      </c>
      <c r="D201" s="72">
        <f>SUM(D202:D206)</f>
        <v>383</v>
      </c>
      <c r="E201" s="73">
        <f t="shared" si="9"/>
        <v>97.2081218274112</v>
      </c>
      <c r="F201" s="74">
        <f t="shared" si="10"/>
        <v>11.9883040935673</v>
      </c>
      <c r="G201" s="80">
        <f>SUM(G202:G206)</f>
        <v>342</v>
      </c>
    </row>
    <row r="202" ht="23.45" customHeight="1" spans="1:7">
      <c r="A202" s="71"/>
      <c r="B202" s="78" t="s">
        <v>350</v>
      </c>
      <c r="C202" s="72">
        <v>46</v>
      </c>
      <c r="D202" s="72">
        <v>46</v>
      </c>
      <c r="E202" s="73">
        <f t="shared" si="9"/>
        <v>100</v>
      </c>
      <c r="F202" s="74"/>
      <c r="G202" s="77"/>
    </row>
    <row r="203" ht="23.45" customHeight="1" spans="1:7">
      <c r="A203" s="71">
        <v>200</v>
      </c>
      <c r="B203" s="78" t="s">
        <v>352</v>
      </c>
      <c r="C203" s="72">
        <v>3</v>
      </c>
      <c r="D203" s="72">
        <v>2</v>
      </c>
      <c r="E203" s="73">
        <f t="shared" si="9"/>
        <v>66.6666666666667</v>
      </c>
      <c r="F203" s="74">
        <f t="shared" si="10"/>
        <v>0</v>
      </c>
      <c r="G203" s="77">
        <v>2</v>
      </c>
    </row>
    <row r="204" ht="23.45" customHeight="1" spans="1:7">
      <c r="A204" s="71"/>
      <c r="B204" s="78" t="s">
        <v>353</v>
      </c>
      <c r="C204" s="72">
        <v>160</v>
      </c>
      <c r="D204" s="72">
        <v>165</v>
      </c>
      <c r="E204" s="73">
        <f t="shared" si="9"/>
        <v>103.125</v>
      </c>
      <c r="F204" s="74">
        <f t="shared" si="10"/>
        <v>4.43037974683544</v>
      </c>
      <c r="G204" s="77">
        <v>158</v>
      </c>
    </row>
    <row r="205" ht="23.45" customHeight="1" spans="1:7">
      <c r="A205" s="71">
        <v>96</v>
      </c>
      <c r="B205" s="78" t="s">
        <v>354</v>
      </c>
      <c r="C205" s="72">
        <v>35</v>
      </c>
      <c r="D205" s="72">
        <v>18</v>
      </c>
      <c r="E205" s="73">
        <f t="shared" si="9"/>
        <v>51.4285714285714</v>
      </c>
      <c r="F205" s="74"/>
      <c r="G205" s="77"/>
    </row>
    <row r="206" ht="23.45" customHeight="1" spans="1:7">
      <c r="A206" s="71">
        <v>137</v>
      </c>
      <c r="B206" s="78" t="s">
        <v>355</v>
      </c>
      <c r="C206" s="72">
        <v>150</v>
      </c>
      <c r="D206" s="72">
        <v>152</v>
      </c>
      <c r="E206" s="73">
        <f t="shared" si="9"/>
        <v>101.333333333333</v>
      </c>
      <c r="F206" s="74">
        <f t="shared" si="10"/>
        <v>-16.4835164835165</v>
      </c>
      <c r="G206" s="80">
        <v>182</v>
      </c>
    </row>
    <row r="207" ht="23.45" customHeight="1" spans="1:7">
      <c r="A207" s="71">
        <v>125</v>
      </c>
      <c r="B207" s="66" t="s">
        <v>356</v>
      </c>
      <c r="C207" s="72">
        <f>SUM(C208:C210)</f>
        <v>225</v>
      </c>
      <c r="D207" s="72">
        <f>SUM(D208:D210)</f>
        <v>223</v>
      </c>
      <c r="E207" s="73">
        <f t="shared" si="9"/>
        <v>99.1111111111111</v>
      </c>
      <c r="F207" s="74">
        <f t="shared" si="10"/>
        <v>1.36363636363637</v>
      </c>
      <c r="G207" s="80">
        <v>220</v>
      </c>
    </row>
    <row r="208" ht="23.45" customHeight="1" spans="1:7">
      <c r="A208" s="71">
        <v>8</v>
      </c>
      <c r="B208" s="81" t="s">
        <v>1057</v>
      </c>
      <c r="C208" s="72">
        <v>120</v>
      </c>
      <c r="D208" s="72">
        <v>121</v>
      </c>
      <c r="E208" s="73">
        <f t="shared" si="9"/>
        <v>100.833333333333</v>
      </c>
      <c r="F208" s="74">
        <f t="shared" si="10"/>
        <v>-36.3157894736842</v>
      </c>
      <c r="G208" s="80">
        <v>190</v>
      </c>
    </row>
    <row r="209" ht="23.45" customHeight="1" spans="1:7">
      <c r="A209" s="71"/>
      <c r="B209" s="78" t="s">
        <v>360</v>
      </c>
      <c r="C209" s="72">
        <v>5</v>
      </c>
      <c r="D209" s="72">
        <v>6</v>
      </c>
      <c r="E209" s="73">
        <f t="shared" si="9"/>
        <v>120</v>
      </c>
      <c r="F209" s="74"/>
      <c r="G209" s="77"/>
    </row>
    <row r="210" ht="23.45" customHeight="1" spans="1:7">
      <c r="A210" s="71">
        <v>563</v>
      </c>
      <c r="B210" s="81" t="s">
        <v>361</v>
      </c>
      <c r="C210" s="72">
        <v>100</v>
      </c>
      <c r="D210" s="72">
        <v>96</v>
      </c>
      <c r="E210" s="73">
        <f t="shared" si="9"/>
        <v>96</v>
      </c>
      <c r="F210" s="74"/>
      <c r="G210" s="77"/>
    </row>
    <row r="211" ht="23.45" customHeight="1" spans="1:7">
      <c r="A211" s="71">
        <v>98</v>
      </c>
      <c r="B211" s="66" t="s">
        <v>362</v>
      </c>
      <c r="C211" s="72">
        <f>SUM(C212:C217)</f>
        <v>867</v>
      </c>
      <c r="D211" s="72">
        <f>SUM(D212:D217)</f>
        <v>862</v>
      </c>
      <c r="E211" s="73">
        <f t="shared" si="9"/>
        <v>99.4232987312572</v>
      </c>
      <c r="F211" s="74">
        <f t="shared" si="10"/>
        <v>7.34744707347448</v>
      </c>
      <c r="G211" s="77">
        <f>SUM(G212:G217)</f>
        <v>803</v>
      </c>
    </row>
    <row r="212" ht="23.45" customHeight="1" spans="1:7">
      <c r="A212" s="71">
        <v>88</v>
      </c>
      <c r="B212" s="78" t="s">
        <v>363</v>
      </c>
      <c r="C212" s="72">
        <v>12</v>
      </c>
      <c r="D212" s="72">
        <v>13</v>
      </c>
      <c r="E212" s="73">
        <f t="shared" si="9"/>
        <v>108.333333333333</v>
      </c>
      <c r="F212" s="74">
        <f t="shared" si="10"/>
        <v>44.4444444444444</v>
      </c>
      <c r="G212" s="77">
        <v>9</v>
      </c>
    </row>
    <row r="213" ht="23.45" customHeight="1" spans="1:7">
      <c r="A213" s="71">
        <v>161</v>
      </c>
      <c r="B213" s="78" t="s">
        <v>364</v>
      </c>
      <c r="C213" s="72">
        <v>350</v>
      </c>
      <c r="D213" s="72">
        <v>339</v>
      </c>
      <c r="E213" s="73">
        <f t="shared" si="9"/>
        <v>96.8571428571428</v>
      </c>
      <c r="F213" s="74">
        <f t="shared" si="10"/>
        <v>3.98773006134969</v>
      </c>
      <c r="G213" s="77">
        <v>326</v>
      </c>
    </row>
    <row r="214" ht="23.45" customHeight="1" spans="1:7">
      <c r="A214" s="71">
        <v>142</v>
      </c>
      <c r="B214" s="78" t="s">
        <v>366</v>
      </c>
      <c r="C214" s="72">
        <v>280</v>
      </c>
      <c r="D214" s="72">
        <v>285</v>
      </c>
      <c r="E214" s="73">
        <f t="shared" si="9"/>
        <v>101.785714285714</v>
      </c>
      <c r="F214" s="74">
        <f t="shared" si="10"/>
        <v>15.3846153846154</v>
      </c>
      <c r="G214" s="77">
        <v>247</v>
      </c>
    </row>
    <row r="215" ht="23.45" customHeight="1" spans="1:7">
      <c r="A215" s="71">
        <v>74</v>
      </c>
      <c r="B215" s="78" t="s">
        <v>367</v>
      </c>
      <c r="C215" s="72">
        <v>175</v>
      </c>
      <c r="D215" s="72">
        <v>172</v>
      </c>
      <c r="E215" s="73">
        <f t="shared" si="9"/>
        <v>98.2857142857143</v>
      </c>
      <c r="F215" s="74">
        <f t="shared" si="10"/>
        <v>0.584795321637415</v>
      </c>
      <c r="G215" s="77">
        <v>171</v>
      </c>
    </row>
    <row r="216" ht="23.45" customHeight="1" spans="1:7">
      <c r="A216" s="71">
        <v>1025</v>
      </c>
      <c r="B216" s="78" t="s">
        <v>1058</v>
      </c>
      <c r="C216" s="72">
        <v>50</v>
      </c>
      <c r="D216" s="72">
        <v>50</v>
      </c>
      <c r="E216" s="73">
        <f t="shared" si="9"/>
        <v>100</v>
      </c>
      <c r="F216" s="74"/>
      <c r="G216" s="77"/>
    </row>
    <row r="217" ht="23.45" customHeight="1" spans="1:7">
      <c r="A217" s="71">
        <v>1025</v>
      </c>
      <c r="B217" s="78" t="s">
        <v>368</v>
      </c>
      <c r="C217" s="72"/>
      <c r="D217" s="72">
        <v>3</v>
      </c>
      <c r="E217" s="73"/>
      <c r="F217" s="74">
        <f t="shared" si="10"/>
        <v>-94</v>
      </c>
      <c r="G217" s="77">
        <v>50</v>
      </c>
    </row>
    <row r="218" ht="23.45" customHeight="1" spans="1:7">
      <c r="A218" s="71">
        <v>182</v>
      </c>
      <c r="B218" s="66" t="s">
        <v>369</v>
      </c>
      <c r="C218" s="72">
        <f>SUM(C219:C222)</f>
        <v>1078</v>
      </c>
      <c r="D218" s="72">
        <f>SUM(D219:D222)</f>
        <v>1046</v>
      </c>
      <c r="E218" s="73">
        <f t="shared" ref="E218:E229" si="11">D218/C218*100</f>
        <v>97.0315398886827</v>
      </c>
      <c r="F218" s="74">
        <f t="shared" si="10"/>
        <v>3.05418719211823</v>
      </c>
      <c r="G218" s="77">
        <f>SUM(G219:G222)</f>
        <v>1015</v>
      </c>
    </row>
    <row r="219" ht="23.45" customHeight="1" spans="1:7">
      <c r="A219" s="71">
        <v>6</v>
      </c>
      <c r="B219" s="78" t="s">
        <v>10</v>
      </c>
      <c r="C219" s="72">
        <v>170</v>
      </c>
      <c r="D219" s="72">
        <v>167</v>
      </c>
      <c r="E219" s="73">
        <f t="shared" si="11"/>
        <v>98.2352941176471</v>
      </c>
      <c r="F219" s="74">
        <f t="shared" si="10"/>
        <v>-16.9154228855721</v>
      </c>
      <c r="G219" s="77">
        <v>201</v>
      </c>
    </row>
    <row r="220" ht="23.45" customHeight="1" spans="1:7">
      <c r="A220" s="71">
        <v>1</v>
      </c>
      <c r="B220" s="78" t="s">
        <v>11</v>
      </c>
      <c r="C220" s="72">
        <v>8</v>
      </c>
      <c r="D220" s="72">
        <v>5</v>
      </c>
      <c r="E220" s="73">
        <f t="shared" si="11"/>
        <v>62.5</v>
      </c>
      <c r="F220" s="74">
        <f t="shared" si="10"/>
        <v>-28.5714285714286</v>
      </c>
      <c r="G220" s="77">
        <v>7</v>
      </c>
    </row>
    <row r="221" ht="23.45" customHeight="1" spans="1:7">
      <c r="A221" s="71">
        <v>836</v>
      </c>
      <c r="B221" s="78" t="s">
        <v>373</v>
      </c>
      <c r="C221" s="72">
        <v>300</v>
      </c>
      <c r="D221" s="72">
        <v>285</v>
      </c>
      <c r="E221" s="73">
        <f t="shared" si="11"/>
        <v>95</v>
      </c>
      <c r="F221" s="74">
        <f t="shared" si="10"/>
        <v>-6.25</v>
      </c>
      <c r="G221" s="77">
        <v>304</v>
      </c>
    </row>
    <row r="222" ht="23.45" customHeight="1" spans="1:7">
      <c r="A222" s="71">
        <v>986</v>
      </c>
      <c r="B222" s="78" t="s">
        <v>374</v>
      </c>
      <c r="C222" s="72">
        <v>600</v>
      </c>
      <c r="D222" s="72">
        <v>589</v>
      </c>
      <c r="E222" s="73">
        <f t="shared" si="11"/>
        <v>98.1666666666667</v>
      </c>
      <c r="F222" s="74">
        <f t="shared" si="10"/>
        <v>17.0974155069582</v>
      </c>
      <c r="G222" s="77">
        <v>503</v>
      </c>
    </row>
    <row r="223" ht="23.45" customHeight="1" spans="1:7">
      <c r="A223" s="71">
        <v>300</v>
      </c>
      <c r="B223" s="66" t="s">
        <v>382</v>
      </c>
      <c r="C223" s="72">
        <f>SUM(C224:C225)</f>
        <v>300</v>
      </c>
      <c r="D223" s="72">
        <f>SUM(D224:D225)</f>
        <v>285</v>
      </c>
      <c r="E223" s="73">
        <f t="shared" si="11"/>
        <v>95</v>
      </c>
      <c r="F223" s="74">
        <f t="shared" si="10"/>
        <v>-52.4207011686144</v>
      </c>
      <c r="G223" s="77">
        <f>SUM(G224:G225)</f>
        <v>599</v>
      </c>
    </row>
    <row r="224" ht="23.45" customHeight="1" spans="1:7">
      <c r="A224" s="71">
        <v>686</v>
      </c>
      <c r="B224" s="78" t="s">
        <v>383</v>
      </c>
      <c r="C224" s="72">
        <v>150</v>
      </c>
      <c r="D224" s="72">
        <v>145</v>
      </c>
      <c r="E224" s="73">
        <f t="shared" si="11"/>
        <v>96.6666666666667</v>
      </c>
      <c r="F224" s="74">
        <f t="shared" si="10"/>
        <v>190</v>
      </c>
      <c r="G224" s="77">
        <v>50</v>
      </c>
    </row>
    <row r="225" ht="23.45" customHeight="1" spans="1:7">
      <c r="A225" s="71">
        <v>40</v>
      </c>
      <c r="B225" s="78" t="s">
        <v>384</v>
      </c>
      <c r="C225" s="72">
        <v>150</v>
      </c>
      <c r="D225" s="72">
        <v>140</v>
      </c>
      <c r="E225" s="73">
        <f t="shared" si="11"/>
        <v>93.3333333333333</v>
      </c>
      <c r="F225" s="74">
        <f t="shared" si="10"/>
        <v>-74.4990892531876</v>
      </c>
      <c r="G225" s="77">
        <v>549</v>
      </c>
    </row>
    <row r="226" ht="23.45" customHeight="1" spans="1:7">
      <c r="A226" s="71">
        <v>39</v>
      </c>
      <c r="B226" s="66" t="s">
        <v>385</v>
      </c>
      <c r="C226" s="72">
        <f>SUM(C227:C228)</f>
        <v>155</v>
      </c>
      <c r="D226" s="72">
        <f>SUM(D227:D228)</f>
        <v>158</v>
      </c>
      <c r="E226" s="73">
        <f t="shared" si="11"/>
        <v>101.935483870968</v>
      </c>
      <c r="F226" s="74">
        <f t="shared" si="10"/>
        <v>31.6666666666667</v>
      </c>
      <c r="G226" s="77">
        <f>SUM(G227:G228)</f>
        <v>120</v>
      </c>
    </row>
    <row r="227" ht="23.45" customHeight="1" spans="1:7">
      <c r="A227" s="71">
        <v>1</v>
      </c>
      <c r="B227" s="78" t="s">
        <v>386</v>
      </c>
      <c r="C227" s="72">
        <v>150</v>
      </c>
      <c r="D227" s="72">
        <v>153</v>
      </c>
      <c r="E227" s="73">
        <f t="shared" si="11"/>
        <v>102</v>
      </c>
      <c r="F227" s="74">
        <f t="shared" si="10"/>
        <v>31.8965517241379</v>
      </c>
      <c r="G227" s="77">
        <v>116</v>
      </c>
    </row>
    <row r="228" ht="23.45" customHeight="1" spans="1:7">
      <c r="A228" s="71"/>
      <c r="B228" s="78" t="s">
        <v>387</v>
      </c>
      <c r="C228" s="72">
        <v>5</v>
      </c>
      <c r="D228" s="72">
        <v>5</v>
      </c>
      <c r="E228" s="73">
        <f t="shared" si="11"/>
        <v>100</v>
      </c>
      <c r="F228" s="74">
        <f t="shared" si="10"/>
        <v>25</v>
      </c>
      <c r="G228" s="77">
        <v>4</v>
      </c>
    </row>
    <row r="229" ht="23.45" customHeight="1" spans="1:7">
      <c r="A229" s="71"/>
      <c r="B229" s="66" t="s">
        <v>388</v>
      </c>
      <c r="C229" s="72">
        <f>SUM(C230:C230)</f>
        <v>90</v>
      </c>
      <c r="D229" s="72">
        <f>SUM(D230:D230)</f>
        <v>85</v>
      </c>
      <c r="E229" s="73">
        <f t="shared" si="11"/>
        <v>94.4444444444444</v>
      </c>
      <c r="F229" s="74">
        <f t="shared" si="10"/>
        <v>-33.59375</v>
      </c>
      <c r="G229" s="77">
        <f>SUM(G230:G230)</f>
        <v>128</v>
      </c>
    </row>
    <row r="230" ht="23.45" customHeight="1" spans="1:7">
      <c r="A230" s="71">
        <v>190</v>
      </c>
      <c r="B230" s="81" t="s">
        <v>390</v>
      </c>
      <c r="C230" s="72">
        <v>90</v>
      </c>
      <c r="D230" s="72">
        <v>85</v>
      </c>
      <c r="E230" s="73">
        <f t="shared" ref="E230:E271" si="12">D230/C230*100</f>
        <v>94.4444444444444</v>
      </c>
      <c r="F230" s="74">
        <f t="shared" si="10"/>
        <v>-33.59375</v>
      </c>
      <c r="G230" s="77">
        <v>128</v>
      </c>
    </row>
    <row r="231" ht="23.45" customHeight="1" spans="1:7">
      <c r="A231" s="71">
        <v>190</v>
      </c>
      <c r="B231" s="66" t="s">
        <v>394</v>
      </c>
      <c r="C231" s="72">
        <f>SUM(C232:C232)</f>
        <v>510</v>
      </c>
      <c r="D231" s="72">
        <f>SUM(D232:D232)</f>
        <v>512</v>
      </c>
      <c r="E231" s="73">
        <f t="shared" si="12"/>
        <v>100.392156862745</v>
      </c>
      <c r="F231" s="74">
        <f t="shared" si="10"/>
        <v>243.624161073826</v>
      </c>
      <c r="G231" s="77">
        <f>SUM(G232)</f>
        <v>149</v>
      </c>
    </row>
    <row r="232" ht="23.45" customHeight="1" spans="1:7">
      <c r="A232" s="71">
        <v>6885</v>
      </c>
      <c r="B232" s="78" t="s">
        <v>396</v>
      </c>
      <c r="C232" s="72">
        <v>510</v>
      </c>
      <c r="D232" s="72">
        <v>512</v>
      </c>
      <c r="E232" s="73">
        <f t="shared" si="12"/>
        <v>100.392156862745</v>
      </c>
      <c r="F232" s="74">
        <f t="shared" si="10"/>
        <v>243.624161073826</v>
      </c>
      <c r="G232" s="77">
        <v>149</v>
      </c>
    </row>
    <row r="233" ht="23.45" customHeight="1" spans="1:7">
      <c r="A233" s="71">
        <v>1241</v>
      </c>
      <c r="B233" s="66" t="s">
        <v>397</v>
      </c>
      <c r="C233" s="72">
        <f>SUM(C234:C236)</f>
        <v>10250</v>
      </c>
      <c r="D233" s="72">
        <f>SUM(D234:D236)</f>
        <v>10129</v>
      </c>
      <c r="E233" s="73">
        <f t="shared" si="12"/>
        <v>98.8195121951219</v>
      </c>
      <c r="F233" s="74">
        <f t="shared" si="10"/>
        <v>3.6002863864171</v>
      </c>
      <c r="G233" s="77">
        <f>SUM(G234:G236)</f>
        <v>9777</v>
      </c>
    </row>
    <row r="234" ht="23.45" customHeight="1" spans="1:7">
      <c r="A234" s="71">
        <v>5644</v>
      </c>
      <c r="B234" s="78" t="s">
        <v>398</v>
      </c>
      <c r="C234" s="72">
        <v>5200</v>
      </c>
      <c r="D234" s="72">
        <v>5168</v>
      </c>
      <c r="E234" s="73">
        <f t="shared" si="12"/>
        <v>99.3846153846154</v>
      </c>
      <c r="F234" s="74">
        <f t="shared" si="10"/>
        <v>46.6099290780142</v>
      </c>
      <c r="G234" s="77">
        <v>3525</v>
      </c>
    </row>
    <row r="235" ht="23.45" customHeight="1" spans="1:7">
      <c r="A235" s="71"/>
      <c r="B235" s="78" t="s">
        <v>399</v>
      </c>
      <c r="C235" s="72">
        <v>4600</v>
      </c>
      <c r="D235" s="72">
        <v>4511</v>
      </c>
      <c r="E235" s="73">
        <f t="shared" si="12"/>
        <v>98.0652173913043</v>
      </c>
      <c r="F235" s="74">
        <f t="shared" si="10"/>
        <v>-27.8470889315419</v>
      </c>
      <c r="G235" s="77">
        <v>6252</v>
      </c>
    </row>
    <row r="236" ht="23.45" customHeight="1" spans="1:7">
      <c r="A236" s="71"/>
      <c r="B236" s="78" t="s">
        <v>400</v>
      </c>
      <c r="C236" s="72">
        <v>450</v>
      </c>
      <c r="D236" s="72">
        <v>450</v>
      </c>
      <c r="E236" s="73">
        <f t="shared" si="12"/>
        <v>100</v>
      </c>
      <c r="F236" s="74"/>
      <c r="G236" s="77"/>
    </row>
    <row r="237" ht="23.45" customHeight="1" spans="1:7">
      <c r="A237" s="71"/>
      <c r="B237" s="82" t="s">
        <v>1059</v>
      </c>
      <c r="C237" s="72">
        <f>SUM(C238:C240)</f>
        <v>60</v>
      </c>
      <c r="D237" s="72">
        <f>SUM(D238:D240)</f>
        <v>60</v>
      </c>
      <c r="E237" s="73">
        <f t="shared" si="12"/>
        <v>100</v>
      </c>
      <c r="F237" s="74">
        <f t="shared" si="10"/>
        <v>757.142857142857</v>
      </c>
      <c r="G237" s="80">
        <f>SUM(G238:G240)</f>
        <v>7</v>
      </c>
    </row>
    <row r="238" ht="23.45" customHeight="1" spans="1:7">
      <c r="A238" s="71">
        <v>3875</v>
      </c>
      <c r="B238" s="81" t="s">
        <v>11</v>
      </c>
      <c r="C238" s="72">
        <v>20</v>
      </c>
      <c r="D238" s="72">
        <v>20</v>
      </c>
      <c r="E238" s="73">
        <f t="shared" si="12"/>
        <v>100</v>
      </c>
      <c r="F238" s="74"/>
      <c r="G238" s="80"/>
    </row>
    <row r="239" ht="23.45" customHeight="1" spans="1:7">
      <c r="A239" s="71">
        <v>3875</v>
      </c>
      <c r="B239" s="81" t="s">
        <v>316</v>
      </c>
      <c r="C239" s="72"/>
      <c r="D239" s="72">
        <v>3</v>
      </c>
      <c r="E239" s="73"/>
      <c r="F239" s="74">
        <f t="shared" si="10"/>
        <v>-57.1428571428571</v>
      </c>
      <c r="G239" s="80">
        <v>7</v>
      </c>
    </row>
    <row r="240" ht="23.45" customHeight="1" spans="1:7">
      <c r="A240" s="71">
        <v>3875</v>
      </c>
      <c r="B240" s="81" t="s">
        <v>1060</v>
      </c>
      <c r="C240" s="72">
        <v>40</v>
      </c>
      <c r="D240" s="72">
        <v>37</v>
      </c>
      <c r="E240" s="73">
        <f t="shared" si="12"/>
        <v>92.5</v>
      </c>
      <c r="F240" s="74"/>
      <c r="G240" s="77"/>
    </row>
    <row r="241" ht="23.45" customHeight="1" spans="1:7">
      <c r="A241" s="71">
        <v>3875</v>
      </c>
      <c r="B241" s="66" t="s">
        <v>406</v>
      </c>
      <c r="C241" s="72">
        <f>C242</f>
        <v>3941</v>
      </c>
      <c r="D241" s="72">
        <f>D242</f>
        <v>3752</v>
      </c>
      <c r="E241" s="73">
        <f t="shared" si="12"/>
        <v>95.2042628774423</v>
      </c>
      <c r="F241" s="74">
        <f t="shared" si="10"/>
        <v>60.3418803418803</v>
      </c>
      <c r="G241" s="77">
        <f>SUM(G242)</f>
        <v>2340</v>
      </c>
    </row>
    <row r="242" ht="23.45" customHeight="1" spans="1:7">
      <c r="A242" s="76">
        <v>18992</v>
      </c>
      <c r="B242" s="78" t="s">
        <v>407</v>
      </c>
      <c r="C242" s="72">
        <v>3941</v>
      </c>
      <c r="D242" s="72">
        <v>3752</v>
      </c>
      <c r="E242" s="73">
        <f t="shared" si="12"/>
        <v>95.2042628774423</v>
      </c>
      <c r="F242" s="74">
        <f t="shared" si="10"/>
        <v>60.3418803418803</v>
      </c>
      <c r="G242" s="77">
        <v>2340</v>
      </c>
    </row>
    <row r="243" ht="23.45" customHeight="1" spans="1:7">
      <c r="A243" s="71">
        <v>1279</v>
      </c>
      <c r="B243" s="66" t="s">
        <v>1061</v>
      </c>
      <c r="C243" s="72">
        <f>C244+C248+C252+C255+C263+C266+C271+C275+C278+C280+C282</f>
        <v>24000</v>
      </c>
      <c r="D243" s="72">
        <f>D244+D248+D252+D255+D263+D266+D271+D275+D278+D280+D282</f>
        <v>25560</v>
      </c>
      <c r="E243" s="73">
        <f t="shared" si="12"/>
        <v>106.5</v>
      </c>
      <c r="F243" s="74">
        <f t="shared" si="10"/>
        <v>12.618963694043</v>
      </c>
      <c r="G243" s="77">
        <f>G244+G248+G252+G255+G263+G266+G271+G275+G278+G280+G282</f>
        <v>22696</v>
      </c>
    </row>
    <row r="244" ht="23.45" customHeight="1" spans="1:7">
      <c r="A244" s="71">
        <v>926</v>
      </c>
      <c r="B244" s="82" t="s">
        <v>1062</v>
      </c>
      <c r="C244" s="72">
        <f>SUM(C245:C247)</f>
        <v>3250</v>
      </c>
      <c r="D244" s="72">
        <f>SUM(D245:D247)</f>
        <v>3413</v>
      </c>
      <c r="E244" s="73">
        <f t="shared" si="12"/>
        <v>105.015384615385</v>
      </c>
      <c r="F244" s="74">
        <f t="shared" si="10"/>
        <v>67.9625984251969</v>
      </c>
      <c r="G244" s="77">
        <f>SUM(G245:G247)</f>
        <v>2032</v>
      </c>
    </row>
    <row r="245" ht="23.45" customHeight="1" spans="1:7">
      <c r="A245" s="71">
        <v>308</v>
      </c>
      <c r="B245" s="78" t="s">
        <v>10</v>
      </c>
      <c r="C245" s="72">
        <v>750</v>
      </c>
      <c r="D245" s="72">
        <v>763</v>
      </c>
      <c r="E245" s="73">
        <f t="shared" si="12"/>
        <v>101.733333333333</v>
      </c>
      <c r="F245" s="74">
        <f t="shared" si="10"/>
        <v>-9.38242280285036</v>
      </c>
      <c r="G245" s="77">
        <v>842</v>
      </c>
    </row>
    <row r="246" ht="23.45" customHeight="1" spans="1:7">
      <c r="A246" s="71">
        <v>45</v>
      </c>
      <c r="B246" s="78" t="s">
        <v>11</v>
      </c>
      <c r="C246" s="72">
        <v>500</v>
      </c>
      <c r="D246" s="72">
        <v>524</v>
      </c>
      <c r="E246" s="73">
        <f t="shared" si="12"/>
        <v>104.8</v>
      </c>
      <c r="F246" s="74">
        <f t="shared" si="10"/>
        <v>-51.3011152416357</v>
      </c>
      <c r="G246" s="77">
        <v>1076</v>
      </c>
    </row>
    <row r="247" ht="23.45" customHeight="1" spans="1:7">
      <c r="A247" s="71">
        <v>5359</v>
      </c>
      <c r="B247" s="81" t="s">
        <v>1063</v>
      </c>
      <c r="C247" s="72">
        <v>2000</v>
      </c>
      <c r="D247" s="72">
        <v>2126</v>
      </c>
      <c r="E247" s="73">
        <f t="shared" si="12"/>
        <v>106.3</v>
      </c>
      <c r="F247" s="74"/>
      <c r="G247" s="77">
        <v>114</v>
      </c>
    </row>
    <row r="248" ht="23.45" customHeight="1" spans="1:7">
      <c r="A248" s="71">
        <v>3549</v>
      </c>
      <c r="B248" s="66" t="s">
        <v>411</v>
      </c>
      <c r="C248" s="72">
        <f>SUM(C249:C251)</f>
        <v>3440</v>
      </c>
      <c r="D248" s="72">
        <f>SUM(D249:D251)</f>
        <v>3560</v>
      </c>
      <c r="E248" s="73">
        <f t="shared" si="12"/>
        <v>103.488372093023</v>
      </c>
      <c r="F248" s="74">
        <f t="shared" si="10"/>
        <v>-57.9544112436518</v>
      </c>
      <c r="G248" s="77">
        <f>SUM(G249:G251)</f>
        <v>8467</v>
      </c>
    </row>
    <row r="249" ht="23.45" customHeight="1" spans="1:7">
      <c r="A249" s="71">
        <v>750</v>
      </c>
      <c r="B249" s="78" t="s">
        <v>412</v>
      </c>
      <c r="C249" s="72">
        <v>2800</v>
      </c>
      <c r="D249" s="72">
        <v>2901</v>
      </c>
      <c r="E249" s="73">
        <f t="shared" si="12"/>
        <v>103.607142857143</v>
      </c>
      <c r="F249" s="74">
        <f t="shared" si="10"/>
        <v>-54.5369064409967</v>
      </c>
      <c r="G249" s="77">
        <v>6381</v>
      </c>
    </row>
    <row r="250" ht="23.45" customHeight="1" spans="1:7">
      <c r="A250" s="71">
        <v>1060</v>
      </c>
      <c r="B250" s="78" t="s">
        <v>413</v>
      </c>
      <c r="C250" s="72">
        <v>500</v>
      </c>
      <c r="D250" s="72">
        <v>510</v>
      </c>
      <c r="E250" s="73">
        <f t="shared" si="12"/>
        <v>102</v>
      </c>
      <c r="F250" s="74">
        <f t="shared" si="10"/>
        <v>-60.7993850883935</v>
      </c>
      <c r="G250" s="77">
        <v>1301</v>
      </c>
    </row>
    <row r="251" ht="23.45" customHeight="1" spans="1:7">
      <c r="A251" s="71">
        <v>3657</v>
      </c>
      <c r="B251" s="78" t="s">
        <v>423</v>
      </c>
      <c r="C251" s="72">
        <v>140</v>
      </c>
      <c r="D251" s="72">
        <v>149</v>
      </c>
      <c r="E251" s="73">
        <f t="shared" si="12"/>
        <v>106.428571428571</v>
      </c>
      <c r="F251" s="74">
        <f t="shared" si="10"/>
        <v>-81.0191082802548</v>
      </c>
      <c r="G251" s="77">
        <v>785</v>
      </c>
    </row>
    <row r="252" ht="23.45" customHeight="1" spans="1:7">
      <c r="A252" s="71">
        <v>3654</v>
      </c>
      <c r="B252" s="66" t="s">
        <v>424</v>
      </c>
      <c r="C252" s="72">
        <f>SUM(C253:C254)</f>
        <v>1800</v>
      </c>
      <c r="D252" s="72">
        <f>SUM(D253:D254)</f>
        <v>1927</v>
      </c>
      <c r="E252" s="73">
        <f t="shared" si="12"/>
        <v>107.055555555556</v>
      </c>
      <c r="F252" s="74">
        <f t="shared" si="10"/>
        <v>3.54648038688876</v>
      </c>
      <c r="G252" s="77">
        <f>SUM(G253:G254)</f>
        <v>1861</v>
      </c>
    </row>
    <row r="253" ht="23.45" customHeight="1" spans="1:7">
      <c r="A253" s="71"/>
      <c r="B253" s="78" t="s">
        <v>426</v>
      </c>
      <c r="C253" s="72">
        <v>1800</v>
      </c>
      <c r="D253" s="72">
        <v>1922</v>
      </c>
      <c r="E253" s="73">
        <f t="shared" si="12"/>
        <v>106.777777777778</v>
      </c>
      <c r="F253" s="74">
        <f t="shared" si="10"/>
        <v>3.72369131138694</v>
      </c>
      <c r="G253" s="77">
        <v>1853</v>
      </c>
    </row>
    <row r="254" ht="23.45" customHeight="1" spans="1:7">
      <c r="A254" s="71">
        <v>1770</v>
      </c>
      <c r="B254" s="81" t="s">
        <v>427</v>
      </c>
      <c r="C254" s="72"/>
      <c r="D254" s="72">
        <v>5</v>
      </c>
      <c r="E254" s="73"/>
      <c r="F254" s="74">
        <f t="shared" si="10"/>
        <v>-37.5</v>
      </c>
      <c r="G254" s="77">
        <v>8</v>
      </c>
    </row>
    <row r="255" ht="23.45" customHeight="1" spans="1:7">
      <c r="A255" s="71">
        <v>572</v>
      </c>
      <c r="B255" s="66" t="s">
        <v>428</v>
      </c>
      <c r="C255" s="72">
        <f>SUM(C256:C262)</f>
        <v>3850</v>
      </c>
      <c r="D255" s="72">
        <f>SUM(D256:D262)</f>
        <v>4067</v>
      </c>
      <c r="E255" s="73">
        <f t="shared" si="12"/>
        <v>105.636363636364</v>
      </c>
      <c r="F255" s="74">
        <f t="shared" si="10"/>
        <v>133.199541284404</v>
      </c>
      <c r="G255" s="77">
        <f>SUM(G256:G262)</f>
        <v>1744</v>
      </c>
    </row>
    <row r="256" ht="23.45" customHeight="1" spans="1:7">
      <c r="A256" s="71">
        <v>396</v>
      </c>
      <c r="B256" s="78" t="s">
        <v>429</v>
      </c>
      <c r="C256" s="72">
        <v>600</v>
      </c>
      <c r="D256" s="72">
        <v>657</v>
      </c>
      <c r="E256" s="73">
        <f t="shared" si="12"/>
        <v>109.5</v>
      </c>
      <c r="F256" s="74">
        <f t="shared" si="10"/>
        <v>-9.75274725274726</v>
      </c>
      <c r="G256" s="77">
        <v>728</v>
      </c>
    </row>
    <row r="257" ht="23.45" customHeight="1" spans="1:7">
      <c r="A257" s="71">
        <v>343</v>
      </c>
      <c r="B257" s="78" t="s">
        <v>430</v>
      </c>
      <c r="C257" s="72">
        <v>370</v>
      </c>
      <c r="D257" s="72">
        <v>394</v>
      </c>
      <c r="E257" s="73">
        <f t="shared" si="12"/>
        <v>106.486486486486</v>
      </c>
      <c r="F257" s="74">
        <f t="shared" si="10"/>
        <v>-5.51558752997602</v>
      </c>
      <c r="G257" s="77">
        <v>417</v>
      </c>
    </row>
    <row r="258" ht="23.45" customHeight="1" spans="1:7">
      <c r="A258" s="71"/>
      <c r="B258" s="78" t="s">
        <v>431</v>
      </c>
      <c r="C258" s="72">
        <v>420</v>
      </c>
      <c r="D258" s="72">
        <v>447</v>
      </c>
      <c r="E258" s="73">
        <f t="shared" si="12"/>
        <v>106.428571428571</v>
      </c>
      <c r="F258" s="74">
        <f t="shared" si="10"/>
        <v>-9.14634146341463</v>
      </c>
      <c r="G258" s="77">
        <v>492</v>
      </c>
    </row>
    <row r="259" ht="23.45" customHeight="1" spans="1:7">
      <c r="A259" s="71">
        <v>53</v>
      </c>
      <c r="B259" s="78" t="s">
        <v>436</v>
      </c>
      <c r="C259" s="72">
        <v>460</v>
      </c>
      <c r="D259" s="72">
        <v>500</v>
      </c>
      <c r="E259" s="73">
        <f t="shared" si="12"/>
        <v>108.695652173913</v>
      </c>
      <c r="F259" s="74"/>
      <c r="G259" s="77"/>
    </row>
    <row r="260" ht="23.45" customHeight="1" spans="1:7">
      <c r="A260" s="71">
        <v>589</v>
      </c>
      <c r="B260" s="78" t="s">
        <v>1064</v>
      </c>
      <c r="C260" s="72">
        <v>1400</v>
      </c>
      <c r="D260" s="72">
        <v>1431</v>
      </c>
      <c r="E260" s="73">
        <f t="shared" si="12"/>
        <v>102.214285714286</v>
      </c>
      <c r="F260" s="74"/>
      <c r="G260" s="77">
        <v>73</v>
      </c>
    </row>
    <row r="261" ht="23.45" customHeight="1" spans="1:7">
      <c r="A261" s="71">
        <v>535</v>
      </c>
      <c r="B261" s="78" t="s">
        <v>438</v>
      </c>
      <c r="C261" s="72">
        <v>50</v>
      </c>
      <c r="D261" s="72">
        <v>56</v>
      </c>
      <c r="E261" s="73">
        <f t="shared" si="12"/>
        <v>112</v>
      </c>
      <c r="F261" s="74"/>
      <c r="G261" s="77"/>
    </row>
    <row r="262" ht="23.45" customHeight="1" spans="1:7">
      <c r="A262" s="71">
        <v>535</v>
      </c>
      <c r="B262" s="78" t="s">
        <v>439</v>
      </c>
      <c r="C262" s="72">
        <v>550</v>
      </c>
      <c r="D262" s="72">
        <v>582</v>
      </c>
      <c r="E262" s="73">
        <f t="shared" si="12"/>
        <v>105.818181818182</v>
      </c>
      <c r="F262" s="74"/>
      <c r="G262" s="77">
        <v>34</v>
      </c>
    </row>
    <row r="263" ht="23.45" customHeight="1" spans="1:7">
      <c r="A263" s="71">
        <v>54</v>
      </c>
      <c r="B263" s="66" t="s">
        <v>443</v>
      </c>
      <c r="C263" s="72">
        <f>SUM(C264:C265)</f>
        <v>590</v>
      </c>
      <c r="D263" s="72">
        <f>SUM(D264:D265)</f>
        <v>623</v>
      </c>
      <c r="E263" s="73">
        <f t="shared" si="12"/>
        <v>105.593220338983</v>
      </c>
      <c r="F263" s="74">
        <f t="shared" ref="F263:F323" si="13">D263/G263*100-100</f>
        <v>8.53658536585367</v>
      </c>
      <c r="G263" s="77">
        <f>SUM(G264:G265)</f>
        <v>574</v>
      </c>
    </row>
    <row r="264" ht="23.45" customHeight="1" spans="1:7">
      <c r="A264" s="71">
        <v>2738</v>
      </c>
      <c r="B264" s="78" t="s">
        <v>445</v>
      </c>
      <c r="C264" s="72">
        <v>140</v>
      </c>
      <c r="D264" s="72">
        <v>145</v>
      </c>
      <c r="E264" s="73">
        <f t="shared" si="12"/>
        <v>103.571428571429</v>
      </c>
      <c r="F264" s="74">
        <f t="shared" si="13"/>
        <v>-73.0483271375465</v>
      </c>
      <c r="G264" s="77">
        <v>538</v>
      </c>
    </row>
    <row r="265" ht="23.45" customHeight="1" spans="1:7">
      <c r="A265" s="71">
        <v>927</v>
      </c>
      <c r="B265" s="78" t="s">
        <v>446</v>
      </c>
      <c r="C265" s="72">
        <v>450</v>
      </c>
      <c r="D265" s="72">
        <v>478</v>
      </c>
      <c r="E265" s="73">
        <f t="shared" si="12"/>
        <v>106.222222222222</v>
      </c>
      <c r="F265" s="74"/>
      <c r="G265" s="77">
        <v>36</v>
      </c>
    </row>
    <row r="266" ht="23.45" customHeight="1" spans="1:7">
      <c r="A266" s="71">
        <v>455</v>
      </c>
      <c r="B266" s="66" t="s">
        <v>453</v>
      </c>
      <c r="C266" s="72">
        <f>SUM(C267:C270)</f>
        <v>3020</v>
      </c>
      <c r="D266" s="72">
        <f>SUM(D267:D270)</f>
        <v>3170</v>
      </c>
      <c r="E266" s="73">
        <f t="shared" si="12"/>
        <v>104.966887417219</v>
      </c>
      <c r="F266" s="74">
        <f t="shared" si="13"/>
        <v>3.29097425871619</v>
      </c>
      <c r="G266" s="77">
        <f>SUM(G267:G270)</f>
        <v>3069</v>
      </c>
    </row>
    <row r="267" ht="23.45" customHeight="1" spans="1:7">
      <c r="A267" s="71">
        <v>1001</v>
      </c>
      <c r="B267" s="78" t="s">
        <v>454</v>
      </c>
      <c r="C267" s="72">
        <v>1200</v>
      </c>
      <c r="D267" s="72">
        <v>1248</v>
      </c>
      <c r="E267" s="73">
        <f t="shared" si="12"/>
        <v>104</v>
      </c>
      <c r="F267" s="74">
        <f t="shared" si="13"/>
        <v>8.61618798955615</v>
      </c>
      <c r="G267" s="77">
        <v>1149</v>
      </c>
    </row>
    <row r="268" ht="23.45" customHeight="1" spans="1:7">
      <c r="A268" s="71">
        <v>355</v>
      </c>
      <c r="B268" s="78" t="s">
        <v>455</v>
      </c>
      <c r="C268" s="72">
        <v>400</v>
      </c>
      <c r="D268" s="72">
        <v>412</v>
      </c>
      <c r="E268" s="73">
        <f t="shared" si="12"/>
        <v>103</v>
      </c>
      <c r="F268" s="74">
        <f t="shared" si="13"/>
        <v>5.64102564102565</v>
      </c>
      <c r="G268" s="77">
        <v>390</v>
      </c>
    </row>
    <row r="269" ht="23.45" customHeight="1" spans="1:7">
      <c r="A269" s="71">
        <v>1662</v>
      </c>
      <c r="B269" s="78" t="s">
        <v>456</v>
      </c>
      <c r="C269" s="72">
        <v>1300</v>
      </c>
      <c r="D269" s="72">
        <v>1384</v>
      </c>
      <c r="E269" s="73">
        <f t="shared" si="12"/>
        <v>106.461538461538</v>
      </c>
      <c r="F269" s="74">
        <f t="shared" si="13"/>
        <v>3.82595648912228</v>
      </c>
      <c r="G269" s="77">
        <v>1333</v>
      </c>
    </row>
    <row r="270" ht="23.45" customHeight="1" spans="1:7">
      <c r="A270" s="71">
        <v>1662</v>
      </c>
      <c r="B270" s="78" t="s">
        <v>457</v>
      </c>
      <c r="C270" s="72">
        <v>120</v>
      </c>
      <c r="D270" s="72">
        <v>126</v>
      </c>
      <c r="E270" s="73">
        <f t="shared" si="12"/>
        <v>105</v>
      </c>
      <c r="F270" s="74">
        <f t="shared" si="13"/>
        <v>-36.0406091370558</v>
      </c>
      <c r="G270" s="77">
        <v>197</v>
      </c>
    </row>
    <row r="271" ht="23.45" customHeight="1" spans="1:7">
      <c r="A271" s="71"/>
      <c r="B271" s="66" t="s">
        <v>458</v>
      </c>
      <c r="C271" s="72">
        <f>SUM(C272:C274)</f>
        <v>3500</v>
      </c>
      <c r="D271" s="72">
        <f>SUM(D272:D274)</f>
        <v>3753</v>
      </c>
      <c r="E271" s="73">
        <f t="shared" si="12"/>
        <v>107.228571428571</v>
      </c>
      <c r="F271" s="74">
        <f t="shared" si="13"/>
        <v>3.64540182270092</v>
      </c>
      <c r="G271" s="77">
        <f>SUM(G272:G274)</f>
        <v>3621</v>
      </c>
    </row>
    <row r="272" ht="23.45" customHeight="1" spans="1:7">
      <c r="A272" s="71">
        <v>350</v>
      </c>
      <c r="B272" s="78" t="s">
        <v>1065</v>
      </c>
      <c r="C272" s="72"/>
      <c r="D272" s="72">
        <v>50</v>
      </c>
      <c r="E272" s="73"/>
      <c r="F272" s="74"/>
      <c r="G272" s="77"/>
    </row>
    <row r="273" ht="23.45" customHeight="1" spans="1:7">
      <c r="A273" s="71">
        <v>350</v>
      </c>
      <c r="B273" s="78" t="s">
        <v>460</v>
      </c>
      <c r="C273" s="72">
        <v>3400</v>
      </c>
      <c r="D273" s="72">
        <v>3603</v>
      </c>
      <c r="E273" s="73">
        <f t="shared" ref="E273:E281" si="14">D273/C273*100</f>
        <v>105.970588235294</v>
      </c>
      <c r="F273" s="74">
        <f t="shared" si="13"/>
        <v>3.80293863439931</v>
      </c>
      <c r="G273" s="77">
        <v>3471</v>
      </c>
    </row>
    <row r="274" ht="23.45" customHeight="1" spans="1:7">
      <c r="A274" s="71">
        <v>350</v>
      </c>
      <c r="B274" s="81" t="s">
        <v>463</v>
      </c>
      <c r="C274" s="72">
        <v>100</v>
      </c>
      <c r="D274" s="72">
        <v>100</v>
      </c>
      <c r="E274" s="73">
        <f t="shared" si="14"/>
        <v>100</v>
      </c>
      <c r="F274" s="74">
        <f t="shared" si="13"/>
        <v>-33.3333333333333</v>
      </c>
      <c r="G274" s="77">
        <v>150</v>
      </c>
    </row>
    <row r="275" ht="23.45" customHeight="1" spans="1:7">
      <c r="A275" s="71"/>
      <c r="B275" s="66" t="s">
        <v>464</v>
      </c>
      <c r="C275" s="72">
        <f>SUM(C276:C277)</f>
        <v>125</v>
      </c>
      <c r="D275" s="72">
        <f>SUM(D276:D277)</f>
        <v>127</v>
      </c>
      <c r="E275" s="73">
        <f t="shared" si="14"/>
        <v>101.6</v>
      </c>
      <c r="F275" s="74">
        <f t="shared" si="13"/>
        <v>-53.6496350364963</v>
      </c>
      <c r="G275" s="77">
        <f>SUM(G276:G277)</f>
        <v>274</v>
      </c>
    </row>
    <row r="276" ht="23.45" customHeight="1" spans="1:7">
      <c r="A276" s="71"/>
      <c r="B276" s="78" t="s">
        <v>465</v>
      </c>
      <c r="C276" s="72">
        <v>120</v>
      </c>
      <c r="D276" s="72">
        <v>123</v>
      </c>
      <c r="E276" s="73">
        <f t="shared" si="14"/>
        <v>102.5</v>
      </c>
      <c r="F276" s="74">
        <f t="shared" si="13"/>
        <v>-54.4444444444444</v>
      </c>
      <c r="G276" s="77">
        <v>270</v>
      </c>
    </row>
    <row r="277" ht="23.45" customHeight="1" spans="1:7">
      <c r="A277" s="71"/>
      <c r="B277" s="81" t="s">
        <v>1066</v>
      </c>
      <c r="C277" s="72">
        <v>5</v>
      </c>
      <c r="D277" s="72">
        <v>4</v>
      </c>
      <c r="E277" s="73">
        <f t="shared" si="14"/>
        <v>80</v>
      </c>
      <c r="F277" s="74">
        <f t="shared" si="13"/>
        <v>0</v>
      </c>
      <c r="G277" s="77">
        <v>4</v>
      </c>
    </row>
    <row r="278" ht="23.45" customHeight="1" spans="1:7">
      <c r="A278" s="71">
        <v>986</v>
      </c>
      <c r="B278" s="66" t="s">
        <v>468</v>
      </c>
      <c r="C278" s="72">
        <f>SUM(C279:C279)</f>
        <v>25</v>
      </c>
      <c r="D278" s="72">
        <f>SUM(D279:D279)</f>
        <v>24</v>
      </c>
      <c r="E278" s="73">
        <f t="shared" si="14"/>
        <v>96</v>
      </c>
      <c r="F278" s="74">
        <f t="shared" si="13"/>
        <v>-31.4285714285714</v>
      </c>
      <c r="G278" s="77">
        <f>SUM(G279)</f>
        <v>35</v>
      </c>
    </row>
    <row r="279" ht="23.45" customHeight="1" spans="1:7">
      <c r="A279" s="71"/>
      <c r="B279" s="78" t="s">
        <v>469</v>
      </c>
      <c r="C279" s="72">
        <v>25</v>
      </c>
      <c r="D279" s="72">
        <v>24</v>
      </c>
      <c r="E279" s="73">
        <f t="shared" si="14"/>
        <v>96</v>
      </c>
      <c r="F279" s="74">
        <f t="shared" si="13"/>
        <v>-31.4285714285714</v>
      </c>
      <c r="G279" s="77">
        <v>35</v>
      </c>
    </row>
    <row r="280" ht="23.45" customHeight="1" spans="1:7">
      <c r="A280" s="71">
        <v>986</v>
      </c>
      <c r="B280" s="82" t="s">
        <v>1067</v>
      </c>
      <c r="C280" s="72">
        <f>SUM(C281:C281)</f>
        <v>200</v>
      </c>
      <c r="D280" s="72">
        <f>SUM(D281:D281)</f>
        <v>206</v>
      </c>
      <c r="E280" s="73">
        <f t="shared" si="14"/>
        <v>103</v>
      </c>
      <c r="F280" s="74">
        <f t="shared" si="13"/>
        <v>142.352941176471</v>
      </c>
      <c r="G280" s="77">
        <f>SUM(G281:G281)</f>
        <v>85</v>
      </c>
    </row>
    <row r="281" ht="23.45" customHeight="1" spans="1:7">
      <c r="A281" s="71"/>
      <c r="B281" s="81" t="s">
        <v>1068</v>
      </c>
      <c r="C281" s="72">
        <v>200</v>
      </c>
      <c r="D281" s="72">
        <v>206</v>
      </c>
      <c r="E281" s="73">
        <f t="shared" si="14"/>
        <v>103</v>
      </c>
      <c r="F281" s="74">
        <f t="shared" si="13"/>
        <v>142.352941176471</v>
      </c>
      <c r="G281" s="77">
        <v>85</v>
      </c>
    </row>
    <row r="282" ht="23.45" customHeight="1" spans="1:7">
      <c r="A282" s="76">
        <v>2927</v>
      </c>
      <c r="B282" s="82" t="s">
        <v>1069</v>
      </c>
      <c r="C282" s="72">
        <f>C283</f>
        <v>4200</v>
      </c>
      <c r="D282" s="72">
        <f>D283</f>
        <v>4690</v>
      </c>
      <c r="E282" s="73">
        <f t="shared" ref="E282:E299" si="15">D282/C282*100</f>
        <v>111.666666666667</v>
      </c>
      <c r="F282" s="74">
        <f t="shared" si="13"/>
        <v>402.141327623126</v>
      </c>
      <c r="G282" s="77">
        <f>SUM(G283)</f>
        <v>934</v>
      </c>
    </row>
    <row r="283" ht="23.45" customHeight="1" spans="1:7">
      <c r="A283" s="71">
        <v>679</v>
      </c>
      <c r="B283" s="81" t="s">
        <v>1070</v>
      </c>
      <c r="C283" s="72">
        <v>4200</v>
      </c>
      <c r="D283" s="72">
        <v>4690</v>
      </c>
      <c r="E283" s="73">
        <f t="shared" si="15"/>
        <v>111.666666666667</v>
      </c>
      <c r="F283" s="74">
        <f t="shared" si="13"/>
        <v>402.141327623126</v>
      </c>
      <c r="G283" s="77">
        <v>934</v>
      </c>
    </row>
    <row r="284" ht="23.45" customHeight="1" spans="1:7">
      <c r="A284" s="71">
        <v>540</v>
      </c>
      <c r="B284" s="66" t="s">
        <v>473</v>
      </c>
      <c r="C284" s="72">
        <f>C285+C289+C291+C293+C295+C297+C300</f>
        <v>7100</v>
      </c>
      <c r="D284" s="72">
        <f>D285+D289+D291+D293+D295+D297+D300</f>
        <v>6949</v>
      </c>
      <c r="E284" s="73">
        <f t="shared" si="15"/>
        <v>97.8732394366197</v>
      </c>
      <c r="F284" s="74">
        <f t="shared" si="13"/>
        <v>2.78065374944534</v>
      </c>
      <c r="G284" s="77">
        <f>G285+G289+G291+G293+G295+G297+G300</f>
        <v>6761</v>
      </c>
    </row>
    <row r="285" ht="23.45" customHeight="1" spans="1:7">
      <c r="A285" s="71">
        <v>29</v>
      </c>
      <c r="B285" s="66" t="s">
        <v>474</v>
      </c>
      <c r="C285" s="72">
        <f>SUM(C286:C288)</f>
        <v>720</v>
      </c>
      <c r="D285" s="72">
        <f>SUM(D286:D288)</f>
        <v>706</v>
      </c>
      <c r="E285" s="73">
        <f t="shared" si="15"/>
        <v>98.0555555555556</v>
      </c>
      <c r="F285" s="74">
        <f t="shared" si="13"/>
        <v>-2.21606648199446</v>
      </c>
      <c r="G285" s="77">
        <f>SUM(G286:G288)</f>
        <v>722</v>
      </c>
    </row>
    <row r="286" ht="23.45" customHeight="1" spans="1:7">
      <c r="A286" s="71">
        <v>110</v>
      </c>
      <c r="B286" s="78" t="s">
        <v>10</v>
      </c>
      <c r="C286" s="72">
        <v>553</v>
      </c>
      <c r="D286" s="72">
        <v>545</v>
      </c>
      <c r="E286" s="73">
        <f t="shared" si="15"/>
        <v>98.5533453887884</v>
      </c>
      <c r="F286" s="74">
        <f t="shared" si="13"/>
        <v>-0.547445255474457</v>
      </c>
      <c r="G286" s="77">
        <v>548</v>
      </c>
    </row>
    <row r="287" ht="23.45" customHeight="1" spans="1:7">
      <c r="A287" s="71"/>
      <c r="B287" s="78" t="s">
        <v>11</v>
      </c>
      <c r="C287" s="72">
        <v>45</v>
      </c>
      <c r="D287" s="72">
        <v>45</v>
      </c>
      <c r="E287" s="73">
        <f t="shared" si="15"/>
        <v>100</v>
      </c>
      <c r="F287" s="74">
        <f t="shared" si="13"/>
        <v>-73.8372093023256</v>
      </c>
      <c r="G287" s="77">
        <v>172</v>
      </c>
    </row>
    <row r="288" ht="23.45" customHeight="1" spans="1:7">
      <c r="A288" s="71"/>
      <c r="B288" s="78" t="s">
        <v>479</v>
      </c>
      <c r="C288" s="72">
        <v>122</v>
      </c>
      <c r="D288" s="72">
        <v>116</v>
      </c>
      <c r="E288" s="73">
        <f t="shared" si="15"/>
        <v>95.0819672131148</v>
      </c>
      <c r="F288" s="74"/>
      <c r="G288" s="77">
        <v>2</v>
      </c>
    </row>
    <row r="289" ht="23.45" customHeight="1" spans="1:7">
      <c r="A289" s="71">
        <v>191</v>
      </c>
      <c r="B289" s="82" t="s">
        <v>480</v>
      </c>
      <c r="C289" s="72">
        <f>C290</f>
        <v>28</v>
      </c>
      <c r="D289" s="72">
        <f>D290</f>
        <v>26</v>
      </c>
      <c r="E289" s="73">
        <f t="shared" si="15"/>
        <v>92.8571428571429</v>
      </c>
      <c r="F289" s="74">
        <f t="shared" si="13"/>
        <v>0</v>
      </c>
      <c r="G289" s="77">
        <f>SUM(G290)</f>
        <v>26</v>
      </c>
    </row>
    <row r="290" ht="23.45" customHeight="1" spans="1:7">
      <c r="A290" s="71"/>
      <c r="B290" s="81" t="s">
        <v>483</v>
      </c>
      <c r="C290" s="72">
        <v>28</v>
      </c>
      <c r="D290" s="72">
        <v>26</v>
      </c>
      <c r="E290" s="73">
        <f t="shared" si="15"/>
        <v>92.8571428571429</v>
      </c>
      <c r="F290" s="74">
        <f t="shared" si="13"/>
        <v>0</v>
      </c>
      <c r="G290" s="77">
        <v>26</v>
      </c>
    </row>
    <row r="291" ht="23.45" customHeight="1" spans="1:7">
      <c r="A291" s="71">
        <v>191</v>
      </c>
      <c r="B291" s="66" t="s">
        <v>484</v>
      </c>
      <c r="C291" s="72">
        <f>SUM(C292:C292)</f>
        <v>780</v>
      </c>
      <c r="D291" s="72">
        <f>SUM(D292:D292)</f>
        <v>765</v>
      </c>
      <c r="E291" s="73">
        <f t="shared" si="15"/>
        <v>98.0769230769231</v>
      </c>
      <c r="F291" s="74">
        <f t="shared" si="13"/>
        <v>187.593984962406</v>
      </c>
      <c r="G291" s="77">
        <f>SUM(G292:G292)</f>
        <v>266</v>
      </c>
    </row>
    <row r="292" ht="23.45" customHeight="1" spans="1:7">
      <c r="A292" s="71">
        <v>29</v>
      </c>
      <c r="B292" s="78" t="s">
        <v>492</v>
      </c>
      <c r="C292" s="72">
        <v>780</v>
      </c>
      <c r="D292" s="72">
        <v>765</v>
      </c>
      <c r="E292" s="73">
        <f t="shared" si="15"/>
        <v>98.0769230769231</v>
      </c>
      <c r="F292" s="74">
        <f t="shared" si="13"/>
        <v>187.593984962406</v>
      </c>
      <c r="G292" s="77">
        <v>266</v>
      </c>
    </row>
    <row r="293" ht="23.45" customHeight="1" spans="1:7">
      <c r="A293" s="71"/>
      <c r="B293" s="66" t="s">
        <v>493</v>
      </c>
      <c r="C293" s="72">
        <f>SUM(C294:C294)</f>
        <v>25</v>
      </c>
      <c r="D293" s="72">
        <f>SUM(D294:D294)</f>
        <v>24</v>
      </c>
      <c r="E293" s="73">
        <f t="shared" si="15"/>
        <v>96</v>
      </c>
      <c r="F293" s="74">
        <f t="shared" si="13"/>
        <v>-88.9908256880734</v>
      </c>
      <c r="G293" s="77">
        <f>SUM(G294:G294)</f>
        <v>218</v>
      </c>
    </row>
    <row r="294" ht="23.45" customHeight="1" spans="1:7">
      <c r="A294" s="71"/>
      <c r="B294" s="78" t="s">
        <v>494</v>
      </c>
      <c r="C294" s="72">
        <v>25</v>
      </c>
      <c r="D294" s="72">
        <v>24</v>
      </c>
      <c r="E294" s="73">
        <f t="shared" si="15"/>
        <v>96</v>
      </c>
      <c r="F294" s="74">
        <f t="shared" si="13"/>
        <v>-88.9908256880734</v>
      </c>
      <c r="G294" s="77">
        <v>218</v>
      </c>
    </row>
    <row r="295" ht="23.45" customHeight="1" spans="1:7">
      <c r="A295" s="71"/>
      <c r="B295" s="66" t="s">
        <v>499</v>
      </c>
      <c r="C295" s="72">
        <f>SUM(C296:C296)</f>
        <v>23</v>
      </c>
      <c r="D295" s="72">
        <f>SUM(D296:D296)</f>
        <v>22</v>
      </c>
      <c r="E295" s="73">
        <f t="shared" si="15"/>
        <v>95.6521739130435</v>
      </c>
      <c r="F295" s="74">
        <f t="shared" si="13"/>
        <v>83.3333333333333</v>
      </c>
      <c r="G295" s="77">
        <f>SUM(G296:G296)</f>
        <v>12</v>
      </c>
    </row>
    <row r="296" ht="23.45" customHeight="1" spans="1:7">
      <c r="A296" s="71"/>
      <c r="B296" s="78" t="s">
        <v>1071</v>
      </c>
      <c r="C296" s="72">
        <v>23</v>
      </c>
      <c r="D296" s="72">
        <v>22</v>
      </c>
      <c r="E296" s="73">
        <f t="shared" si="15"/>
        <v>95.6521739130435</v>
      </c>
      <c r="F296" s="74">
        <f t="shared" si="13"/>
        <v>83.3333333333333</v>
      </c>
      <c r="G296" s="77">
        <v>12</v>
      </c>
    </row>
    <row r="297" ht="23.45" customHeight="1" spans="1:7">
      <c r="A297" s="71"/>
      <c r="B297" s="66" t="s">
        <v>521</v>
      </c>
      <c r="C297" s="72">
        <f>SUM(C298:C299)</f>
        <v>1245</v>
      </c>
      <c r="D297" s="72">
        <f>SUM(D298:D299)</f>
        <v>1196</v>
      </c>
      <c r="E297" s="73">
        <f t="shared" si="15"/>
        <v>96.0642570281125</v>
      </c>
      <c r="F297" s="74">
        <f t="shared" si="13"/>
        <v>188.192771084337</v>
      </c>
      <c r="G297" s="77">
        <f>SUM(G298:G299)</f>
        <v>415</v>
      </c>
    </row>
    <row r="298" ht="23.45" customHeight="1" spans="1:7">
      <c r="A298" s="71"/>
      <c r="B298" s="78" t="s">
        <v>1072</v>
      </c>
      <c r="C298" s="72">
        <v>1150</v>
      </c>
      <c r="D298" s="72">
        <v>1104</v>
      </c>
      <c r="E298" s="73">
        <f t="shared" si="15"/>
        <v>96</v>
      </c>
      <c r="F298" s="74"/>
      <c r="G298" s="77"/>
    </row>
    <row r="299" ht="23.45" customHeight="1" spans="1:7">
      <c r="A299" s="71"/>
      <c r="B299" s="78" t="s">
        <v>1073</v>
      </c>
      <c r="C299" s="72">
        <v>95</v>
      </c>
      <c r="D299" s="72">
        <v>92</v>
      </c>
      <c r="E299" s="73">
        <f t="shared" si="15"/>
        <v>96.8421052631579</v>
      </c>
      <c r="F299" s="74">
        <f t="shared" si="13"/>
        <v>-77.8313253012048</v>
      </c>
      <c r="G299" s="77">
        <v>415</v>
      </c>
    </row>
    <row r="300" ht="23.45" customHeight="1" spans="1:7">
      <c r="A300" s="76">
        <v>13488</v>
      </c>
      <c r="B300" s="66" t="s">
        <v>541</v>
      </c>
      <c r="C300" s="72">
        <f>C301</f>
        <v>4279</v>
      </c>
      <c r="D300" s="72">
        <f>D301</f>
        <v>4210</v>
      </c>
      <c r="E300" s="73">
        <f t="shared" ref="E300:E320" si="16">D300/C300*100</f>
        <v>98.3874737088105</v>
      </c>
      <c r="F300" s="74">
        <f t="shared" si="13"/>
        <v>-17.4833398667189</v>
      </c>
      <c r="G300" s="77">
        <f>SUM(G301)</f>
        <v>5102</v>
      </c>
    </row>
    <row r="301" ht="23.45" customHeight="1" spans="1:7">
      <c r="A301" s="71">
        <v>7802</v>
      </c>
      <c r="B301" s="78" t="s">
        <v>542</v>
      </c>
      <c r="C301" s="72">
        <v>4279</v>
      </c>
      <c r="D301" s="72">
        <v>4210</v>
      </c>
      <c r="E301" s="73">
        <f t="shared" si="16"/>
        <v>98.3874737088105</v>
      </c>
      <c r="F301" s="74">
        <f t="shared" si="13"/>
        <v>-17.4833398667189</v>
      </c>
      <c r="G301" s="77">
        <v>5102</v>
      </c>
    </row>
    <row r="302" ht="23.45" customHeight="1" spans="1:7">
      <c r="A302" s="71">
        <v>2285</v>
      </c>
      <c r="B302" s="66" t="s">
        <v>543</v>
      </c>
      <c r="C302" s="72">
        <f>C303+C308+C310+C312</f>
        <v>32250</v>
      </c>
      <c r="D302" s="72">
        <f>D303+D308+D310+D312</f>
        <v>30424</v>
      </c>
      <c r="E302" s="73">
        <f t="shared" si="16"/>
        <v>94.337984496124</v>
      </c>
      <c r="F302" s="74">
        <f t="shared" si="13"/>
        <v>-26.3965162695053</v>
      </c>
      <c r="G302" s="77">
        <f>G303+G308+G310+G312</f>
        <v>41335</v>
      </c>
    </row>
    <row r="303" ht="23.45" customHeight="1" spans="1:7">
      <c r="A303" s="71">
        <v>1153</v>
      </c>
      <c r="B303" s="66" t="s">
        <v>544</v>
      </c>
      <c r="C303" s="72">
        <f>SUM(C304:C307)</f>
        <v>10510</v>
      </c>
      <c r="D303" s="72">
        <f>SUM(D304:D307)</f>
        <v>10044</v>
      </c>
      <c r="E303" s="73">
        <f t="shared" si="16"/>
        <v>95.5661274976213</v>
      </c>
      <c r="F303" s="74">
        <f t="shared" si="13"/>
        <v>7.9535683576956</v>
      </c>
      <c r="G303" s="77">
        <f>SUM(G304:G307)</f>
        <v>9304</v>
      </c>
    </row>
    <row r="304" ht="23.45" customHeight="1" spans="1:7">
      <c r="A304" s="71">
        <v>4364</v>
      </c>
      <c r="B304" s="78" t="s">
        <v>10</v>
      </c>
      <c r="C304" s="72">
        <v>2540</v>
      </c>
      <c r="D304" s="72">
        <v>2459</v>
      </c>
      <c r="E304" s="73">
        <f t="shared" si="16"/>
        <v>96.8110236220472</v>
      </c>
      <c r="F304" s="74">
        <f t="shared" si="13"/>
        <v>0.820008200081986</v>
      </c>
      <c r="G304" s="77">
        <v>2439</v>
      </c>
    </row>
    <row r="305" ht="23.45" customHeight="1" spans="1:7">
      <c r="A305" s="71">
        <v>249</v>
      </c>
      <c r="B305" s="78" t="s">
        <v>11</v>
      </c>
      <c r="C305" s="72">
        <v>2270</v>
      </c>
      <c r="D305" s="72">
        <v>2138</v>
      </c>
      <c r="E305" s="73">
        <f t="shared" si="16"/>
        <v>94.1850220264317</v>
      </c>
      <c r="F305" s="74">
        <f t="shared" si="13"/>
        <v>18.7777777777778</v>
      </c>
      <c r="G305" s="77">
        <v>1800</v>
      </c>
    </row>
    <row r="306" ht="23.45" customHeight="1" spans="1:7">
      <c r="A306" s="71">
        <v>249</v>
      </c>
      <c r="B306" s="78" t="s">
        <v>545</v>
      </c>
      <c r="C306" s="72"/>
      <c r="D306" s="72">
        <v>12</v>
      </c>
      <c r="E306" s="73"/>
      <c r="F306" s="74"/>
      <c r="G306" s="77"/>
    </row>
    <row r="307" ht="23.45" customHeight="1" spans="1:7">
      <c r="A307" s="71">
        <v>249</v>
      </c>
      <c r="B307" s="78" t="s">
        <v>552</v>
      </c>
      <c r="C307" s="72">
        <v>5700</v>
      </c>
      <c r="D307" s="72">
        <v>5435</v>
      </c>
      <c r="E307" s="73">
        <f t="shared" si="16"/>
        <v>95.3508771929825</v>
      </c>
      <c r="F307" s="74">
        <f t="shared" si="13"/>
        <v>7.30503455083908</v>
      </c>
      <c r="G307" s="77">
        <v>5065</v>
      </c>
    </row>
    <row r="308" ht="23.45" customHeight="1" spans="1:7">
      <c r="A308" s="71">
        <v>1720</v>
      </c>
      <c r="B308" s="66" t="s">
        <v>555</v>
      </c>
      <c r="C308" s="72">
        <f>SUM(C309:C309)</f>
        <v>215</v>
      </c>
      <c r="D308" s="72">
        <f>SUM(D309:D309)</f>
        <v>204</v>
      </c>
      <c r="E308" s="73">
        <f t="shared" si="16"/>
        <v>94.8837209302326</v>
      </c>
      <c r="F308" s="74">
        <f t="shared" si="13"/>
        <v>134.48275862069</v>
      </c>
      <c r="G308" s="77">
        <f>SUM(G309)</f>
        <v>87</v>
      </c>
    </row>
    <row r="309" ht="23.45" customHeight="1" spans="1:7">
      <c r="A309" s="71">
        <v>1720</v>
      </c>
      <c r="B309" s="78" t="s">
        <v>557</v>
      </c>
      <c r="C309" s="72">
        <v>215</v>
      </c>
      <c r="D309" s="72">
        <v>204</v>
      </c>
      <c r="E309" s="73">
        <f t="shared" si="16"/>
        <v>94.8837209302326</v>
      </c>
      <c r="F309" s="74">
        <f t="shared" si="13"/>
        <v>134.48275862069</v>
      </c>
      <c r="G309" s="77">
        <v>87</v>
      </c>
    </row>
    <row r="310" ht="23.45" customHeight="1" spans="1:7">
      <c r="A310" s="71">
        <v>3717</v>
      </c>
      <c r="B310" s="66" t="s">
        <v>558</v>
      </c>
      <c r="C310" s="72">
        <f>C311</f>
        <v>2400</v>
      </c>
      <c r="D310" s="72">
        <f>D311</f>
        <v>2233</v>
      </c>
      <c r="E310" s="73">
        <f t="shared" si="16"/>
        <v>93.0416666666667</v>
      </c>
      <c r="F310" s="74">
        <f t="shared" si="13"/>
        <v>-37.2928952541421</v>
      </c>
      <c r="G310" s="77">
        <f>SUM(G311)</f>
        <v>3561</v>
      </c>
    </row>
    <row r="311" ht="23.45" customHeight="1" spans="1:7">
      <c r="A311" s="71">
        <v>3717</v>
      </c>
      <c r="B311" s="78" t="s">
        <v>559</v>
      </c>
      <c r="C311" s="72">
        <v>2400</v>
      </c>
      <c r="D311" s="72">
        <v>2233</v>
      </c>
      <c r="E311" s="73">
        <f t="shared" si="16"/>
        <v>93.0416666666667</v>
      </c>
      <c r="F311" s="74">
        <f t="shared" si="13"/>
        <v>-37.2928952541421</v>
      </c>
      <c r="G311" s="77">
        <v>3561</v>
      </c>
    </row>
    <row r="312" ht="23.45" customHeight="1" spans="1:7">
      <c r="A312" s="71">
        <v>72336</v>
      </c>
      <c r="B312" s="66" t="s">
        <v>562</v>
      </c>
      <c r="C312" s="72">
        <f>C313</f>
        <v>19125</v>
      </c>
      <c r="D312" s="72">
        <f>D313</f>
        <v>17943</v>
      </c>
      <c r="E312" s="73">
        <f t="shared" si="16"/>
        <v>93.8196078431372</v>
      </c>
      <c r="F312" s="74">
        <f t="shared" si="13"/>
        <v>-36.7825811225029</v>
      </c>
      <c r="G312" s="77">
        <f>SUM(G313)</f>
        <v>28383</v>
      </c>
    </row>
    <row r="313" ht="23.45" customHeight="1" spans="1:7">
      <c r="A313" s="76">
        <v>57689</v>
      </c>
      <c r="B313" s="78" t="s">
        <v>563</v>
      </c>
      <c r="C313" s="72">
        <v>19125</v>
      </c>
      <c r="D313" s="72">
        <v>17943</v>
      </c>
      <c r="E313" s="73">
        <f t="shared" si="16"/>
        <v>93.8196078431372</v>
      </c>
      <c r="F313" s="74">
        <f t="shared" si="13"/>
        <v>-36.7825811225029</v>
      </c>
      <c r="G313" s="77">
        <v>28383</v>
      </c>
    </row>
    <row r="314" ht="23.45" customHeight="1" spans="1:7">
      <c r="A314" s="71">
        <v>4842</v>
      </c>
      <c r="B314" s="66" t="s">
        <v>564</v>
      </c>
      <c r="C314" s="72">
        <f>C315+C328+C331+C336+C338+C344+C347</f>
        <v>80200</v>
      </c>
      <c r="D314" s="72">
        <f>D315+D328+D331+D336+D338+D344+D347</f>
        <v>79716</v>
      </c>
      <c r="E314" s="73">
        <f t="shared" si="16"/>
        <v>99.3965087281796</v>
      </c>
      <c r="F314" s="74">
        <f t="shared" si="13"/>
        <v>0.847607722085868</v>
      </c>
      <c r="G314" s="77">
        <f>G315+G328+G331+G336+G338+G344+G347</f>
        <v>79046</v>
      </c>
    </row>
    <row r="315" ht="23.45" customHeight="1" spans="1:7">
      <c r="A315" s="71">
        <v>168</v>
      </c>
      <c r="B315" s="66" t="s">
        <v>1074</v>
      </c>
      <c r="C315" s="72">
        <f>SUM(C316:C327)</f>
        <v>59180</v>
      </c>
      <c r="D315" s="72">
        <f>SUM(D316:D327)</f>
        <v>58900</v>
      </c>
      <c r="E315" s="73">
        <f t="shared" si="16"/>
        <v>99.5268671848598</v>
      </c>
      <c r="F315" s="74">
        <f t="shared" si="13"/>
        <v>-0.589039477459536</v>
      </c>
      <c r="G315" s="77">
        <f>SUM(G316:G327)</f>
        <v>59249</v>
      </c>
    </row>
    <row r="316" ht="23.45" customHeight="1" spans="1:7">
      <c r="A316" s="71">
        <v>154</v>
      </c>
      <c r="B316" s="78" t="s">
        <v>10</v>
      </c>
      <c r="C316" s="72">
        <v>4200</v>
      </c>
      <c r="D316" s="72">
        <v>4167</v>
      </c>
      <c r="E316" s="73">
        <f t="shared" si="16"/>
        <v>99.2142857142857</v>
      </c>
      <c r="F316" s="74">
        <f t="shared" si="13"/>
        <v>-6.25421822272216</v>
      </c>
      <c r="G316" s="77">
        <v>4445</v>
      </c>
    </row>
    <row r="317" ht="23.45" customHeight="1" spans="1:7">
      <c r="A317" s="71">
        <v>12</v>
      </c>
      <c r="B317" s="78" t="s">
        <v>11</v>
      </c>
      <c r="C317" s="72">
        <v>680</v>
      </c>
      <c r="D317" s="72">
        <v>661</v>
      </c>
      <c r="E317" s="73">
        <f t="shared" si="16"/>
        <v>97.2058823529412</v>
      </c>
      <c r="F317" s="74">
        <f t="shared" si="13"/>
        <v>32.7309236947791</v>
      </c>
      <c r="G317" s="77">
        <v>498</v>
      </c>
    </row>
    <row r="318" ht="23.45" customHeight="1" spans="1:7">
      <c r="A318" s="71"/>
      <c r="B318" s="78" t="s">
        <v>19</v>
      </c>
      <c r="C318" s="72">
        <v>170</v>
      </c>
      <c r="D318" s="72">
        <v>162</v>
      </c>
      <c r="E318" s="73">
        <f t="shared" si="16"/>
        <v>95.2941176470588</v>
      </c>
      <c r="F318" s="74">
        <f t="shared" si="13"/>
        <v>-17.3469387755102</v>
      </c>
      <c r="G318" s="77">
        <v>196</v>
      </c>
    </row>
    <row r="319" ht="23.45" customHeight="1" spans="1:7">
      <c r="A319" s="71"/>
      <c r="B319" s="81" t="s">
        <v>568</v>
      </c>
      <c r="C319" s="72">
        <v>5</v>
      </c>
      <c r="D319" s="72">
        <v>4</v>
      </c>
      <c r="E319" s="73">
        <f t="shared" si="16"/>
        <v>80</v>
      </c>
      <c r="F319" s="74">
        <f t="shared" si="13"/>
        <v>33.3333333333333</v>
      </c>
      <c r="G319" s="77">
        <v>3</v>
      </c>
    </row>
    <row r="320" ht="23.45" customHeight="1" spans="1:7">
      <c r="A320" s="71">
        <v>242</v>
      </c>
      <c r="B320" s="78" t="s">
        <v>1075</v>
      </c>
      <c r="C320" s="72">
        <v>50</v>
      </c>
      <c r="D320" s="72">
        <v>52</v>
      </c>
      <c r="E320" s="73">
        <f t="shared" si="16"/>
        <v>104</v>
      </c>
      <c r="F320" s="74"/>
      <c r="G320" s="77"/>
    </row>
    <row r="321" ht="23.45" customHeight="1" spans="1:7">
      <c r="A321" s="71">
        <v>22220</v>
      </c>
      <c r="B321" s="81" t="s">
        <v>1076</v>
      </c>
      <c r="C321" s="72"/>
      <c r="D321" s="72">
        <v>5</v>
      </c>
      <c r="E321" s="73"/>
      <c r="F321" s="74"/>
      <c r="G321" s="77"/>
    </row>
    <row r="322" ht="23.45" customHeight="1" spans="1:7">
      <c r="A322" s="71">
        <v>29918</v>
      </c>
      <c r="B322" s="78" t="s">
        <v>579</v>
      </c>
      <c r="C322" s="72">
        <v>10</v>
      </c>
      <c r="D322" s="72">
        <v>13</v>
      </c>
      <c r="E322" s="73">
        <f>D322/C322*100</f>
        <v>130</v>
      </c>
      <c r="F322" s="74"/>
      <c r="G322" s="77"/>
    </row>
    <row r="323" ht="23.45" customHeight="1" spans="1:7">
      <c r="A323" s="71">
        <v>29918</v>
      </c>
      <c r="B323" s="78" t="s">
        <v>1077</v>
      </c>
      <c r="C323" s="72">
        <v>100</v>
      </c>
      <c r="D323" s="72">
        <v>105</v>
      </c>
      <c r="E323" s="73">
        <f>D323/C323*100</f>
        <v>105</v>
      </c>
      <c r="F323" s="74">
        <f t="shared" si="13"/>
        <v>29.6296296296296</v>
      </c>
      <c r="G323" s="77">
        <v>81</v>
      </c>
    </row>
    <row r="324" ht="23.45" customHeight="1" spans="1:7">
      <c r="A324" s="71">
        <v>618</v>
      </c>
      <c r="B324" s="78" t="s">
        <v>583</v>
      </c>
      <c r="C324" s="72">
        <v>65</v>
      </c>
      <c r="D324" s="72">
        <v>67</v>
      </c>
      <c r="E324" s="73">
        <f>D324/C324*100</f>
        <v>103.076923076923</v>
      </c>
      <c r="F324" s="74"/>
      <c r="G324" s="77"/>
    </row>
    <row r="325" ht="23.45" customHeight="1" spans="1:7">
      <c r="A325" s="71">
        <v>618</v>
      </c>
      <c r="B325" s="78" t="s">
        <v>584</v>
      </c>
      <c r="C325" s="72">
        <v>22600</v>
      </c>
      <c r="D325" s="72">
        <v>22463</v>
      </c>
      <c r="E325" s="73">
        <f>D325/C325*100</f>
        <v>99.3938053097345</v>
      </c>
      <c r="F325" s="74">
        <f t="shared" ref="F325:F388" si="17">D325/G325*100-100</f>
        <v>2.18350543601875</v>
      </c>
      <c r="G325" s="77">
        <v>21983</v>
      </c>
    </row>
    <row r="326" ht="23.45" customHeight="1" spans="1:7">
      <c r="A326" s="71">
        <v>37</v>
      </c>
      <c r="B326" s="78" t="s">
        <v>585</v>
      </c>
      <c r="C326" s="72"/>
      <c r="D326" s="72">
        <v>2</v>
      </c>
      <c r="E326" s="73"/>
      <c r="F326" s="74"/>
      <c r="G326" s="77"/>
    </row>
    <row r="327" ht="23.45" customHeight="1" spans="1:7">
      <c r="A327" s="71">
        <v>37</v>
      </c>
      <c r="B327" s="78" t="s">
        <v>1078</v>
      </c>
      <c r="C327" s="72">
        <v>31300</v>
      </c>
      <c r="D327" s="72">
        <v>31199</v>
      </c>
      <c r="E327" s="73">
        <f>D327/C327*100</f>
        <v>99.6773162939297</v>
      </c>
      <c r="F327" s="74">
        <f t="shared" si="17"/>
        <v>-2.63396061542302</v>
      </c>
      <c r="G327" s="77">
        <v>32043</v>
      </c>
    </row>
    <row r="328" ht="23.45" customHeight="1" spans="1:7">
      <c r="A328" s="71">
        <v>2</v>
      </c>
      <c r="B328" s="82" t="s">
        <v>1079</v>
      </c>
      <c r="C328" s="72">
        <f>SUM(C329:C330)</f>
        <v>385</v>
      </c>
      <c r="D328" s="72">
        <f>SUM(D329:D330)</f>
        <v>382</v>
      </c>
      <c r="E328" s="73">
        <f>D328/C328*100</f>
        <v>99.2207792207792</v>
      </c>
      <c r="F328" s="74">
        <f t="shared" si="17"/>
        <v>-51.150895140665</v>
      </c>
      <c r="G328" s="77">
        <f>SUM(G329:G330)</f>
        <v>782</v>
      </c>
    </row>
    <row r="329" ht="23.45" customHeight="1" spans="1:7">
      <c r="A329" s="71">
        <v>3658</v>
      </c>
      <c r="B329" s="78" t="s">
        <v>593</v>
      </c>
      <c r="C329" s="72">
        <v>85</v>
      </c>
      <c r="D329" s="72">
        <v>87</v>
      </c>
      <c r="E329" s="73">
        <f>D329/C329*100</f>
        <v>102.352941176471</v>
      </c>
      <c r="F329" s="74">
        <f t="shared" si="17"/>
        <v>3.57142857142858</v>
      </c>
      <c r="G329" s="77">
        <v>84</v>
      </c>
    </row>
    <row r="330" ht="23.45" customHeight="1" spans="1:7">
      <c r="A330" s="71"/>
      <c r="B330" s="81" t="s">
        <v>1080</v>
      </c>
      <c r="C330" s="72">
        <v>300</v>
      </c>
      <c r="D330" s="72">
        <v>295</v>
      </c>
      <c r="E330" s="73">
        <f>D330/C330*100</f>
        <v>98.3333333333333</v>
      </c>
      <c r="F330" s="74">
        <f t="shared" si="17"/>
        <v>-57.7363896848138</v>
      </c>
      <c r="G330" s="77">
        <v>698</v>
      </c>
    </row>
    <row r="331" ht="23.45" customHeight="1" spans="1:7">
      <c r="A331" s="71">
        <v>86</v>
      </c>
      <c r="B331" s="66" t="s">
        <v>612</v>
      </c>
      <c r="C331" s="72">
        <f>SUM(C332:C335)</f>
        <v>7310</v>
      </c>
      <c r="D331" s="72">
        <f>SUM(D332:D335)</f>
        <v>7326</v>
      </c>
      <c r="E331" s="73">
        <f>D331/C331*100</f>
        <v>100.218878248974</v>
      </c>
      <c r="F331" s="74">
        <f t="shared" si="17"/>
        <v>86.412213740458</v>
      </c>
      <c r="G331" s="77">
        <f>SUM(G332:G335)</f>
        <v>3930</v>
      </c>
    </row>
    <row r="332" s="52" customFormat="1" ht="23.45" customHeight="1" spans="1:7">
      <c r="A332" s="87">
        <v>3569</v>
      </c>
      <c r="B332" s="88" t="s">
        <v>1081</v>
      </c>
      <c r="C332" s="89"/>
      <c r="D332" s="89">
        <v>10</v>
      </c>
      <c r="E332" s="73"/>
      <c r="F332" s="74">
        <f t="shared" si="17"/>
        <v>0</v>
      </c>
      <c r="G332" s="90">
        <v>10</v>
      </c>
    </row>
    <row r="333" ht="23.45" customHeight="1" spans="1:7">
      <c r="A333" s="71">
        <v>20</v>
      </c>
      <c r="B333" s="78" t="s">
        <v>624</v>
      </c>
      <c r="C333" s="72">
        <v>110</v>
      </c>
      <c r="D333" s="72">
        <v>110</v>
      </c>
      <c r="E333" s="73">
        <f>D333/C333*100</f>
        <v>100</v>
      </c>
      <c r="F333" s="74">
        <f t="shared" si="17"/>
        <v>2.80373831775699</v>
      </c>
      <c r="G333" s="77">
        <v>107</v>
      </c>
    </row>
    <row r="334" ht="23.45" customHeight="1" spans="1:7">
      <c r="A334" s="71">
        <v>18</v>
      </c>
      <c r="B334" s="78" t="s">
        <v>1082</v>
      </c>
      <c r="C334" s="72"/>
      <c r="D334" s="72">
        <v>10</v>
      </c>
      <c r="E334" s="73"/>
      <c r="F334" s="74">
        <f t="shared" si="17"/>
        <v>0</v>
      </c>
      <c r="G334" s="77">
        <v>10</v>
      </c>
    </row>
    <row r="335" ht="23.45" customHeight="1" spans="1:7">
      <c r="A335" s="71">
        <v>18</v>
      </c>
      <c r="B335" s="78" t="s">
        <v>635</v>
      </c>
      <c r="C335" s="72">
        <v>7200</v>
      </c>
      <c r="D335" s="72">
        <v>7196</v>
      </c>
      <c r="E335" s="73">
        <f t="shared" ref="E335:E345" si="18">D335/C335*100</f>
        <v>99.9444444444444</v>
      </c>
      <c r="F335" s="74">
        <f t="shared" si="17"/>
        <v>89.2190376018932</v>
      </c>
      <c r="G335" s="77">
        <v>3803</v>
      </c>
    </row>
    <row r="336" ht="23.45" customHeight="1" spans="1:7">
      <c r="A336" s="71">
        <v>115</v>
      </c>
      <c r="B336" s="66" t="s">
        <v>644</v>
      </c>
      <c r="C336" s="72">
        <f>SUM(C337:C337)</f>
        <v>720</v>
      </c>
      <c r="D336" s="72">
        <f>SUM(D337:D337)</f>
        <v>722</v>
      </c>
      <c r="E336" s="73">
        <f t="shared" si="18"/>
        <v>100.277777777778</v>
      </c>
      <c r="F336" s="74"/>
      <c r="G336" s="77">
        <f>SUM(G337)</f>
        <v>17</v>
      </c>
    </row>
    <row r="337" ht="21" customHeight="1" spans="1:7">
      <c r="A337" s="71">
        <v>857</v>
      </c>
      <c r="B337" s="78" t="s">
        <v>651</v>
      </c>
      <c r="C337" s="72">
        <v>720</v>
      </c>
      <c r="D337" s="72">
        <v>722</v>
      </c>
      <c r="E337" s="73">
        <f t="shared" si="18"/>
        <v>100.277777777778</v>
      </c>
      <c r="F337" s="74"/>
      <c r="G337" s="77">
        <v>17</v>
      </c>
    </row>
    <row r="338" ht="21" customHeight="1" spans="1:7">
      <c r="A338" s="71">
        <v>59</v>
      </c>
      <c r="B338" s="82" t="s">
        <v>657</v>
      </c>
      <c r="C338" s="72">
        <f>SUM(C339:C343)</f>
        <v>1616</v>
      </c>
      <c r="D338" s="72">
        <f>SUM(D339:D343)</f>
        <v>1628</v>
      </c>
      <c r="E338" s="73">
        <f t="shared" si="18"/>
        <v>100.742574257426</v>
      </c>
      <c r="F338" s="74">
        <f t="shared" si="17"/>
        <v>-30.2186026575225</v>
      </c>
      <c r="G338" s="77">
        <f>SUM(G339:G343)</f>
        <v>2333</v>
      </c>
    </row>
    <row r="339" ht="21" customHeight="1" spans="1:7">
      <c r="A339" s="71"/>
      <c r="B339" s="78" t="s">
        <v>1083</v>
      </c>
      <c r="C339" s="72">
        <v>1495</v>
      </c>
      <c r="D339" s="72">
        <v>1503</v>
      </c>
      <c r="E339" s="73">
        <f t="shared" si="18"/>
        <v>100.535117056856</v>
      </c>
      <c r="F339" s="74">
        <f t="shared" si="17"/>
        <v>-20.6022187004754</v>
      </c>
      <c r="G339" s="77">
        <v>1893</v>
      </c>
    </row>
    <row r="340" ht="21" customHeight="1" spans="1:7">
      <c r="A340" s="71"/>
      <c r="B340" s="78" t="s">
        <v>660</v>
      </c>
      <c r="C340" s="72">
        <v>35</v>
      </c>
      <c r="D340" s="72">
        <v>37</v>
      </c>
      <c r="E340" s="73">
        <f t="shared" si="18"/>
        <v>105.714285714286</v>
      </c>
      <c r="F340" s="74">
        <f t="shared" si="17"/>
        <v>23.3333333333333</v>
      </c>
      <c r="G340" s="77">
        <v>30</v>
      </c>
    </row>
    <row r="341" ht="21" customHeight="1" spans="1:7">
      <c r="A341" s="71"/>
      <c r="B341" s="81" t="s">
        <v>661</v>
      </c>
      <c r="C341" s="72">
        <v>30</v>
      </c>
      <c r="D341" s="72">
        <v>30</v>
      </c>
      <c r="E341" s="73">
        <f t="shared" si="18"/>
        <v>100</v>
      </c>
      <c r="F341" s="74">
        <f t="shared" si="17"/>
        <v>-91.1764705882353</v>
      </c>
      <c r="G341" s="77">
        <v>340</v>
      </c>
    </row>
    <row r="342" ht="21" customHeight="1" spans="1:7">
      <c r="A342" s="71">
        <v>25</v>
      </c>
      <c r="B342" s="81" t="s">
        <v>662</v>
      </c>
      <c r="C342" s="72">
        <v>11</v>
      </c>
      <c r="D342" s="72">
        <v>15</v>
      </c>
      <c r="E342" s="73">
        <f t="shared" si="18"/>
        <v>136.363636363636</v>
      </c>
      <c r="F342" s="74">
        <f t="shared" si="17"/>
        <v>50</v>
      </c>
      <c r="G342" s="77">
        <v>10</v>
      </c>
    </row>
    <row r="343" ht="21" customHeight="1" spans="1:7">
      <c r="A343" s="71"/>
      <c r="B343" s="81" t="s">
        <v>663</v>
      </c>
      <c r="C343" s="72">
        <v>45</v>
      </c>
      <c r="D343" s="72">
        <v>43</v>
      </c>
      <c r="E343" s="73">
        <f t="shared" si="18"/>
        <v>95.5555555555556</v>
      </c>
      <c r="F343" s="74">
        <f t="shared" si="17"/>
        <v>-28.3333333333333</v>
      </c>
      <c r="G343" s="77">
        <v>60</v>
      </c>
    </row>
    <row r="344" ht="21" customHeight="1" spans="1:7">
      <c r="A344" s="71">
        <v>9024</v>
      </c>
      <c r="B344" s="66" t="s">
        <v>664</v>
      </c>
      <c r="C344" s="72">
        <f>SUM(C345:C346)</f>
        <v>15</v>
      </c>
      <c r="D344" s="72">
        <f>SUM(D345:D346)</f>
        <v>19</v>
      </c>
      <c r="E344" s="73">
        <f t="shared" si="18"/>
        <v>126.666666666667</v>
      </c>
      <c r="F344" s="74">
        <f t="shared" si="17"/>
        <v>35.7142857142857</v>
      </c>
      <c r="G344" s="77">
        <f>SUM(G345:G346)</f>
        <v>14</v>
      </c>
    </row>
    <row r="345" ht="21" customHeight="1" spans="1:7">
      <c r="A345" s="71">
        <v>9024</v>
      </c>
      <c r="B345" s="78" t="s">
        <v>667</v>
      </c>
      <c r="C345" s="72">
        <v>15</v>
      </c>
      <c r="D345" s="72">
        <v>16</v>
      </c>
      <c r="E345" s="73">
        <f t="shared" si="18"/>
        <v>106.666666666667</v>
      </c>
      <c r="F345" s="74">
        <f t="shared" si="17"/>
        <v>14.2857142857143</v>
      </c>
      <c r="G345" s="77">
        <v>14</v>
      </c>
    </row>
    <row r="346" ht="21" customHeight="1" spans="1:7">
      <c r="A346" s="71">
        <v>9024</v>
      </c>
      <c r="B346" s="78" t="s">
        <v>669</v>
      </c>
      <c r="C346" s="72"/>
      <c r="D346" s="72">
        <v>3</v>
      </c>
      <c r="E346" s="73"/>
      <c r="F346" s="74"/>
      <c r="G346" s="77"/>
    </row>
    <row r="347" ht="21" customHeight="1" spans="1:7">
      <c r="A347" s="76">
        <v>13749</v>
      </c>
      <c r="B347" s="66" t="s">
        <v>1084</v>
      </c>
      <c r="C347" s="72">
        <f>SUM(C348:C348)</f>
        <v>10974</v>
      </c>
      <c r="D347" s="72">
        <f>SUM(D348:D348)</f>
        <v>10739</v>
      </c>
      <c r="E347" s="73">
        <f t="shared" ref="E347:E359" si="19">D347/C347*100</f>
        <v>97.8585748131948</v>
      </c>
      <c r="F347" s="74">
        <f t="shared" si="17"/>
        <v>-15.5805361213741</v>
      </c>
      <c r="G347" s="77">
        <f>SUM(G348)</f>
        <v>12721</v>
      </c>
    </row>
    <row r="348" ht="21" customHeight="1" spans="1:7">
      <c r="A348" s="71">
        <v>12400</v>
      </c>
      <c r="B348" s="78" t="s">
        <v>1085</v>
      </c>
      <c r="C348" s="72">
        <v>10974</v>
      </c>
      <c r="D348" s="72">
        <v>10739</v>
      </c>
      <c r="E348" s="73">
        <f t="shared" si="19"/>
        <v>97.8585748131948</v>
      </c>
      <c r="F348" s="74">
        <f t="shared" si="17"/>
        <v>-15.5805361213741</v>
      </c>
      <c r="G348" s="77">
        <v>12721</v>
      </c>
    </row>
    <row r="349" ht="21" customHeight="1" spans="1:7">
      <c r="A349" s="71">
        <v>337</v>
      </c>
      <c r="B349" s="66" t="s">
        <v>678</v>
      </c>
      <c r="C349" s="72">
        <f>C350+C354+C358+C361+C363</f>
        <v>10800</v>
      </c>
      <c r="D349" s="72">
        <f>D350+D354+D358+D361+D363</f>
        <v>10219</v>
      </c>
      <c r="E349" s="73">
        <f t="shared" si="19"/>
        <v>94.6203703703704</v>
      </c>
      <c r="F349" s="74">
        <f t="shared" si="17"/>
        <v>-31.9731061110371</v>
      </c>
      <c r="G349" s="91">
        <f>G350+G354+G358+G361+G363</f>
        <v>15022</v>
      </c>
    </row>
    <row r="350" ht="21" customHeight="1" spans="1:7">
      <c r="A350" s="71"/>
      <c r="B350" s="66" t="s">
        <v>679</v>
      </c>
      <c r="C350" s="72">
        <f>SUM(C351:C353)</f>
        <v>9898</v>
      </c>
      <c r="D350" s="72">
        <f>SUM(D351:D353)</f>
        <v>9352</v>
      </c>
      <c r="E350" s="73">
        <f t="shared" si="19"/>
        <v>94.4837340876945</v>
      </c>
      <c r="F350" s="74">
        <f t="shared" si="17"/>
        <v>-30.6591532586936</v>
      </c>
      <c r="G350" s="77">
        <f>SUM(G351:G353)</f>
        <v>13487</v>
      </c>
    </row>
    <row r="351" ht="21" customHeight="1" spans="1:7">
      <c r="A351" s="71">
        <v>92</v>
      </c>
      <c r="B351" s="78" t="s">
        <v>10</v>
      </c>
      <c r="C351" s="72">
        <v>200</v>
      </c>
      <c r="D351" s="72">
        <v>192</v>
      </c>
      <c r="E351" s="73">
        <f t="shared" si="19"/>
        <v>96</v>
      </c>
      <c r="F351" s="74">
        <f t="shared" si="17"/>
        <v>-43.3628318584071</v>
      </c>
      <c r="G351" s="77">
        <v>339</v>
      </c>
    </row>
    <row r="352" ht="21" customHeight="1" spans="1:7">
      <c r="A352" s="71">
        <v>11971</v>
      </c>
      <c r="B352" s="78" t="s">
        <v>11</v>
      </c>
      <c r="C352" s="72">
        <v>5</v>
      </c>
      <c r="D352" s="72">
        <v>4</v>
      </c>
      <c r="E352" s="73">
        <f t="shared" si="19"/>
        <v>80</v>
      </c>
      <c r="F352" s="74">
        <f t="shared" si="17"/>
        <v>33.3333333333333</v>
      </c>
      <c r="G352" s="77">
        <v>3</v>
      </c>
    </row>
    <row r="353" ht="23.45" customHeight="1" spans="1:7">
      <c r="A353" s="71">
        <v>26</v>
      </c>
      <c r="B353" s="78" t="s">
        <v>698</v>
      </c>
      <c r="C353" s="72">
        <v>9693</v>
      </c>
      <c r="D353" s="72">
        <v>9156</v>
      </c>
      <c r="E353" s="73">
        <f t="shared" si="19"/>
        <v>94.4599195295574</v>
      </c>
      <c r="F353" s="74">
        <f t="shared" si="17"/>
        <v>-30.3461392164321</v>
      </c>
      <c r="G353" s="77">
        <v>13145</v>
      </c>
    </row>
    <row r="354" ht="23.45" customHeight="1" spans="1:7">
      <c r="A354" s="71">
        <v>1043</v>
      </c>
      <c r="B354" s="66" t="s">
        <v>713</v>
      </c>
      <c r="C354" s="72">
        <f>SUM(C355:C357)</f>
        <v>775</v>
      </c>
      <c r="D354" s="72">
        <f>SUM(D355:D357)</f>
        <v>747</v>
      </c>
      <c r="E354" s="73">
        <f t="shared" si="19"/>
        <v>96.3870967741936</v>
      </c>
      <c r="F354" s="74">
        <f t="shared" si="17"/>
        <v>-37.1212121212121</v>
      </c>
      <c r="G354" s="77">
        <f>SUM(G355:G357)</f>
        <v>1188</v>
      </c>
    </row>
    <row r="355" ht="23.45" customHeight="1" spans="1:7">
      <c r="A355" s="71">
        <v>113</v>
      </c>
      <c r="B355" s="78" t="s">
        <v>714</v>
      </c>
      <c r="C355" s="72">
        <v>10</v>
      </c>
      <c r="D355" s="72">
        <v>6</v>
      </c>
      <c r="E355" s="73">
        <f t="shared" si="19"/>
        <v>60</v>
      </c>
      <c r="F355" s="74">
        <f t="shared" si="17"/>
        <v>-81.25</v>
      </c>
      <c r="G355" s="77">
        <v>32</v>
      </c>
    </row>
    <row r="356" ht="23.45" customHeight="1" spans="1:7">
      <c r="A356" s="71">
        <v>26</v>
      </c>
      <c r="B356" s="78" t="s">
        <v>715</v>
      </c>
      <c r="C356" s="72">
        <v>650</v>
      </c>
      <c r="D356" s="72">
        <v>628</v>
      </c>
      <c r="E356" s="73">
        <f t="shared" si="19"/>
        <v>96.6153846153846</v>
      </c>
      <c r="F356" s="74">
        <f t="shared" si="17"/>
        <v>-39.7890699904123</v>
      </c>
      <c r="G356" s="77">
        <v>1043</v>
      </c>
    </row>
    <row r="357" ht="23.45" customHeight="1" spans="1:7">
      <c r="A357" s="71">
        <v>26</v>
      </c>
      <c r="B357" s="78" t="s">
        <v>716</v>
      </c>
      <c r="C357" s="72">
        <v>115</v>
      </c>
      <c r="D357" s="72">
        <v>113</v>
      </c>
      <c r="E357" s="73">
        <f t="shared" si="19"/>
        <v>98.2608695652174</v>
      </c>
      <c r="F357" s="74">
        <f t="shared" si="17"/>
        <v>0</v>
      </c>
      <c r="G357" s="77">
        <v>113</v>
      </c>
    </row>
    <row r="358" ht="23.45" customHeight="1" spans="1:7">
      <c r="A358" s="71"/>
      <c r="B358" s="66" t="s">
        <v>718</v>
      </c>
      <c r="C358" s="72">
        <f>SUM(C359:C360)</f>
        <v>27</v>
      </c>
      <c r="D358" s="72">
        <f>SUM(D359:D360)</f>
        <v>26</v>
      </c>
      <c r="E358" s="79">
        <f t="shared" si="19"/>
        <v>96.2962962962963</v>
      </c>
      <c r="F358" s="74">
        <f t="shared" si="17"/>
        <v>0</v>
      </c>
      <c r="G358" s="77">
        <f>SUM(G359:G360)</f>
        <v>26</v>
      </c>
    </row>
    <row r="359" ht="23.45" customHeight="1" spans="1:7">
      <c r="A359" s="71"/>
      <c r="B359" s="78" t="s">
        <v>719</v>
      </c>
      <c r="C359" s="72">
        <v>27</v>
      </c>
      <c r="D359" s="72">
        <v>21</v>
      </c>
      <c r="E359" s="79">
        <f t="shared" si="19"/>
        <v>77.7777777777778</v>
      </c>
      <c r="F359" s="74">
        <f t="shared" si="17"/>
        <v>-19.2307692307692</v>
      </c>
      <c r="G359" s="77">
        <v>26</v>
      </c>
    </row>
    <row r="360" s="53" customFormat="1" ht="23.45" customHeight="1" spans="1:7">
      <c r="A360" s="92"/>
      <c r="B360" s="81" t="s">
        <v>720</v>
      </c>
      <c r="C360" s="83"/>
      <c r="D360" s="83">
        <v>5</v>
      </c>
      <c r="E360" s="93"/>
      <c r="F360" s="74"/>
      <c r="G360" s="75"/>
    </row>
    <row r="361" ht="23.45" customHeight="1" spans="1:7">
      <c r="A361" s="71"/>
      <c r="B361" s="82" t="s">
        <v>721</v>
      </c>
      <c r="C361" s="72">
        <f>SUM(C362:C362)</f>
        <v>60</v>
      </c>
      <c r="D361" s="72">
        <f>SUM(D362:D362)</f>
        <v>55</v>
      </c>
      <c r="E361" s="73">
        <f t="shared" ref="E361:E390" si="20">D361/C361*100</f>
        <v>91.6666666666667</v>
      </c>
      <c r="F361" s="74">
        <f t="shared" si="17"/>
        <v>-80.14440433213</v>
      </c>
      <c r="G361" s="77">
        <f>SUM(G362:G362)</f>
        <v>277</v>
      </c>
    </row>
    <row r="362" ht="23.45" customHeight="1" spans="1:7">
      <c r="A362" s="71">
        <v>56</v>
      </c>
      <c r="B362" s="81" t="s">
        <v>722</v>
      </c>
      <c r="C362" s="72">
        <v>60</v>
      </c>
      <c r="D362" s="72">
        <v>55</v>
      </c>
      <c r="E362" s="73">
        <f t="shared" si="20"/>
        <v>91.6666666666667</v>
      </c>
      <c r="F362" s="74">
        <f t="shared" si="17"/>
        <v>-80.14440433213</v>
      </c>
      <c r="G362" s="77">
        <v>277</v>
      </c>
    </row>
    <row r="363" ht="23.45" customHeight="1" spans="1:7">
      <c r="A363" s="71">
        <v>3201</v>
      </c>
      <c r="B363" s="66" t="s">
        <v>726</v>
      </c>
      <c r="C363" s="72">
        <f>SUM(C364:C364)</f>
        <v>40</v>
      </c>
      <c r="D363" s="72">
        <f>SUM(D364:D364)</f>
        <v>39</v>
      </c>
      <c r="E363" s="73">
        <f t="shared" si="20"/>
        <v>97.5</v>
      </c>
      <c r="F363" s="74">
        <f t="shared" si="17"/>
        <v>-11.3636363636364</v>
      </c>
      <c r="G363" s="77">
        <f>SUM(G364)</f>
        <v>44</v>
      </c>
    </row>
    <row r="364" ht="23.45" customHeight="1" spans="1:7">
      <c r="A364" s="71">
        <v>112</v>
      </c>
      <c r="B364" s="78" t="s">
        <v>728</v>
      </c>
      <c r="C364" s="72">
        <v>40</v>
      </c>
      <c r="D364" s="72">
        <v>39</v>
      </c>
      <c r="E364" s="73">
        <f t="shared" si="20"/>
        <v>97.5</v>
      </c>
      <c r="F364" s="74">
        <f t="shared" si="17"/>
        <v>-11.3636363636364</v>
      </c>
      <c r="G364" s="77">
        <v>44</v>
      </c>
    </row>
    <row r="365" ht="23.45" customHeight="1" spans="1:7">
      <c r="A365" s="71">
        <v>112</v>
      </c>
      <c r="B365" s="66" t="s">
        <v>1086</v>
      </c>
      <c r="C365" s="72">
        <f>C366+C368+C370</f>
        <v>7900</v>
      </c>
      <c r="D365" s="72">
        <f>D366+D368+D370</f>
        <v>7488</v>
      </c>
      <c r="E365" s="73">
        <f t="shared" si="20"/>
        <v>94.7848101265823</v>
      </c>
      <c r="F365" s="74">
        <f t="shared" si="17"/>
        <v>54.7107438016529</v>
      </c>
      <c r="G365" s="77">
        <f>G366+G368+G370</f>
        <v>4840</v>
      </c>
    </row>
    <row r="366" ht="23.45" customHeight="1" spans="1:7">
      <c r="A366" s="71">
        <v>281</v>
      </c>
      <c r="B366" s="66" t="s">
        <v>750</v>
      </c>
      <c r="C366" s="72">
        <f>SUM(C367:C367)</f>
        <v>95</v>
      </c>
      <c r="D366" s="72">
        <f>SUM(D367:D367)</f>
        <v>89</v>
      </c>
      <c r="E366" s="73">
        <f t="shared" si="20"/>
        <v>93.6842105263158</v>
      </c>
      <c r="F366" s="74">
        <f t="shared" si="17"/>
        <v>5.95238095238095</v>
      </c>
      <c r="G366" s="77">
        <f>SUM(G367)</f>
        <v>84</v>
      </c>
    </row>
    <row r="367" ht="23.45" customHeight="1" spans="1:7">
      <c r="A367" s="71">
        <v>281</v>
      </c>
      <c r="B367" s="78" t="s">
        <v>751</v>
      </c>
      <c r="C367" s="72">
        <v>95</v>
      </c>
      <c r="D367" s="72">
        <v>89</v>
      </c>
      <c r="E367" s="73">
        <f t="shared" si="20"/>
        <v>93.6842105263158</v>
      </c>
      <c r="F367" s="74">
        <f t="shared" si="17"/>
        <v>5.95238095238095</v>
      </c>
      <c r="G367" s="77">
        <v>84</v>
      </c>
    </row>
    <row r="368" ht="23.45" customHeight="1" spans="1:7">
      <c r="A368" s="71">
        <v>2022</v>
      </c>
      <c r="B368" s="66" t="s">
        <v>752</v>
      </c>
      <c r="C368" s="72">
        <f>SUM(C369:C369)</f>
        <v>200</v>
      </c>
      <c r="D368" s="72">
        <f>SUM(D369:D369)</f>
        <v>197</v>
      </c>
      <c r="E368" s="73">
        <f t="shared" si="20"/>
        <v>98.5</v>
      </c>
      <c r="F368" s="74">
        <f t="shared" si="17"/>
        <v>405.128205128205</v>
      </c>
      <c r="G368" s="77">
        <f>SUM(G369)</f>
        <v>39</v>
      </c>
    </row>
    <row r="369" ht="23.45" customHeight="1" spans="1:7">
      <c r="A369" s="71">
        <v>2022</v>
      </c>
      <c r="B369" s="78" t="s">
        <v>758</v>
      </c>
      <c r="C369" s="72">
        <v>200</v>
      </c>
      <c r="D369" s="72">
        <v>197</v>
      </c>
      <c r="E369" s="73">
        <f t="shared" si="20"/>
        <v>98.5</v>
      </c>
      <c r="F369" s="74">
        <f t="shared" si="17"/>
        <v>405.128205128205</v>
      </c>
      <c r="G369" s="77">
        <v>39</v>
      </c>
    </row>
    <row r="370" ht="23.45" customHeight="1" spans="1:7">
      <c r="A370" s="71">
        <v>3230</v>
      </c>
      <c r="B370" s="66" t="s">
        <v>772</v>
      </c>
      <c r="C370" s="72">
        <f>SUM(C371:C372)</f>
        <v>7605</v>
      </c>
      <c r="D370" s="72">
        <f>SUM(D371:D372)</f>
        <v>7202</v>
      </c>
      <c r="E370" s="73">
        <f t="shared" si="20"/>
        <v>94.7008547008547</v>
      </c>
      <c r="F370" s="74">
        <f t="shared" si="17"/>
        <v>52.6817892728429</v>
      </c>
      <c r="G370" s="77">
        <f>SUM(G371:G372)</f>
        <v>4717</v>
      </c>
    </row>
    <row r="371" ht="23.45" customHeight="1" spans="1:7">
      <c r="A371" s="71">
        <v>1841</v>
      </c>
      <c r="B371" s="78" t="s">
        <v>774</v>
      </c>
      <c r="C371" s="72">
        <v>200</v>
      </c>
      <c r="D371" s="72">
        <v>193</v>
      </c>
      <c r="E371" s="73">
        <f t="shared" si="20"/>
        <v>96.5</v>
      </c>
      <c r="F371" s="74"/>
      <c r="G371" s="77"/>
    </row>
    <row r="372" ht="23.45" customHeight="1" spans="1:7">
      <c r="A372" s="71">
        <v>1841</v>
      </c>
      <c r="B372" s="78" t="s">
        <v>775</v>
      </c>
      <c r="C372" s="72">
        <v>7405</v>
      </c>
      <c r="D372" s="72">
        <v>7009</v>
      </c>
      <c r="E372" s="73">
        <f t="shared" si="20"/>
        <v>94.6522619851452</v>
      </c>
      <c r="F372" s="74">
        <f t="shared" si="17"/>
        <v>48.5902056391774</v>
      </c>
      <c r="G372" s="77">
        <v>4717</v>
      </c>
    </row>
    <row r="373" ht="23.45" customHeight="1" spans="1:7">
      <c r="A373" s="71">
        <v>1841</v>
      </c>
      <c r="B373" s="66" t="s">
        <v>783</v>
      </c>
      <c r="C373" s="72">
        <f>C374+C376+C378</f>
        <v>2300</v>
      </c>
      <c r="D373" s="72">
        <f>D374+D376+D378</f>
        <v>3172</v>
      </c>
      <c r="E373" s="73">
        <f t="shared" si="20"/>
        <v>137.913043478261</v>
      </c>
      <c r="F373" s="74">
        <f t="shared" si="17"/>
        <v>78.503095104108</v>
      </c>
      <c r="G373" s="77">
        <f>G374+G376+G378</f>
        <v>1777</v>
      </c>
    </row>
    <row r="374" ht="23.45" customHeight="1" spans="1:7">
      <c r="A374" s="71">
        <v>395</v>
      </c>
      <c r="B374" s="66" t="s">
        <v>784</v>
      </c>
      <c r="C374" s="72">
        <f>SUM(C375:C375)</f>
        <v>200</v>
      </c>
      <c r="D374" s="72">
        <f>SUM(D375:D375)</f>
        <v>225</v>
      </c>
      <c r="E374" s="73">
        <f t="shared" si="20"/>
        <v>112.5</v>
      </c>
      <c r="F374" s="74">
        <f t="shared" si="17"/>
        <v>-85.5861627162076</v>
      </c>
      <c r="G374" s="77">
        <f>SUM(G375)</f>
        <v>1561</v>
      </c>
    </row>
    <row r="375" ht="23.45" customHeight="1" spans="1:7">
      <c r="A375" s="71">
        <v>395</v>
      </c>
      <c r="B375" s="78" t="s">
        <v>789</v>
      </c>
      <c r="C375" s="72">
        <v>200</v>
      </c>
      <c r="D375" s="72">
        <v>225</v>
      </c>
      <c r="E375" s="73">
        <f t="shared" si="20"/>
        <v>112.5</v>
      </c>
      <c r="F375" s="74">
        <f t="shared" si="17"/>
        <v>-85.5861627162076</v>
      </c>
      <c r="G375" s="77">
        <v>1561</v>
      </c>
    </row>
    <row r="376" ht="23.45" customHeight="1" spans="1:7">
      <c r="A376" s="71">
        <v>154</v>
      </c>
      <c r="B376" s="66" t="s">
        <v>794</v>
      </c>
      <c r="C376" s="72">
        <f>SUM(C377:C377)</f>
        <v>100</v>
      </c>
      <c r="D376" s="72">
        <f>SUM(D377:D377)</f>
        <v>118</v>
      </c>
      <c r="E376" s="73">
        <f t="shared" si="20"/>
        <v>118</v>
      </c>
      <c r="F376" s="74">
        <f t="shared" si="17"/>
        <v>8.25688073394495</v>
      </c>
      <c r="G376" s="77">
        <f>SUM(G377)</f>
        <v>109</v>
      </c>
    </row>
    <row r="377" ht="23.45" customHeight="1" spans="1:7">
      <c r="A377" s="71">
        <v>154</v>
      </c>
      <c r="B377" s="78" t="s">
        <v>796</v>
      </c>
      <c r="C377" s="72">
        <v>100</v>
      </c>
      <c r="D377" s="72">
        <v>118</v>
      </c>
      <c r="E377" s="73">
        <f t="shared" si="20"/>
        <v>118</v>
      </c>
      <c r="F377" s="74">
        <f t="shared" si="17"/>
        <v>8.25688073394495</v>
      </c>
      <c r="G377" s="77">
        <v>109</v>
      </c>
    </row>
    <row r="378" ht="23.45" customHeight="1" spans="1:7">
      <c r="A378" s="71"/>
      <c r="B378" s="66" t="s">
        <v>797</v>
      </c>
      <c r="C378" s="72">
        <f>SUM(C379:C379)</f>
        <v>2000</v>
      </c>
      <c r="D378" s="72">
        <f>SUM(D379:D379)</f>
        <v>2829</v>
      </c>
      <c r="E378" s="73">
        <f t="shared" si="20"/>
        <v>141.45</v>
      </c>
      <c r="F378" s="74"/>
      <c r="G378" s="77">
        <f>SUM(G379)</f>
        <v>107</v>
      </c>
    </row>
    <row r="379" ht="23.45" customHeight="1" spans="1:7">
      <c r="A379" s="71"/>
      <c r="B379" s="78" t="s">
        <v>799</v>
      </c>
      <c r="C379" s="72">
        <v>2000</v>
      </c>
      <c r="D379" s="72">
        <v>2829</v>
      </c>
      <c r="E379" s="73">
        <f t="shared" si="20"/>
        <v>141.45</v>
      </c>
      <c r="F379" s="74"/>
      <c r="G379" s="77">
        <v>107</v>
      </c>
    </row>
    <row r="380" ht="23.45" customHeight="1" spans="1:7">
      <c r="A380" s="71"/>
      <c r="B380" s="82" t="s">
        <v>800</v>
      </c>
      <c r="C380" s="72">
        <f>C381</f>
        <v>100</v>
      </c>
      <c r="D380" s="72">
        <f>D381</f>
        <v>120</v>
      </c>
      <c r="E380" s="73">
        <f t="shared" si="20"/>
        <v>120</v>
      </c>
      <c r="F380" s="74">
        <f t="shared" si="17"/>
        <v>76.4705882352941</v>
      </c>
      <c r="G380" s="77">
        <f>SUM(G381)</f>
        <v>68</v>
      </c>
    </row>
    <row r="381" ht="23.45" customHeight="1" spans="1:7">
      <c r="A381" s="71">
        <v>2613</v>
      </c>
      <c r="B381" s="82" t="s">
        <v>801</v>
      </c>
      <c r="C381" s="72">
        <f>C382</f>
        <v>100</v>
      </c>
      <c r="D381" s="72">
        <f>D382</f>
        <v>120</v>
      </c>
      <c r="E381" s="73">
        <f t="shared" si="20"/>
        <v>120</v>
      </c>
      <c r="F381" s="74">
        <f t="shared" si="17"/>
        <v>76.4705882352941</v>
      </c>
      <c r="G381" s="77">
        <f>SUM(G382)</f>
        <v>68</v>
      </c>
    </row>
    <row r="382" ht="23.45" customHeight="1" spans="1:7">
      <c r="A382" s="71">
        <v>1184</v>
      </c>
      <c r="B382" s="81" t="s">
        <v>10</v>
      </c>
      <c r="C382" s="72">
        <v>100</v>
      </c>
      <c r="D382" s="72">
        <v>120</v>
      </c>
      <c r="E382" s="73">
        <f t="shared" si="20"/>
        <v>120</v>
      </c>
      <c r="F382" s="74">
        <f t="shared" si="17"/>
        <v>76.4705882352941</v>
      </c>
      <c r="G382" s="77">
        <v>68</v>
      </c>
    </row>
    <row r="383" ht="23.45" customHeight="1" spans="1:7">
      <c r="A383" s="71">
        <v>383</v>
      </c>
      <c r="B383" s="66" t="s">
        <v>1087</v>
      </c>
      <c r="C383" s="72">
        <f>SUM(C384,C390,C393)</f>
        <v>3650</v>
      </c>
      <c r="D383" s="72">
        <f>SUM(D384,D390,D393)</f>
        <v>3532</v>
      </c>
      <c r="E383" s="73">
        <f t="shared" si="20"/>
        <v>96.7671232876712</v>
      </c>
      <c r="F383" s="74">
        <f t="shared" si="17"/>
        <v>-1.34078212290503</v>
      </c>
      <c r="G383" s="77">
        <f>SUM(G384,G390,G393)</f>
        <v>3580</v>
      </c>
    </row>
    <row r="384" ht="23.45" customHeight="1" spans="1:7">
      <c r="A384" s="71">
        <v>193</v>
      </c>
      <c r="B384" s="82" t="s">
        <v>1088</v>
      </c>
      <c r="C384" s="72">
        <f>SUM(C385:C389)</f>
        <v>2310</v>
      </c>
      <c r="D384" s="72">
        <f>SUM(D385:D389)</f>
        <v>2306</v>
      </c>
      <c r="E384" s="73">
        <f t="shared" si="20"/>
        <v>99.8268398268398</v>
      </c>
      <c r="F384" s="74">
        <f t="shared" si="17"/>
        <v>-21.3774292533242</v>
      </c>
      <c r="G384" s="77">
        <f>SUM(G385:G389)</f>
        <v>2933</v>
      </c>
    </row>
    <row r="385" ht="23.45" customHeight="1" spans="1:7">
      <c r="A385" s="71"/>
      <c r="B385" s="78" t="s">
        <v>10</v>
      </c>
      <c r="C385" s="72">
        <v>650</v>
      </c>
      <c r="D385" s="72">
        <v>661</v>
      </c>
      <c r="E385" s="73">
        <f t="shared" si="20"/>
        <v>101.692307692308</v>
      </c>
      <c r="F385" s="74">
        <f t="shared" si="17"/>
        <v>32.9979879275654</v>
      </c>
      <c r="G385" s="77">
        <v>497</v>
      </c>
    </row>
    <row r="386" ht="23.45" customHeight="1" spans="1:7">
      <c r="A386" s="71">
        <v>88</v>
      </c>
      <c r="B386" s="78" t="s">
        <v>11</v>
      </c>
      <c r="C386" s="72">
        <v>950</v>
      </c>
      <c r="D386" s="72">
        <v>948</v>
      </c>
      <c r="E386" s="73">
        <f t="shared" si="20"/>
        <v>99.7894736842105</v>
      </c>
      <c r="F386" s="74">
        <f t="shared" si="17"/>
        <v>1.3903743315508</v>
      </c>
      <c r="G386" s="77">
        <v>935</v>
      </c>
    </row>
    <row r="387" ht="23.45" customHeight="1" spans="1:7">
      <c r="A387" s="71"/>
      <c r="B387" s="78" t="s">
        <v>1089</v>
      </c>
      <c r="C387" s="72">
        <v>30</v>
      </c>
      <c r="D387" s="72">
        <v>28</v>
      </c>
      <c r="E387" s="73">
        <f t="shared" si="20"/>
        <v>93.3333333333333</v>
      </c>
      <c r="F387" s="74">
        <f t="shared" si="17"/>
        <v>40</v>
      </c>
      <c r="G387" s="77">
        <v>20</v>
      </c>
    </row>
    <row r="388" ht="23.45" customHeight="1" spans="1:7">
      <c r="A388" s="71"/>
      <c r="B388" s="81" t="s">
        <v>1090</v>
      </c>
      <c r="C388" s="72">
        <v>310</v>
      </c>
      <c r="D388" s="72">
        <v>303</v>
      </c>
      <c r="E388" s="73">
        <f t="shared" si="20"/>
        <v>97.741935483871</v>
      </c>
      <c r="F388" s="74">
        <f t="shared" si="17"/>
        <v>-18.3288409703504</v>
      </c>
      <c r="G388" s="77">
        <v>371</v>
      </c>
    </row>
    <row r="389" ht="23.45" customHeight="1" spans="1:7">
      <c r="A389" s="71"/>
      <c r="B389" s="81" t="s">
        <v>1091</v>
      </c>
      <c r="C389" s="72">
        <v>370</v>
      </c>
      <c r="D389" s="72">
        <v>366</v>
      </c>
      <c r="E389" s="73">
        <f t="shared" si="20"/>
        <v>98.9189189189189</v>
      </c>
      <c r="F389" s="74">
        <f t="shared" ref="F389:F416" si="21">D389/G389*100-100</f>
        <v>-67.027027027027</v>
      </c>
      <c r="G389" s="77">
        <v>1110</v>
      </c>
    </row>
    <row r="390" ht="23.45" customHeight="1" spans="1:7">
      <c r="A390" s="71">
        <v>110</v>
      </c>
      <c r="B390" s="66" t="s">
        <v>882</v>
      </c>
      <c r="C390" s="72">
        <f>SUM(C391:C392)</f>
        <v>240</v>
      </c>
      <c r="D390" s="72">
        <f>SUM(D391:D392)</f>
        <v>224</v>
      </c>
      <c r="E390" s="73">
        <f t="shared" si="20"/>
        <v>93.3333333333333</v>
      </c>
      <c r="F390" s="74">
        <f t="shared" si="21"/>
        <v>-9.31174089068826</v>
      </c>
      <c r="G390" s="77">
        <f>SUM(G391:G392)</f>
        <v>247</v>
      </c>
    </row>
    <row r="391" ht="23.45" customHeight="1" spans="1:7">
      <c r="A391" s="71">
        <v>1242</v>
      </c>
      <c r="B391" s="78" t="s">
        <v>887</v>
      </c>
      <c r="C391" s="72">
        <v>40</v>
      </c>
      <c r="D391" s="72">
        <v>36</v>
      </c>
      <c r="E391" s="73">
        <f t="shared" ref="E391:E417" si="22">D391/C391*100</f>
        <v>90</v>
      </c>
      <c r="F391" s="74">
        <f t="shared" si="21"/>
        <v>-10</v>
      </c>
      <c r="G391" s="77">
        <v>40</v>
      </c>
    </row>
    <row r="392" ht="23.45" customHeight="1" spans="1:7">
      <c r="A392" s="71">
        <v>1242</v>
      </c>
      <c r="B392" s="78" t="s">
        <v>893</v>
      </c>
      <c r="C392" s="72">
        <v>200</v>
      </c>
      <c r="D392" s="72">
        <v>188</v>
      </c>
      <c r="E392" s="73">
        <f t="shared" si="22"/>
        <v>94</v>
      </c>
      <c r="F392" s="74">
        <f t="shared" si="21"/>
        <v>-9.17874396135265</v>
      </c>
      <c r="G392" s="77">
        <v>207</v>
      </c>
    </row>
    <row r="393" ht="23.45" customHeight="1" spans="1:7">
      <c r="A393" s="71">
        <v>5310</v>
      </c>
      <c r="B393" s="82" t="s">
        <v>1092</v>
      </c>
      <c r="C393" s="72">
        <f>C394</f>
        <v>1100</v>
      </c>
      <c r="D393" s="72">
        <f>D394</f>
        <v>1002</v>
      </c>
      <c r="E393" s="73">
        <f t="shared" si="22"/>
        <v>91.0909090909091</v>
      </c>
      <c r="F393" s="74">
        <f t="shared" si="21"/>
        <v>150.5</v>
      </c>
      <c r="G393" s="77">
        <f>SUM(G394)</f>
        <v>400</v>
      </c>
    </row>
    <row r="394" ht="23.45" customHeight="1" spans="1:7">
      <c r="A394" s="71">
        <v>538</v>
      </c>
      <c r="B394" s="81" t="s">
        <v>1093</v>
      </c>
      <c r="C394" s="72">
        <v>1100</v>
      </c>
      <c r="D394" s="72">
        <v>1002</v>
      </c>
      <c r="E394" s="73">
        <f t="shared" si="22"/>
        <v>91.0909090909091</v>
      </c>
      <c r="F394" s="74">
        <f t="shared" si="21"/>
        <v>150.5</v>
      </c>
      <c r="G394" s="77">
        <v>400</v>
      </c>
    </row>
    <row r="395" ht="23.45" customHeight="1" spans="1:7">
      <c r="A395" s="71">
        <v>177</v>
      </c>
      <c r="B395" s="66" t="s">
        <v>1094</v>
      </c>
      <c r="C395" s="72">
        <f>SUM(C396,C400,C402)</f>
        <v>5700</v>
      </c>
      <c r="D395" s="72">
        <f>SUM(D396,D400,D402)</f>
        <v>6696</v>
      </c>
      <c r="E395" s="73">
        <f t="shared" si="22"/>
        <v>117.473684210526</v>
      </c>
      <c r="F395" s="74">
        <f t="shared" si="21"/>
        <v>19.1247109055328</v>
      </c>
      <c r="G395" s="91">
        <f>SUM(G396,G400,G402)</f>
        <v>5621</v>
      </c>
    </row>
    <row r="396" ht="23.45" customHeight="1" spans="1:7">
      <c r="A396" s="71">
        <v>132</v>
      </c>
      <c r="B396" s="66" t="s">
        <v>897</v>
      </c>
      <c r="C396" s="72">
        <f>SUM(C397:C399)</f>
        <v>260</v>
      </c>
      <c r="D396" s="72">
        <f>SUM(D397:D399)</f>
        <v>1245</v>
      </c>
      <c r="E396" s="73">
        <f t="shared" si="22"/>
        <v>478.846153846154</v>
      </c>
      <c r="F396" s="74">
        <f t="shared" si="21"/>
        <v>390.157480314961</v>
      </c>
      <c r="G396" s="77">
        <f>SUM(G397:G399)</f>
        <v>254</v>
      </c>
    </row>
    <row r="397" ht="23.45" customHeight="1" spans="1:7">
      <c r="A397" s="71">
        <v>4039</v>
      </c>
      <c r="B397" s="78" t="s">
        <v>902</v>
      </c>
      <c r="C397" s="72">
        <v>210</v>
      </c>
      <c r="D397" s="72">
        <v>19</v>
      </c>
      <c r="E397" s="73">
        <f t="shared" si="22"/>
        <v>9.04761904761905</v>
      </c>
      <c r="F397" s="74">
        <f t="shared" si="21"/>
        <v>-90.8212560386473</v>
      </c>
      <c r="G397" s="77">
        <v>207</v>
      </c>
    </row>
    <row r="398" ht="23.45" customHeight="1" spans="1:7">
      <c r="A398" s="71">
        <v>4039</v>
      </c>
      <c r="B398" s="78" t="s">
        <v>904</v>
      </c>
      <c r="C398" s="72">
        <v>50</v>
      </c>
      <c r="D398" s="72">
        <v>28</v>
      </c>
      <c r="E398" s="73">
        <f t="shared" si="22"/>
        <v>56</v>
      </c>
      <c r="F398" s="74">
        <f t="shared" si="21"/>
        <v>-40.4255319148936</v>
      </c>
      <c r="G398" s="77">
        <v>47</v>
      </c>
    </row>
    <row r="399" ht="23.45" customHeight="1" spans="1:7">
      <c r="A399" s="71">
        <v>4039</v>
      </c>
      <c r="B399" s="78" t="s">
        <v>1095</v>
      </c>
      <c r="C399" s="72"/>
      <c r="D399" s="72">
        <v>1198</v>
      </c>
      <c r="E399" s="73"/>
      <c r="F399" s="74"/>
      <c r="G399" s="77"/>
    </row>
    <row r="400" ht="23.45" customHeight="1" spans="1:7">
      <c r="A400" s="71">
        <v>733</v>
      </c>
      <c r="B400" s="66" t="s">
        <v>906</v>
      </c>
      <c r="C400" s="72">
        <f>SUM(C401:C401)</f>
        <v>5240</v>
      </c>
      <c r="D400" s="72">
        <f>SUM(D401:D401)</f>
        <v>5245</v>
      </c>
      <c r="E400" s="73">
        <f t="shared" si="22"/>
        <v>100.095419847328</v>
      </c>
      <c r="F400" s="74">
        <f t="shared" si="21"/>
        <v>1.45067698259187</v>
      </c>
      <c r="G400" s="77">
        <f>SUM(G401)</f>
        <v>5170</v>
      </c>
    </row>
    <row r="401" ht="23.45" customHeight="1" spans="1:7">
      <c r="A401" s="71">
        <v>733</v>
      </c>
      <c r="B401" s="78" t="s">
        <v>907</v>
      </c>
      <c r="C401" s="72">
        <v>5240</v>
      </c>
      <c r="D401" s="72">
        <v>5245</v>
      </c>
      <c r="E401" s="73">
        <f t="shared" si="22"/>
        <v>100.095419847328</v>
      </c>
      <c r="F401" s="74">
        <f t="shared" si="21"/>
        <v>1.45067698259187</v>
      </c>
      <c r="G401" s="77">
        <v>5170</v>
      </c>
    </row>
    <row r="402" ht="23.45" customHeight="1" spans="1:7">
      <c r="A402" s="71">
        <v>702</v>
      </c>
      <c r="B402" s="66" t="s">
        <v>910</v>
      </c>
      <c r="C402" s="72">
        <f>SUM(C403:C403)</f>
        <v>200</v>
      </c>
      <c r="D402" s="72">
        <f>SUM(D403:D403)</f>
        <v>206</v>
      </c>
      <c r="E402" s="73">
        <f t="shared" si="22"/>
        <v>103</v>
      </c>
      <c r="F402" s="74">
        <f t="shared" si="21"/>
        <v>4.56852791878173</v>
      </c>
      <c r="G402" s="77">
        <f>SUM(G403)</f>
        <v>197</v>
      </c>
    </row>
    <row r="403" ht="23.45" customHeight="1" spans="1:7">
      <c r="A403" s="71">
        <v>702</v>
      </c>
      <c r="B403" s="78" t="s">
        <v>913</v>
      </c>
      <c r="C403" s="72">
        <v>200</v>
      </c>
      <c r="D403" s="72">
        <v>206</v>
      </c>
      <c r="E403" s="73">
        <f t="shared" si="22"/>
        <v>103</v>
      </c>
      <c r="F403" s="74">
        <f t="shared" si="21"/>
        <v>4.56852791878173</v>
      </c>
      <c r="G403" s="77">
        <v>197</v>
      </c>
    </row>
    <row r="404" ht="23.45" customHeight="1" spans="1:7">
      <c r="A404" s="71">
        <v>700</v>
      </c>
      <c r="B404" s="66" t="s">
        <v>1096</v>
      </c>
      <c r="C404" s="72">
        <f>C405+C408</f>
        <v>1000</v>
      </c>
      <c r="D404" s="72">
        <f>D405+D408</f>
        <v>1042</v>
      </c>
      <c r="E404" s="73">
        <f t="shared" si="22"/>
        <v>104.2</v>
      </c>
      <c r="F404" s="74">
        <f t="shared" si="21"/>
        <v>19.4954128440367</v>
      </c>
      <c r="G404" s="91">
        <f>G405+G408</f>
        <v>872</v>
      </c>
    </row>
    <row r="405" ht="23.45" customHeight="1" spans="1:7">
      <c r="A405" s="71">
        <v>2</v>
      </c>
      <c r="B405" s="66" t="s">
        <v>915</v>
      </c>
      <c r="C405" s="72">
        <f>SUM(C406:C407)</f>
        <v>921</v>
      </c>
      <c r="D405" s="72">
        <f>SUM(D406:D407)</f>
        <v>921</v>
      </c>
      <c r="E405" s="73">
        <f t="shared" si="22"/>
        <v>100</v>
      </c>
      <c r="F405" s="74">
        <f t="shared" si="21"/>
        <v>5.61926605504588</v>
      </c>
      <c r="G405" s="77">
        <f>SUM(G406:G407)</f>
        <v>872</v>
      </c>
    </row>
    <row r="406" ht="23.45" customHeight="1" spans="1:7">
      <c r="A406" s="71"/>
      <c r="B406" s="78" t="s">
        <v>923</v>
      </c>
      <c r="C406" s="72">
        <v>800</v>
      </c>
      <c r="D406" s="72">
        <v>800</v>
      </c>
      <c r="E406" s="73">
        <f t="shared" si="22"/>
        <v>100</v>
      </c>
      <c r="F406" s="74">
        <f t="shared" si="21"/>
        <v>-8.04597701149426</v>
      </c>
      <c r="G406" s="77">
        <v>870</v>
      </c>
    </row>
    <row r="407" ht="23.45" customHeight="1" spans="1:7">
      <c r="A407" s="71"/>
      <c r="B407" s="78" t="s">
        <v>925</v>
      </c>
      <c r="C407" s="72">
        <v>121</v>
      </c>
      <c r="D407" s="72">
        <v>121</v>
      </c>
      <c r="E407" s="73">
        <f t="shared" si="22"/>
        <v>100</v>
      </c>
      <c r="F407" s="74"/>
      <c r="G407" s="77">
        <v>2</v>
      </c>
    </row>
    <row r="408" ht="23.45" customHeight="1" spans="1:7">
      <c r="A408" s="71">
        <v>2</v>
      </c>
      <c r="B408" s="66" t="s">
        <v>948</v>
      </c>
      <c r="C408" s="72">
        <f>SUM(C409:C409)</f>
        <v>79</v>
      </c>
      <c r="D408" s="72">
        <f>SUM(D409:D409)</f>
        <v>121</v>
      </c>
      <c r="E408" s="73">
        <f t="shared" si="22"/>
        <v>153.164556962025</v>
      </c>
      <c r="F408" s="74"/>
      <c r="G408" s="77"/>
    </row>
    <row r="409" ht="23.45" customHeight="1" spans="1:7">
      <c r="A409" s="71"/>
      <c r="B409" s="78" t="s">
        <v>1097</v>
      </c>
      <c r="C409" s="72">
        <v>79</v>
      </c>
      <c r="D409" s="72">
        <v>121</v>
      </c>
      <c r="E409" s="73">
        <f t="shared" si="22"/>
        <v>153.164556962025</v>
      </c>
      <c r="F409" s="74"/>
      <c r="G409" s="77"/>
    </row>
    <row r="410" ht="23.45" customHeight="1" spans="1:7">
      <c r="A410" s="71"/>
      <c r="B410" s="66" t="s">
        <v>1098</v>
      </c>
      <c r="C410" s="72">
        <f>C411+C416+C419</f>
        <v>1600</v>
      </c>
      <c r="D410" s="72">
        <f>D411+D416+D419</f>
        <v>1780</v>
      </c>
      <c r="E410" s="73">
        <f t="shared" si="22"/>
        <v>111.25</v>
      </c>
      <c r="F410" s="74">
        <f t="shared" si="21"/>
        <v>17.6470588235294</v>
      </c>
      <c r="G410" s="91">
        <f>G411+G416+G419</f>
        <v>1513</v>
      </c>
    </row>
    <row r="411" ht="23.45" customHeight="1" spans="1:7">
      <c r="A411" s="71"/>
      <c r="B411" s="82" t="s">
        <v>1099</v>
      </c>
      <c r="C411" s="72">
        <f>SUM(C412:C415)</f>
        <v>830</v>
      </c>
      <c r="D411" s="72">
        <f>SUM(D412:D415)</f>
        <v>919</v>
      </c>
      <c r="E411" s="73">
        <f t="shared" si="22"/>
        <v>110.722891566265</v>
      </c>
      <c r="F411" s="74">
        <f t="shared" si="21"/>
        <v>12.760736196319</v>
      </c>
      <c r="G411" s="77">
        <f>SUM(G412:G415)</f>
        <v>815</v>
      </c>
    </row>
    <row r="412" ht="23.45" customHeight="1" spans="1:7">
      <c r="A412" s="71"/>
      <c r="B412" s="81" t="s">
        <v>10</v>
      </c>
      <c r="C412" s="72">
        <v>480</v>
      </c>
      <c r="D412" s="72">
        <v>499</v>
      </c>
      <c r="E412" s="73">
        <f t="shared" si="22"/>
        <v>103.958333333333</v>
      </c>
      <c r="F412" s="74">
        <f t="shared" si="21"/>
        <v>4.39330543933055</v>
      </c>
      <c r="G412" s="77">
        <v>478</v>
      </c>
    </row>
    <row r="413" ht="23.45" customHeight="1" spans="1:7">
      <c r="A413" s="71"/>
      <c r="B413" s="81" t="s">
        <v>11</v>
      </c>
      <c r="C413" s="72">
        <v>130</v>
      </c>
      <c r="D413" s="72">
        <v>145</v>
      </c>
      <c r="E413" s="73">
        <f t="shared" si="22"/>
        <v>111.538461538462</v>
      </c>
      <c r="F413" s="74">
        <f t="shared" si="21"/>
        <v>11.5384615384615</v>
      </c>
      <c r="G413" s="77">
        <v>130</v>
      </c>
    </row>
    <row r="414" ht="23.45" customHeight="1" spans="1:7">
      <c r="A414" s="71"/>
      <c r="B414" s="81" t="s">
        <v>1100</v>
      </c>
      <c r="C414" s="72">
        <v>50</v>
      </c>
      <c r="D414" s="72">
        <v>65</v>
      </c>
      <c r="E414" s="73">
        <f t="shared" si="22"/>
        <v>130</v>
      </c>
      <c r="F414" s="74">
        <f t="shared" si="21"/>
        <v>38.2978723404256</v>
      </c>
      <c r="G414" s="77">
        <v>47</v>
      </c>
    </row>
    <row r="415" ht="23.45" customHeight="1" spans="1:7">
      <c r="A415" s="71"/>
      <c r="B415" s="81" t="s">
        <v>1101</v>
      </c>
      <c r="C415" s="72">
        <v>170</v>
      </c>
      <c r="D415" s="72">
        <v>210</v>
      </c>
      <c r="E415" s="73">
        <f t="shared" si="22"/>
        <v>123.529411764706</v>
      </c>
      <c r="F415" s="74">
        <f t="shared" si="21"/>
        <v>31.25</v>
      </c>
      <c r="G415" s="77">
        <v>160</v>
      </c>
    </row>
    <row r="416" ht="23.45" customHeight="1" spans="1:7">
      <c r="A416" s="71"/>
      <c r="B416" s="82" t="s">
        <v>1102</v>
      </c>
      <c r="C416" s="72">
        <f>SUM(C417:C418)</f>
        <v>670</v>
      </c>
      <c r="D416" s="72">
        <f>SUM(D417:D418)</f>
        <v>776</v>
      </c>
      <c r="E416" s="73">
        <f t="shared" si="22"/>
        <v>115.820895522388</v>
      </c>
      <c r="F416" s="74">
        <f t="shared" si="21"/>
        <v>59.016393442623</v>
      </c>
      <c r="G416" s="77">
        <f>SUM(G417:G418)</f>
        <v>488</v>
      </c>
    </row>
    <row r="417" ht="23.45" customHeight="1" spans="1:7">
      <c r="A417" s="71"/>
      <c r="B417" s="81" t="s">
        <v>1103</v>
      </c>
      <c r="C417" s="72">
        <v>70</v>
      </c>
      <c r="D417" s="72">
        <v>70</v>
      </c>
      <c r="E417" s="73">
        <f t="shared" si="22"/>
        <v>100</v>
      </c>
      <c r="F417" s="74"/>
      <c r="G417" s="77"/>
    </row>
    <row r="418" ht="23.45" customHeight="1" spans="1:7">
      <c r="A418" s="71"/>
      <c r="B418" s="81" t="s">
        <v>1104</v>
      </c>
      <c r="C418" s="72">
        <v>600</v>
      </c>
      <c r="D418" s="72">
        <v>706</v>
      </c>
      <c r="E418" s="73">
        <f t="shared" ref="E418:E429" si="23">D418/C418*100</f>
        <v>117.666666666667</v>
      </c>
      <c r="F418" s="74">
        <f t="shared" ref="F418:F428" si="24">D418/G418*100-100</f>
        <v>44.672131147541</v>
      </c>
      <c r="G418" s="77">
        <v>488</v>
      </c>
    </row>
    <row r="419" ht="23.45" customHeight="1" spans="1:7">
      <c r="A419" s="71">
        <v>52</v>
      </c>
      <c r="B419" s="82" t="s">
        <v>1105</v>
      </c>
      <c r="C419" s="72">
        <v>100</v>
      </c>
      <c r="D419" s="72">
        <v>85</v>
      </c>
      <c r="E419" s="79">
        <f t="shared" si="23"/>
        <v>85</v>
      </c>
      <c r="F419" s="74">
        <f t="shared" si="24"/>
        <v>-59.5238095238095</v>
      </c>
      <c r="G419" s="77">
        <v>210</v>
      </c>
    </row>
    <row r="420" ht="23.45" customHeight="1" spans="1:7">
      <c r="A420" s="71">
        <v>52</v>
      </c>
      <c r="B420" s="66" t="s">
        <v>960</v>
      </c>
      <c r="C420" s="72">
        <f>C421</f>
        <v>270</v>
      </c>
      <c r="D420" s="72">
        <f>D421</f>
        <v>201</v>
      </c>
      <c r="E420" s="73">
        <f t="shared" si="23"/>
        <v>74.4444444444444</v>
      </c>
      <c r="F420" s="74">
        <f t="shared" si="24"/>
        <v>-24.7191011235955</v>
      </c>
      <c r="G420" s="77">
        <f>G421</f>
        <v>267</v>
      </c>
    </row>
    <row r="421" ht="23.45" customHeight="1" spans="1:7">
      <c r="A421" s="71">
        <v>4629</v>
      </c>
      <c r="B421" s="66" t="s">
        <v>1106</v>
      </c>
      <c r="C421" s="72">
        <f>C422</f>
        <v>270</v>
      </c>
      <c r="D421" s="72">
        <f>D422</f>
        <v>201</v>
      </c>
      <c r="E421" s="73">
        <f t="shared" si="23"/>
        <v>74.4444444444444</v>
      </c>
      <c r="F421" s="74">
        <f t="shared" si="24"/>
        <v>-24.7191011235955</v>
      </c>
      <c r="G421" s="77">
        <f>SUM(G422)</f>
        <v>267</v>
      </c>
    </row>
    <row r="422" ht="23.45" customHeight="1" spans="1:7">
      <c r="A422" s="71"/>
      <c r="B422" s="78" t="s">
        <v>1107</v>
      </c>
      <c r="C422" s="72">
        <v>270</v>
      </c>
      <c r="D422" s="72">
        <v>201</v>
      </c>
      <c r="E422" s="73">
        <f t="shared" si="23"/>
        <v>74.4444444444444</v>
      </c>
      <c r="F422" s="74">
        <f t="shared" si="24"/>
        <v>-24.7191011235955</v>
      </c>
      <c r="G422" s="77">
        <v>267</v>
      </c>
    </row>
    <row r="423" ht="23.45" customHeight="1" spans="1:7">
      <c r="A423" s="71"/>
      <c r="B423" s="66" t="s">
        <v>961</v>
      </c>
      <c r="C423" s="72">
        <f>C424</f>
        <v>10000</v>
      </c>
      <c r="D423" s="72">
        <f>D424</f>
        <v>9512</v>
      </c>
      <c r="E423" s="73">
        <f t="shared" si="23"/>
        <v>95.12</v>
      </c>
      <c r="F423" s="74">
        <f t="shared" si="24"/>
        <v>11.0436609852907</v>
      </c>
      <c r="G423" s="77">
        <f>SUM(G424)</f>
        <v>8566</v>
      </c>
    </row>
    <row r="424" ht="23.45" customHeight="1" spans="1:7">
      <c r="A424" s="71">
        <v>33</v>
      </c>
      <c r="B424" s="82" t="s">
        <v>1108</v>
      </c>
      <c r="C424" s="72">
        <f>C425</f>
        <v>10000</v>
      </c>
      <c r="D424" s="72">
        <f>D425</f>
        <v>9512</v>
      </c>
      <c r="E424" s="73">
        <f t="shared" si="23"/>
        <v>95.12</v>
      </c>
      <c r="F424" s="74">
        <f t="shared" si="24"/>
        <v>11.0436609852907</v>
      </c>
      <c r="G424" s="77">
        <f>SUM(G425)</f>
        <v>8566</v>
      </c>
    </row>
    <row r="425" ht="23.45" customHeight="1" spans="1:7">
      <c r="A425" s="71"/>
      <c r="B425" s="81" t="s">
        <v>1109</v>
      </c>
      <c r="C425" s="72">
        <v>10000</v>
      </c>
      <c r="D425" s="72">
        <v>9512</v>
      </c>
      <c r="E425" s="73">
        <f t="shared" si="23"/>
        <v>95.12</v>
      </c>
      <c r="F425" s="74">
        <f t="shared" si="24"/>
        <v>11.0436609852907</v>
      </c>
      <c r="G425" s="77">
        <v>8566</v>
      </c>
    </row>
    <row r="426" s="51" customFormat="1" ht="23.45" customHeight="1" spans="1:7">
      <c r="A426" s="94"/>
      <c r="B426" s="66" t="s">
        <v>1110</v>
      </c>
      <c r="C426" s="72">
        <f>C427</f>
        <v>40</v>
      </c>
      <c r="D426" s="72">
        <f>D427</f>
        <v>33</v>
      </c>
      <c r="E426" s="73">
        <f t="shared" si="23"/>
        <v>82.5</v>
      </c>
      <c r="F426" s="74">
        <f t="shared" si="24"/>
        <v>-50</v>
      </c>
      <c r="G426" s="95">
        <f>SUM(G427)</f>
        <v>66</v>
      </c>
    </row>
    <row r="427" ht="23.45" customHeight="1" spans="1:7">
      <c r="A427" s="71"/>
      <c r="B427" s="81" t="s">
        <v>1111</v>
      </c>
      <c r="C427" s="72">
        <v>40</v>
      </c>
      <c r="D427" s="72">
        <v>33</v>
      </c>
      <c r="E427" s="73">
        <f t="shared" si="23"/>
        <v>82.5</v>
      </c>
      <c r="F427" s="74">
        <f t="shared" si="24"/>
        <v>-50</v>
      </c>
      <c r="G427" s="77">
        <v>66</v>
      </c>
    </row>
    <row r="428" ht="23.45" customHeight="1" spans="1:7">
      <c r="A428" s="71"/>
      <c r="B428" s="94" t="s">
        <v>963</v>
      </c>
      <c r="C428" s="95">
        <f>SUM(C429:C434)</f>
        <v>28790</v>
      </c>
      <c r="D428" s="95">
        <f>SUM(D429:D434)</f>
        <v>35053</v>
      </c>
      <c r="E428" s="68">
        <f t="shared" si="23"/>
        <v>121.754081278222</v>
      </c>
      <c r="F428" s="69">
        <f t="shared" si="24"/>
        <v>35.4129645368153</v>
      </c>
      <c r="G428" s="77">
        <f>SUM(G429:G434)</f>
        <v>25886</v>
      </c>
    </row>
    <row r="429" ht="23.45" customHeight="1" spans="1:7">
      <c r="A429" s="71"/>
      <c r="B429" s="71" t="s">
        <v>964</v>
      </c>
      <c r="C429" s="77">
        <v>4171</v>
      </c>
      <c r="D429" s="77">
        <v>4020</v>
      </c>
      <c r="E429" s="73">
        <f t="shared" si="23"/>
        <v>96.3797650443539</v>
      </c>
      <c r="F429" s="74"/>
      <c r="G429" s="77">
        <v>2156</v>
      </c>
    </row>
    <row r="430" ht="23.45" customHeight="1" spans="1:7">
      <c r="A430" s="71"/>
      <c r="B430" s="71" t="s">
        <v>965</v>
      </c>
      <c r="C430" s="77"/>
      <c r="D430" s="77"/>
      <c r="E430" s="73"/>
      <c r="F430" s="74"/>
      <c r="G430" s="77"/>
    </row>
    <row r="431" ht="23.45" customHeight="1" spans="1:7">
      <c r="A431" s="71"/>
      <c r="B431" s="71" t="s">
        <v>1112</v>
      </c>
      <c r="C431" s="77"/>
      <c r="D431" s="77">
        <v>260</v>
      </c>
      <c r="E431" s="73"/>
      <c r="F431" s="74"/>
      <c r="G431" s="77">
        <v>21</v>
      </c>
    </row>
    <row r="432" ht="23.45" customHeight="1" spans="1:7">
      <c r="A432" s="71"/>
      <c r="B432" s="71" t="s">
        <v>1113</v>
      </c>
      <c r="C432" s="77">
        <v>9619</v>
      </c>
      <c r="D432" s="77">
        <v>14863</v>
      </c>
      <c r="E432" s="73">
        <f>D432/C432*100</f>
        <v>154.51710156981</v>
      </c>
      <c r="F432" s="74"/>
      <c r="G432" s="77">
        <v>12954</v>
      </c>
    </row>
    <row r="433" s="51" customFormat="1" ht="23.45" customHeight="1" spans="1:7">
      <c r="A433" s="94"/>
      <c r="B433" s="71" t="s">
        <v>1114</v>
      </c>
      <c r="C433" s="77"/>
      <c r="D433" s="77">
        <v>910</v>
      </c>
      <c r="E433" s="73"/>
      <c r="F433" s="74"/>
      <c r="G433" s="95">
        <v>755</v>
      </c>
    </row>
    <row r="434" ht="23.45" customHeight="1" spans="2:7">
      <c r="B434" s="71" t="s">
        <v>1115</v>
      </c>
      <c r="C434" s="77">
        <v>15000</v>
      </c>
      <c r="D434" s="77">
        <v>15000</v>
      </c>
      <c r="E434" s="73">
        <f>D434/C434*100</f>
        <v>100</v>
      </c>
      <c r="F434" s="74"/>
      <c r="G434" s="77">
        <v>10000</v>
      </c>
    </row>
    <row r="435" ht="23.45" customHeight="1" spans="2:7">
      <c r="B435" s="95" t="s">
        <v>1116</v>
      </c>
      <c r="C435" s="96">
        <f>C428+C4</f>
        <v>335290</v>
      </c>
      <c r="D435" s="97">
        <f>D428+D4</f>
        <v>341105</v>
      </c>
      <c r="E435" s="68">
        <f>D435/C435*100</f>
        <v>101.734319544275</v>
      </c>
      <c r="F435" s="69"/>
      <c r="G435" s="77">
        <f>G428+G4</f>
        <v>328798</v>
      </c>
    </row>
    <row r="436" ht="23.45" customHeight="1" spans="2:6">
      <c r="B436" s="98" t="s">
        <v>1117</v>
      </c>
      <c r="C436" s="98"/>
      <c r="D436" s="98"/>
      <c r="E436" s="98"/>
      <c r="F436" s="98"/>
    </row>
    <row r="437" ht="23.45" customHeight="1"/>
    <row r="438" ht="23.45" customHeight="1"/>
    <row r="439" ht="23.45" customHeight="1"/>
    <row r="440" ht="23.45" customHeight="1"/>
    <row r="441" ht="23.45" customHeight="1"/>
    <row r="442" ht="23.45" customHeight="1"/>
    <row r="443" ht="23.45" customHeight="1"/>
    <row r="444" ht="23.45" customHeight="1"/>
    <row r="445" ht="23.45" customHeight="1"/>
    <row r="446" ht="23.45" customHeight="1"/>
    <row r="447" ht="23.45" customHeight="1"/>
    <row r="448" ht="23.45" customHeight="1"/>
    <row r="449" ht="23.45" customHeight="1"/>
    <row r="450" ht="23.45" customHeight="1"/>
    <row r="451" ht="23.45" customHeight="1"/>
    <row r="452" ht="23.45" customHeight="1"/>
    <row r="453" ht="23.45" customHeight="1"/>
    <row r="454" ht="23.45" customHeight="1"/>
    <row r="455" ht="23.45" customHeight="1"/>
    <row r="456" ht="23.45" customHeight="1"/>
    <row r="457" ht="23.45" customHeight="1"/>
    <row r="458" ht="23.45" customHeight="1"/>
    <row r="459" ht="23.45" customHeight="1"/>
    <row r="460" ht="23.45" customHeight="1"/>
    <row r="461" ht="23.45" customHeight="1"/>
    <row r="462" ht="23.45" customHeight="1"/>
    <row r="463" ht="23.45" customHeight="1"/>
    <row r="464" ht="23.45" customHeight="1"/>
    <row r="465" ht="23.45" customHeight="1"/>
  </sheetData>
  <mergeCells count="2">
    <mergeCell ref="B1:F1"/>
    <mergeCell ref="B436:F436"/>
  </mergeCells>
  <conditionalFormatting sqref="B157:B159 A141:A147 B132:B134 A126 B145 B129:B130 B148 A128:A130 A149:A158 B125 B153 B119 B116 A117 A122 A114 A9:A10 B11 E2:E464 F3:F435">
    <cfRule type="cellIs" dxfId="0" priority="9" stopIfTrue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5"/>
  <sheetViews>
    <sheetView topLeftCell="B1" workbookViewId="0">
      <selection activeCell="K17" sqref="K17"/>
    </sheetView>
  </sheetViews>
  <sheetFormatPr defaultColWidth="9" defaultRowHeight="24" customHeight="1" outlineLevelCol="6"/>
  <cols>
    <col min="1" max="1" width="11.5" style="54" hidden="1" customWidth="1"/>
    <col min="2" max="2" width="39.75" style="54" customWidth="1"/>
    <col min="3" max="3" width="15.125" style="54" customWidth="1"/>
    <col min="4" max="4" width="12.375" style="54" customWidth="1"/>
    <col min="5" max="5" width="12.875" style="52" customWidth="1"/>
    <col min="6" max="6" width="13.375" style="53" customWidth="1"/>
    <col min="7" max="7" width="8.5" style="55" hidden="1" customWidth="1"/>
    <col min="8" max="16384" width="9" style="54"/>
  </cols>
  <sheetData>
    <row r="1" s="50" customFormat="1" customHeight="1" spans="2:7">
      <c r="B1" s="56" t="s">
        <v>1118</v>
      </c>
      <c r="C1" s="56"/>
      <c r="D1" s="56"/>
      <c r="E1" s="56"/>
      <c r="F1" s="56"/>
      <c r="G1" s="57"/>
    </row>
    <row r="2" ht="15.75" customHeight="1" spans="2:6">
      <c r="B2" s="58"/>
      <c r="C2" s="58"/>
      <c r="D2" s="58"/>
      <c r="E2" s="59"/>
      <c r="F2" s="60" t="s">
        <v>1</v>
      </c>
    </row>
    <row r="3" s="51" customFormat="1" ht="42.75" customHeight="1" spans="1:7">
      <c r="A3" s="61" t="s">
        <v>1023</v>
      </c>
      <c r="B3" s="62" t="s">
        <v>2</v>
      </c>
      <c r="C3" s="62" t="s">
        <v>973</v>
      </c>
      <c r="D3" s="62" t="s">
        <v>974</v>
      </c>
      <c r="E3" s="63" t="s">
        <v>975</v>
      </c>
      <c r="F3" s="64" t="s">
        <v>976</v>
      </c>
      <c r="G3" s="62" t="s">
        <v>977</v>
      </c>
    </row>
    <row r="4" s="51" customFormat="1" ht="21" customHeight="1" spans="1:7">
      <c r="A4" s="65">
        <v>240796</v>
      </c>
      <c r="B4" s="66" t="s">
        <v>7</v>
      </c>
      <c r="C4" s="67">
        <f t="shared" ref="C4:G4" si="0">C5+C97+C102+C126+C150+C163+C187+C243+C284+C302+C314+C349+C365+C373+C380+C383+C395+C404+C410+C420+C423+C426</f>
        <v>306500</v>
      </c>
      <c r="D4" s="67">
        <f t="shared" si="0"/>
        <v>306052</v>
      </c>
      <c r="E4" s="68">
        <f t="shared" ref="E4:E29" si="1">D4/C4*100</f>
        <v>99.8538336052202</v>
      </c>
      <c r="F4" s="69">
        <f t="shared" ref="F4:F9" si="2">D4/G4*100-100</f>
        <v>1.03660469047115</v>
      </c>
      <c r="G4" s="70">
        <f t="shared" si="0"/>
        <v>302912</v>
      </c>
    </row>
    <row r="5" ht="21" customHeight="1" spans="1:7">
      <c r="A5" s="71">
        <v>33158</v>
      </c>
      <c r="B5" s="66" t="s">
        <v>8</v>
      </c>
      <c r="C5" s="72">
        <f t="shared" ref="C5:G5" si="3">C6+C12+C16+C20+C25+C31+C34+C36+C39+C41+C45+C49+C54+C61+C63+C66+C70+C74+C78+C82+C86+C91+C95</f>
        <v>38400</v>
      </c>
      <c r="D5" s="72">
        <f t="shared" si="3"/>
        <v>37977</v>
      </c>
      <c r="E5" s="73">
        <f t="shared" si="1"/>
        <v>98.8984375</v>
      </c>
      <c r="F5" s="74">
        <f t="shared" si="2"/>
        <v>2.03933580525553</v>
      </c>
      <c r="G5" s="75">
        <f t="shared" si="3"/>
        <v>37218</v>
      </c>
    </row>
    <row r="6" ht="21" customHeight="1" spans="1:7">
      <c r="A6" s="76">
        <v>943</v>
      </c>
      <c r="B6" s="66" t="s">
        <v>1024</v>
      </c>
      <c r="C6" s="72">
        <f t="shared" ref="C6:G6" si="4">SUM(C7:C11)</f>
        <v>1570</v>
      </c>
      <c r="D6" s="72">
        <f t="shared" si="4"/>
        <v>1541</v>
      </c>
      <c r="E6" s="73">
        <f t="shared" si="1"/>
        <v>98.1528662420382</v>
      </c>
      <c r="F6" s="74">
        <f t="shared" si="2"/>
        <v>14.1481481481482</v>
      </c>
      <c r="G6" s="77">
        <f t="shared" si="4"/>
        <v>1350</v>
      </c>
    </row>
    <row r="7" ht="21" customHeight="1" spans="1:7">
      <c r="A7" s="76">
        <v>737</v>
      </c>
      <c r="B7" s="78" t="s">
        <v>1025</v>
      </c>
      <c r="C7" s="72">
        <v>1240</v>
      </c>
      <c r="D7" s="72">
        <v>1213</v>
      </c>
      <c r="E7" s="73">
        <f t="shared" si="1"/>
        <v>97.8225806451613</v>
      </c>
      <c r="F7" s="74">
        <f t="shared" si="2"/>
        <v>2.9711375212224</v>
      </c>
      <c r="G7" s="77">
        <v>1178</v>
      </c>
    </row>
    <row r="8" ht="21" customHeight="1" spans="1:7">
      <c r="A8" s="76">
        <v>136</v>
      </c>
      <c r="B8" s="78" t="s">
        <v>11</v>
      </c>
      <c r="C8" s="72">
        <v>220</v>
      </c>
      <c r="D8" s="72">
        <v>221</v>
      </c>
      <c r="E8" s="73">
        <f t="shared" si="1"/>
        <v>100.454545454545</v>
      </c>
      <c r="F8" s="74">
        <f t="shared" si="2"/>
        <v>135.106382978723</v>
      </c>
      <c r="G8" s="77">
        <v>94</v>
      </c>
    </row>
    <row r="9" ht="21" customHeight="1" spans="1:7">
      <c r="A9" s="76">
        <v>65</v>
      </c>
      <c r="B9" s="78" t="s">
        <v>13</v>
      </c>
      <c r="C9" s="72">
        <v>67</v>
      </c>
      <c r="D9" s="72">
        <v>67</v>
      </c>
      <c r="E9" s="73">
        <f t="shared" si="1"/>
        <v>100</v>
      </c>
      <c r="F9" s="74">
        <f t="shared" si="2"/>
        <v>3.07692307692307</v>
      </c>
      <c r="G9" s="77">
        <v>65</v>
      </c>
    </row>
    <row r="10" ht="21" customHeight="1" spans="1:7">
      <c r="A10" s="76"/>
      <c r="B10" s="78" t="s">
        <v>16</v>
      </c>
      <c r="C10" s="72">
        <v>30</v>
      </c>
      <c r="D10" s="72">
        <v>29</v>
      </c>
      <c r="E10" s="73">
        <f t="shared" si="1"/>
        <v>96.6666666666667</v>
      </c>
      <c r="F10" s="74"/>
      <c r="G10" s="77"/>
    </row>
    <row r="11" ht="21" customHeight="1" spans="1:7">
      <c r="A11" s="76"/>
      <c r="B11" s="78" t="s">
        <v>20</v>
      </c>
      <c r="C11" s="72">
        <v>13</v>
      </c>
      <c r="D11" s="72">
        <v>11</v>
      </c>
      <c r="E11" s="73">
        <f t="shared" si="1"/>
        <v>84.6153846153846</v>
      </c>
      <c r="F11" s="74">
        <f t="shared" ref="F11:F28" si="5">D11/G11*100-100</f>
        <v>-15.3846153846154</v>
      </c>
      <c r="G11" s="77">
        <v>13</v>
      </c>
    </row>
    <row r="12" ht="21" customHeight="1" spans="1:7">
      <c r="A12" s="76">
        <v>548</v>
      </c>
      <c r="B12" s="66" t="s">
        <v>21</v>
      </c>
      <c r="C12" s="72">
        <f t="shared" ref="C12:G12" si="6">SUM(C13:C15)</f>
        <v>930</v>
      </c>
      <c r="D12" s="72">
        <f t="shared" si="6"/>
        <v>922</v>
      </c>
      <c r="E12" s="73">
        <f t="shared" si="1"/>
        <v>99.1397849462366</v>
      </c>
      <c r="F12" s="74">
        <f t="shared" si="5"/>
        <v>9.63139120095124</v>
      </c>
      <c r="G12" s="77">
        <f t="shared" si="6"/>
        <v>841</v>
      </c>
    </row>
    <row r="13" ht="21" customHeight="1" spans="1:7">
      <c r="A13" s="76">
        <v>440</v>
      </c>
      <c r="B13" s="78" t="s">
        <v>10</v>
      </c>
      <c r="C13" s="72">
        <v>760</v>
      </c>
      <c r="D13" s="72">
        <v>756</v>
      </c>
      <c r="E13" s="73">
        <f t="shared" si="1"/>
        <v>99.4736842105263</v>
      </c>
      <c r="F13" s="74">
        <f t="shared" si="5"/>
        <v>0.132450331125838</v>
      </c>
      <c r="G13" s="77">
        <v>755</v>
      </c>
    </row>
    <row r="14" ht="21" customHeight="1" spans="1:7">
      <c r="A14" s="76">
        <v>68</v>
      </c>
      <c r="B14" s="78" t="s">
        <v>11</v>
      </c>
      <c r="C14" s="72">
        <v>160</v>
      </c>
      <c r="D14" s="72">
        <v>156</v>
      </c>
      <c r="E14" s="73">
        <f t="shared" si="1"/>
        <v>97.5</v>
      </c>
      <c r="F14" s="74">
        <f t="shared" si="5"/>
        <v>194.339622641509</v>
      </c>
      <c r="G14" s="77">
        <v>53</v>
      </c>
    </row>
    <row r="15" ht="21" customHeight="1" spans="1:7">
      <c r="A15" s="76">
        <v>40</v>
      </c>
      <c r="B15" s="78" t="s">
        <v>25</v>
      </c>
      <c r="C15" s="72">
        <v>10</v>
      </c>
      <c r="D15" s="72">
        <v>10</v>
      </c>
      <c r="E15" s="79">
        <f t="shared" si="1"/>
        <v>100</v>
      </c>
      <c r="F15" s="74">
        <f t="shared" si="5"/>
        <v>-69.6969696969697</v>
      </c>
      <c r="G15" s="77">
        <v>33</v>
      </c>
    </row>
    <row r="16" ht="21" customHeight="1" spans="1:7">
      <c r="A16" s="76">
        <v>10470</v>
      </c>
      <c r="B16" s="66" t="s">
        <v>26</v>
      </c>
      <c r="C16" s="72">
        <f t="shared" ref="C16:G16" si="7">SUM(C17:C19)</f>
        <v>12500</v>
      </c>
      <c r="D16" s="72">
        <f t="shared" si="7"/>
        <v>12504</v>
      </c>
      <c r="E16" s="73">
        <f t="shared" si="1"/>
        <v>100.032</v>
      </c>
      <c r="F16" s="74">
        <f t="shared" si="5"/>
        <v>13.1686125441216</v>
      </c>
      <c r="G16" s="77">
        <f t="shared" si="7"/>
        <v>11049</v>
      </c>
    </row>
    <row r="17" ht="23.45" customHeight="1" spans="1:7">
      <c r="A17" s="76">
        <v>6098</v>
      </c>
      <c r="B17" s="78" t="s">
        <v>10</v>
      </c>
      <c r="C17" s="72">
        <v>7400</v>
      </c>
      <c r="D17" s="72">
        <v>7412</v>
      </c>
      <c r="E17" s="73">
        <f t="shared" si="1"/>
        <v>100.162162162162</v>
      </c>
      <c r="F17" s="74">
        <f t="shared" si="5"/>
        <v>2.37569060773481</v>
      </c>
      <c r="G17" s="77">
        <v>7240</v>
      </c>
    </row>
    <row r="18" ht="23.45" customHeight="1" spans="1:7">
      <c r="A18" s="76">
        <v>4100</v>
      </c>
      <c r="B18" s="78" t="s">
        <v>11</v>
      </c>
      <c r="C18" s="72">
        <v>3400</v>
      </c>
      <c r="D18" s="72">
        <v>3413</v>
      </c>
      <c r="E18" s="73">
        <f t="shared" si="1"/>
        <v>100.382352941176</v>
      </c>
      <c r="F18" s="74">
        <f t="shared" si="5"/>
        <v>6.12562189054727</v>
      </c>
      <c r="G18" s="77">
        <v>3216</v>
      </c>
    </row>
    <row r="19" ht="23.45" customHeight="1" spans="1:7">
      <c r="A19" s="76">
        <v>261</v>
      </c>
      <c r="B19" s="78" t="s">
        <v>33</v>
      </c>
      <c r="C19" s="72">
        <v>1700</v>
      </c>
      <c r="D19" s="72">
        <v>1679</v>
      </c>
      <c r="E19" s="73">
        <f t="shared" si="1"/>
        <v>98.7647058823529</v>
      </c>
      <c r="F19" s="74">
        <f t="shared" si="5"/>
        <v>183.136593591906</v>
      </c>
      <c r="G19" s="77">
        <v>593</v>
      </c>
    </row>
    <row r="20" ht="23.45" customHeight="1" spans="1:7">
      <c r="A20" s="76">
        <v>2031</v>
      </c>
      <c r="B20" s="66" t="s">
        <v>34</v>
      </c>
      <c r="C20" s="72">
        <f t="shared" ref="C20:G20" si="8">SUM(C21:C24)</f>
        <v>1880</v>
      </c>
      <c r="D20" s="72">
        <f t="shared" si="8"/>
        <v>1869</v>
      </c>
      <c r="E20" s="73">
        <f t="shared" si="1"/>
        <v>99.4148936170213</v>
      </c>
      <c r="F20" s="74">
        <f t="shared" si="5"/>
        <v>-10.2736437830053</v>
      </c>
      <c r="G20" s="80">
        <f t="shared" si="8"/>
        <v>2083</v>
      </c>
    </row>
    <row r="21" ht="23.45" customHeight="1" spans="1:7">
      <c r="A21" s="76">
        <v>749</v>
      </c>
      <c r="B21" s="78" t="s">
        <v>10</v>
      </c>
      <c r="C21" s="72">
        <v>600</v>
      </c>
      <c r="D21" s="72">
        <v>587</v>
      </c>
      <c r="E21" s="73">
        <f t="shared" si="1"/>
        <v>97.8333333333333</v>
      </c>
      <c r="F21" s="74">
        <f t="shared" si="5"/>
        <v>-18.8105117565699</v>
      </c>
      <c r="G21" s="77">
        <v>723</v>
      </c>
    </row>
    <row r="22" ht="23.45" customHeight="1" spans="1:7">
      <c r="A22" s="76">
        <v>240</v>
      </c>
      <c r="B22" s="78" t="s">
        <v>11</v>
      </c>
      <c r="C22" s="72">
        <v>180</v>
      </c>
      <c r="D22" s="72">
        <v>179</v>
      </c>
      <c r="E22" s="73">
        <f t="shared" si="1"/>
        <v>99.4444444444444</v>
      </c>
      <c r="F22" s="74">
        <f t="shared" si="5"/>
        <v>-57.981220657277</v>
      </c>
      <c r="G22" s="80">
        <v>426</v>
      </c>
    </row>
    <row r="23" ht="23.45" customHeight="1" spans="1:7">
      <c r="A23" s="76">
        <v>376</v>
      </c>
      <c r="B23" s="78" t="s">
        <v>39</v>
      </c>
      <c r="C23" s="72">
        <v>130</v>
      </c>
      <c r="D23" s="72">
        <v>126</v>
      </c>
      <c r="E23" s="73">
        <f t="shared" si="1"/>
        <v>96.9230769230769</v>
      </c>
      <c r="F23" s="74">
        <f t="shared" si="5"/>
        <v>48.2352941176471</v>
      </c>
      <c r="G23" s="77">
        <v>85</v>
      </c>
    </row>
    <row r="24" ht="23.45" customHeight="1" spans="1:7">
      <c r="A24" s="76">
        <v>666</v>
      </c>
      <c r="B24" s="78" t="s">
        <v>41</v>
      </c>
      <c r="C24" s="72">
        <v>970</v>
      </c>
      <c r="D24" s="72">
        <v>977</v>
      </c>
      <c r="E24" s="73">
        <f t="shared" si="1"/>
        <v>100.721649484536</v>
      </c>
      <c r="F24" s="74">
        <f t="shared" si="5"/>
        <v>15.0765606595995</v>
      </c>
      <c r="G24" s="77">
        <v>849</v>
      </c>
    </row>
    <row r="25" ht="23.45" customHeight="1" spans="1:7">
      <c r="A25" s="76">
        <v>490</v>
      </c>
      <c r="B25" s="66" t="s">
        <v>42</v>
      </c>
      <c r="C25" s="72">
        <f t="shared" ref="C25:G25" si="9">SUM(C26:C30)</f>
        <v>515</v>
      </c>
      <c r="D25" s="72">
        <f t="shared" si="9"/>
        <v>494</v>
      </c>
      <c r="E25" s="73">
        <f t="shared" si="1"/>
        <v>95.9223300970874</v>
      </c>
      <c r="F25" s="74">
        <f t="shared" si="5"/>
        <v>-3.515625</v>
      </c>
      <c r="G25" s="77">
        <f t="shared" si="9"/>
        <v>512</v>
      </c>
    </row>
    <row r="26" ht="23.45" customHeight="1" spans="1:7">
      <c r="A26" s="76">
        <v>408</v>
      </c>
      <c r="B26" s="78" t="s">
        <v>10</v>
      </c>
      <c r="C26" s="72">
        <v>400</v>
      </c>
      <c r="D26" s="72">
        <v>383</v>
      </c>
      <c r="E26" s="73">
        <f t="shared" si="1"/>
        <v>95.75</v>
      </c>
      <c r="F26" s="74">
        <f t="shared" si="5"/>
        <v>-3.28282828282829</v>
      </c>
      <c r="G26" s="77">
        <v>396</v>
      </c>
    </row>
    <row r="27" ht="23.45" customHeight="1" spans="1:7">
      <c r="A27" s="76">
        <v>48</v>
      </c>
      <c r="B27" s="78" t="s">
        <v>11</v>
      </c>
      <c r="C27" s="72">
        <v>45</v>
      </c>
      <c r="D27" s="72">
        <v>44</v>
      </c>
      <c r="E27" s="73">
        <f t="shared" si="1"/>
        <v>97.7777777777778</v>
      </c>
      <c r="F27" s="74">
        <f t="shared" si="5"/>
        <v>-46.3414634146341</v>
      </c>
      <c r="G27" s="77">
        <v>82</v>
      </c>
    </row>
    <row r="28" ht="23.45" customHeight="1" spans="1:7">
      <c r="A28" s="76"/>
      <c r="B28" s="81" t="s">
        <v>46</v>
      </c>
      <c r="C28" s="72">
        <v>50</v>
      </c>
      <c r="D28" s="72">
        <v>49</v>
      </c>
      <c r="E28" s="73">
        <f t="shared" si="1"/>
        <v>98</v>
      </c>
      <c r="F28" s="74">
        <f t="shared" si="5"/>
        <v>48.4848484848485</v>
      </c>
      <c r="G28" s="77">
        <v>33</v>
      </c>
    </row>
    <row r="29" ht="23.45" customHeight="1" spans="1:7">
      <c r="A29" s="76"/>
      <c r="B29" s="81" t="s">
        <v>47</v>
      </c>
      <c r="C29" s="72">
        <v>20</v>
      </c>
      <c r="D29" s="72">
        <v>17</v>
      </c>
      <c r="E29" s="73">
        <f t="shared" si="1"/>
        <v>85</v>
      </c>
      <c r="F29" s="74"/>
      <c r="G29" s="77"/>
    </row>
    <row r="30" ht="23.45" customHeight="1" spans="1:7">
      <c r="A30" s="76"/>
      <c r="B30" s="81" t="s">
        <v>48</v>
      </c>
      <c r="C30" s="72"/>
      <c r="D30" s="72">
        <v>1</v>
      </c>
      <c r="E30" s="73"/>
      <c r="F30" s="74">
        <f t="shared" ref="F30:F38" si="10">D30/G30*100-100</f>
        <v>0</v>
      </c>
      <c r="G30" s="77">
        <v>1</v>
      </c>
    </row>
    <row r="31" ht="23.45" customHeight="1" spans="1:7">
      <c r="A31" s="76">
        <v>1714</v>
      </c>
      <c r="B31" s="66" t="s">
        <v>49</v>
      </c>
      <c r="C31" s="72">
        <f>SUM(C32:C33)</f>
        <v>2700</v>
      </c>
      <c r="D31" s="72">
        <f>SUM(D32:D33)</f>
        <v>2662</v>
      </c>
      <c r="E31" s="73">
        <f t="shared" ref="E31:E47" si="11">D31/C31*100</f>
        <v>98.5925925925926</v>
      </c>
      <c r="F31" s="74">
        <f t="shared" si="10"/>
        <v>-8.30175680330693</v>
      </c>
      <c r="G31" s="80">
        <v>2903</v>
      </c>
    </row>
    <row r="32" ht="23.45" customHeight="1" spans="1:7">
      <c r="A32" s="76">
        <v>1267</v>
      </c>
      <c r="B32" s="78" t="s">
        <v>10</v>
      </c>
      <c r="C32" s="72">
        <v>2300</v>
      </c>
      <c r="D32" s="72">
        <v>2278</v>
      </c>
      <c r="E32" s="73">
        <f t="shared" si="11"/>
        <v>99.0434782608696</v>
      </c>
      <c r="F32" s="74">
        <f t="shared" si="10"/>
        <v>-5.1623646960866</v>
      </c>
      <c r="G32" s="77">
        <v>2402</v>
      </c>
    </row>
    <row r="33" ht="23.45" customHeight="1" spans="1:7">
      <c r="A33" s="76">
        <v>219</v>
      </c>
      <c r="B33" s="78" t="s">
        <v>11</v>
      </c>
      <c r="C33" s="72">
        <v>400</v>
      </c>
      <c r="D33" s="72">
        <v>384</v>
      </c>
      <c r="E33" s="73">
        <f t="shared" si="11"/>
        <v>96</v>
      </c>
      <c r="F33" s="74">
        <f t="shared" si="10"/>
        <v>-23.3532934131736</v>
      </c>
      <c r="G33" s="80">
        <v>501</v>
      </c>
    </row>
    <row r="34" ht="23.45" customHeight="1" spans="1:7">
      <c r="A34" s="76">
        <v>3397</v>
      </c>
      <c r="B34" s="66" t="s">
        <v>56</v>
      </c>
      <c r="C34" s="72">
        <f t="shared" ref="C34:G34" si="12">SUM(C35:C35)</f>
        <v>1840</v>
      </c>
      <c r="D34" s="72">
        <f t="shared" si="12"/>
        <v>1800</v>
      </c>
      <c r="E34" s="73">
        <f t="shared" si="11"/>
        <v>97.8260869565217</v>
      </c>
      <c r="F34" s="74">
        <f t="shared" si="10"/>
        <v>1.63749294184076</v>
      </c>
      <c r="G34" s="77">
        <f t="shared" si="12"/>
        <v>1771</v>
      </c>
    </row>
    <row r="35" ht="23.45" customHeight="1" spans="1:7">
      <c r="A35" s="76">
        <v>2743</v>
      </c>
      <c r="B35" s="78" t="s">
        <v>10</v>
      </c>
      <c r="C35" s="72">
        <v>1840</v>
      </c>
      <c r="D35" s="72">
        <v>1800</v>
      </c>
      <c r="E35" s="79">
        <f t="shared" si="11"/>
        <v>97.8260869565217</v>
      </c>
      <c r="F35" s="74">
        <f t="shared" si="10"/>
        <v>1.63749294184076</v>
      </c>
      <c r="G35" s="77">
        <v>1771</v>
      </c>
    </row>
    <row r="36" ht="23.45" customHeight="1" spans="1:7">
      <c r="A36" s="76">
        <v>391</v>
      </c>
      <c r="B36" s="66" t="s">
        <v>63</v>
      </c>
      <c r="C36" s="72">
        <f t="shared" ref="C36:G36" si="13">SUM(C37:C38)</f>
        <v>430</v>
      </c>
      <c r="D36" s="72">
        <f t="shared" si="13"/>
        <v>417</v>
      </c>
      <c r="E36" s="73">
        <f t="shared" si="11"/>
        <v>96.9767441860465</v>
      </c>
      <c r="F36" s="74">
        <f t="shared" si="10"/>
        <v>-6.08108108108108</v>
      </c>
      <c r="G36" s="80">
        <f t="shared" si="13"/>
        <v>444</v>
      </c>
    </row>
    <row r="37" ht="23.45" customHeight="1" spans="1:7">
      <c r="A37" s="76">
        <v>355</v>
      </c>
      <c r="B37" s="78" t="s">
        <v>10</v>
      </c>
      <c r="C37" s="72">
        <v>370</v>
      </c>
      <c r="D37" s="72">
        <v>369</v>
      </c>
      <c r="E37" s="73">
        <f t="shared" si="11"/>
        <v>99.7297297297297</v>
      </c>
      <c r="F37" s="74">
        <f t="shared" si="10"/>
        <v>-5.14138817480719</v>
      </c>
      <c r="G37" s="77">
        <v>389</v>
      </c>
    </row>
    <row r="38" ht="23.45" customHeight="1" spans="1:7">
      <c r="A38" s="76">
        <v>36</v>
      </c>
      <c r="B38" s="78" t="s">
        <v>11</v>
      </c>
      <c r="C38" s="72">
        <v>60</v>
      </c>
      <c r="D38" s="72">
        <v>48</v>
      </c>
      <c r="E38" s="73">
        <f t="shared" si="11"/>
        <v>80</v>
      </c>
      <c r="F38" s="74">
        <f t="shared" si="10"/>
        <v>-12.7272727272727</v>
      </c>
      <c r="G38" s="80">
        <v>55</v>
      </c>
    </row>
    <row r="39" ht="23.45" customHeight="1" spans="1:7">
      <c r="A39" s="76"/>
      <c r="B39" s="66" t="s">
        <v>67</v>
      </c>
      <c r="C39" s="72">
        <f>SUM(C40)</f>
        <v>50</v>
      </c>
      <c r="D39" s="72">
        <f>D40</f>
        <v>50</v>
      </c>
      <c r="E39" s="73">
        <f t="shared" si="11"/>
        <v>100</v>
      </c>
      <c r="F39" s="74"/>
      <c r="G39" s="77">
        <v>0</v>
      </c>
    </row>
    <row r="40" ht="23.45" customHeight="1" spans="1:7">
      <c r="A40" s="76"/>
      <c r="B40" s="78" t="s">
        <v>10</v>
      </c>
      <c r="C40" s="72">
        <v>50</v>
      </c>
      <c r="D40" s="72">
        <v>50</v>
      </c>
      <c r="E40" s="73">
        <f t="shared" si="11"/>
        <v>100</v>
      </c>
      <c r="F40" s="74"/>
      <c r="G40" s="77">
        <v>0</v>
      </c>
    </row>
    <row r="41" ht="23.45" customHeight="1" spans="1:7">
      <c r="A41" s="76">
        <v>1284</v>
      </c>
      <c r="B41" s="66" t="s">
        <v>72</v>
      </c>
      <c r="C41" s="72">
        <f t="shared" ref="C41:G41" si="14">SUM(C42:C44)</f>
        <v>1050</v>
      </c>
      <c r="D41" s="72">
        <f t="shared" si="14"/>
        <v>1030</v>
      </c>
      <c r="E41" s="73">
        <f t="shared" si="11"/>
        <v>98.0952380952381</v>
      </c>
      <c r="F41" s="74">
        <f t="shared" ref="F41:F47" si="15">D41/G41*100-100</f>
        <v>0.684261974584558</v>
      </c>
      <c r="G41" s="77">
        <f t="shared" si="14"/>
        <v>1023</v>
      </c>
    </row>
    <row r="42" ht="23.45" customHeight="1" spans="1:7">
      <c r="A42" s="76">
        <v>829</v>
      </c>
      <c r="B42" s="78" t="s">
        <v>10</v>
      </c>
      <c r="C42" s="72">
        <v>725</v>
      </c>
      <c r="D42" s="72">
        <v>710</v>
      </c>
      <c r="E42" s="73">
        <f t="shared" si="11"/>
        <v>97.9310344827586</v>
      </c>
      <c r="F42" s="74">
        <f t="shared" si="15"/>
        <v>-14.6634615384615</v>
      </c>
      <c r="G42" s="77">
        <v>832</v>
      </c>
    </row>
    <row r="43" ht="23.45" customHeight="1" spans="1:7">
      <c r="A43" s="76">
        <v>448</v>
      </c>
      <c r="B43" s="78" t="s">
        <v>11</v>
      </c>
      <c r="C43" s="72">
        <v>300</v>
      </c>
      <c r="D43" s="72">
        <v>299</v>
      </c>
      <c r="E43" s="73">
        <f t="shared" si="11"/>
        <v>99.6666666666667</v>
      </c>
      <c r="F43" s="74">
        <f t="shared" si="15"/>
        <v>88.0503144654088</v>
      </c>
      <c r="G43" s="77">
        <v>159</v>
      </c>
    </row>
    <row r="44" ht="23.45" customHeight="1" spans="1:7">
      <c r="A44" s="76"/>
      <c r="B44" s="78" t="s">
        <v>82</v>
      </c>
      <c r="C44" s="72">
        <v>25</v>
      </c>
      <c r="D44" s="72">
        <v>21</v>
      </c>
      <c r="E44" s="73">
        <f t="shared" si="11"/>
        <v>84</v>
      </c>
      <c r="F44" s="74">
        <f t="shared" si="15"/>
        <v>-34.375</v>
      </c>
      <c r="G44" s="77">
        <v>32</v>
      </c>
    </row>
    <row r="45" ht="23.45" customHeight="1" spans="1:7">
      <c r="A45" s="76">
        <v>763</v>
      </c>
      <c r="B45" s="66" t="s">
        <v>83</v>
      </c>
      <c r="C45" s="72">
        <f t="shared" ref="C45:G45" si="16">SUM(C46:C48)</f>
        <v>1730</v>
      </c>
      <c r="D45" s="72">
        <f t="shared" si="16"/>
        <v>1698</v>
      </c>
      <c r="E45" s="73">
        <f t="shared" si="11"/>
        <v>98.150289017341</v>
      </c>
      <c r="F45" s="74">
        <f t="shared" si="15"/>
        <v>37.156704361874</v>
      </c>
      <c r="G45" s="77">
        <f t="shared" si="16"/>
        <v>1238</v>
      </c>
    </row>
    <row r="46" ht="23.45" customHeight="1" spans="1:7">
      <c r="A46" s="76">
        <v>650</v>
      </c>
      <c r="B46" s="78" t="s">
        <v>10</v>
      </c>
      <c r="C46" s="72">
        <v>1600</v>
      </c>
      <c r="D46" s="72">
        <v>1560</v>
      </c>
      <c r="E46" s="73">
        <f t="shared" si="11"/>
        <v>97.5</v>
      </c>
      <c r="F46" s="74">
        <f t="shared" si="15"/>
        <v>44.7124304267161</v>
      </c>
      <c r="G46" s="77">
        <v>1078</v>
      </c>
    </row>
    <row r="47" ht="23.45" customHeight="1" spans="1:7">
      <c r="A47" s="76">
        <v>113</v>
      </c>
      <c r="B47" s="78" t="s">
        <v>11</v>
      </c>
      <c r="C47" s="72">
        <v>130</v>
      </c>
      <c r="D47" s="72">
        <v>134</v>
      </c>
      <c r="E47" s="73">
        <f t="shared" si="11"/>
        <v>103.076923076923</v>
      </c>
      <c r="F47" s="74">
        <f t="shared" si="15"/>
        <v>-15.7232704402516</v>
      </c>
      <c r="G47" s="77">
        <v>159</v>
      </c>
    </row>
    <row r="48" ht="23.45" customHeight="1" spans="1:7">
      <c r="A48" s="76"/>
      <c r="B48" s="81" t="s">
        <v>87</v>
      </c>
      <c r="C48" s="72"/>
      <c r="D48" s="72">
        <v>4</v>
      </c>
      <c r="E48" s="73"/>
      <c r="F48" s="74"/>
      <c r="G48" s="77">
        <v>1</v>
      </c>
    </row>
    <row r="49" ht="23.45" customHeight="1" spans="1:7">
      <c r="A49" s="76">
        <v>912</v>
      </c>
      <c r="B49" s="66" t="s">
        <v>88</v>
      </c>
      <c r="C49" s="72">
        <f t="shared" ref="C49:G49" si="17">SUM(C50:C53)</f>
        <v>1300</v>
      </c>
      <c r="D49" s="72">
        <f t="shared" si="17"/>
        <v>1275</v>
      </c>
      <c r="E49" s="73">
        <f t="shared" ref="E49:E60" si="18">D49/C49*100</f>
        <v>98.0769230769231</v>
      </c>
      <c r="F49" s="74">
        <f t="shared" ref="F49:F51" si="19">D49/G49*100-100</f>
        <v>-23.0537115268558</v>
      </c>
      <c r="G49" s="77">
        <f t="shared" si="17"/>
        <v>1657</v>
      </c>
    </row>
    <row r="50" ht="23.45" customHeight="1" spans="1:7">
      <c r="A50" s="76">
        <v>759</v>
      </c>
      <c r="B50" s="78" t="s">
        <v>10</v>
      </c>
      <c r="C50" s="72">
        <v>1100</v>
      </c>
      <c r="D50" s="72">
        <v>1082</v>
      </c>
      <c r="E50" s="73">
        <f t="shared" si="18"/>
        <v>98.3636363636364</v>
      </c>
      <c r="F50" s="74">
        <f t="shared" si="19"/>
        <v>-1.09689213893968</v>
      </c>
      <c r="G50" s="77">
        <v>1094</v>
      </c>
    </row>
    <row r="51" ht="23.45" customHeight="1" spans="1:7">
      <c r="A51" s="76">
        <v>113</v>
      </c>
      <c r="B51" s="78" t="s">
        <v>11</v>
      </c>
      <c r="C51" s="72">
        <v>150</v>
      </c>
      <c r="D51" s="72">
        <v>142</v>
      </c>
      <c r="E51" s="73">
        <f t="shared" si="18"/>
        <v>94.6666666666667</v>
      </c>
      <c r="F51" s="74">
        <f t="shared" si="19"/>
        <v>-18.8571428571429</v>
      </c>
      <c r="G51" s="77">
        <v>175</v>
      </c>
    </row>
    <row r="52" ht="23.45" customHeight="1" spans="1:7">
      <c r="A52" s="76">
        <v>113</v>
      </c>
      <c r="B52" s="78" t="s">
        <v>93</v>
      </c>
      <c r="C52" s="72">
        <v>10</v>
      </c>
      <c r="D52" s="72">
        <v>10</v>
      </c>
      <c r="E52" s="73">
        <f t="shared" si="18"/>
        <v>100</v>
      </c>
      <c r="F52" s="74"/>
      <c r="G52" s="77"/>
    </row>
    <row r="53" ht="23.45" customHeight="1" spans="1:7">
      <c r="A53" s="76"/>
      <c r="B53" s="81" t="s">
        <v>94</v>
      </c>
      <c r="C53" s="72">
        <v>40</v>
      </c>
      <c r="D53" s="72">
        <v>41</v>
      </c>
      <c r="E53" s="73">
        <f t="shared" si="18"/>
        <v>102.5</v>
      </c>
      <c r="F53" s="74">
        <f t="shared" ref="F53:F56" si="20">D53/G53*100-100</f>
        <v>-89.4329896907217</v>
      </c>
      <c r="G53" s="77">
        <v>388</v>
      </c>
    </row>
    <row r="54" ht="23.45" customHeight="1" spans="1:7">
      <c r="A54" s="76">
        <v>2185</v>
      </c>
      <c r="B54" s="82" t="s">
        <v>1026</v>
      </c>
      <c r="C54" s="83">
        <f t="shared" ref="C54:G54" si="21">SUM(C55:C60)</f>
        <v>3290</v>
      </c>
      <c r="D54" s="83">
        <f t="shared" si="21"/>
        <v>3216</v>
      </c>
      <c r="E54" s="73">
        <f t="shared" si="18"/>
        <v>97.7507598784195</v>
      </c>
      <c r="F54" s="74">
        <f t="shared" si="20"/>
        <v>9.38775510204081</v>
      </c>
      <c r="G54" s="77">
        <f t="shared" si="21"/>
        <v>2940</v>
      </c>
    </row>
    <row r="55" ht="23.45" customHeight="1" spans="1:7">
      <c r="A55" s="76">
        <v>1768</v>
      </c>
      <c r="B55" s="81" t="s">
        <v>10</v>
      </c>
      <c r="C55" s="83">
        <v>2300</v>
      </c>
      <c r="D55" s="83">
        <v>2255</v>
      </c>
      <c r="E55" s="73">
        <f t="shared" si="18"/>
        <v>98.0434782608696</v>
      </c>
      <c r="F55" s="74">
        <f t="shared" si="20"/>
        <v>0.940017905102962</v>
      </c>
      <c r="G55" s="77">
        <v>2234</v>
      </c>
    </row>
    <row r="56" ht="23.45" customHeight="1" spans="1:7">
      <c r="A56" s="76">
        <v>168</v>
      </c>
      <c r="B56" s="81" t="s">
        <v>11</v>
      </c>
      <c r="C56" s="83">
        <v>370</v>
      </c>
      <c r="D56" s="83">
        <v>366</v>
      </c>
      <c r="E56" s="73">
        <f t="shared" si="18"/>
        <v>98.9189189189189</v>
      </c>
      <c r="F56" s="74">
        <f t="shared" si="20"/>
        <v>-13.6792452830189</v>
      </c>
      <c r="G56" s="77">
        <v>424</v>
      </c>
    </row>
    <row r="57" ht="23.45" customHeight="1" spans="1:7">
      <c r="A57" s="76">
        <v>249</v>
      </c>
      <c r="B57" s="81" t="s">
        <v>1027</v>
      </c>
      <c r="C57" s="83">
        <v>105</v>
      </c>
      <c r="D57" s="83">
        <v>104</v>
      </c>
      <c r="E57" s="73">
        <f t="shared" si="18"/>
        <v>99.0476190476191</v>
      </c>
      <c r="F57" s="74"/>
      <c r="G57" s="77"/>
    </row>
    <row r="58" ht="23.45" customHeight="1" spans="1:7">
      <c r="A58" s="76">
        <v>249</v>
      </c>
      <c r="B58" s="81" t="s">
        <v>53</v>
      </c>
      <c r="C58" s="83">
        <v>10</v>
      </c>
      <c r="D58" s="83">
        <v>8</v>
      </c>
      <c r="E58" s="73">
        <f t="shared" si="18"/>
        <v>80</v>
      </c>
      <c r="F58" s="74"/>
      <c r="G58" s="77"/>
    </row>
    <row r="59" ht="23.45" customHeight="1" spans="1:7">
      <c r="A59" s="76">
        <v>249</v>
      </c>
      <c r="B59" s="81" t="s">
        <v>448</v>
      </c>
      <c r="C59" s="83">
        <v>5</v>
      </c>
      <c r="D59" s="83">
        <v>5</v>
      </c>
      <c r="E59" s="73">
        <f t="shared" si="18"/>
        <v>100</v>
      </c>
      <c r="F59" s="74"/>
      <c r="G59" s="77"/>
    </row>
    <row r="60" ht="23.45" customHeight="1" spans="1:7">
      <c r="A60" s="76">
        <v>249</v>
      </c>
      <c r="B60" s="81" t="s">
        <v>1028</v>
      </c>
      <c r="C60" s="83">
        <v>500</v>
      </c>
      <c r="D60" s="83">
        <v>478</v>
      </c>
      <c r="E60" s="73">
        <f t="shared" si="18"/>
        <v>95.6</v>
      </c>
      <c r="F60" s="74">
        <f t="shared" ref="F60:F89" si="22">D60/G60*100-100</f>
        <v>69.5035460992908</v>
      </c>
      <c r="G60" s="77">
        <v>282</v>
      </c>
    </row>
    <row r="61" ht="23.45" customHeight="1" spans="1:7">
      <c r="A61" s="76">
        <v>119</v>
      </c>
      <c r="B61" s="66" t="s">
        <v>1029</v>
      </c>
      <c r="C61" s="72">
        <f>SUM(C62:C62)</f>
        <v>0</v>
      </c>
      <c r="D61" s="72">
        <f>SUM(D62:D62)</f>
        <v>1</v>
      </c>
      <c r="E61" s="73"/>
      <c r="F61" s="74">
        <f t="shared" si="22"/>
        <v>-98.1132075471698</v>
      </c>
      <c r="G61" s="80">
        <v>53</v>
      </c>
    </row>
    <row r="62" ht="23.45" customHeight="1" spans="1:7">
      <c r="A62" s="76"/>
      <c r="B62" s="78" t="s">
        <v>11</v>
      </c>
      <c r="C62" s="72"/>
      <c r="D62" s="72">
        <v>1</v>
      </c>
      <c r="E62" s="73"/>
      <c r="F62" s="74">
        <f t="shared" si="22"/>
        <v>-90.9090909090909</v>
      </c>
      <c r="G62" s="80">
        <v>11</v>
      </c>
    </row>
    <row r="63" ht="23.45" customHeight="1" spans="1:7">
      <c r="A63" s="71">
        <v>344</v>
      </c>
      <c r="B63" s="66" t="s">
        <v>127</v>
      </c>
      <c r="C63" s="72">
        <f t="shared" ref="C63:G63" si="23">SUM(C64:C65)</f>
        <v>335</v>
      </c>
      <c r="D63" s="72">
        <f t="shared" si="23"/>
        <v>331</v>
      </c>
      <c r="E63" s="73">
        <f t="shared" ref="E63:E88" si="24">D63/C63*100</f>
        <v>98.8059701492537</v>
      </c>
      <c r="F63" s="74">
        <f t="shared" si="22"/>
        <v>-11.4973262032086</v>
      </c>
      <c r="G63" s="77">
        <f t="shared" si="23"/>
        <v>374</v>
      </c>
    </row>
    <row r="64" ht="23.45" customHeight="1" spans="1:7">
      <c r="A64" s="71">
        <v>280</v>
      </c>
      <c r="B64" s="78" t="s">
        <v>10</v>
      </c>
      <c r="C64" s="72">
        <v>220</v>
      </c>
      <c r="D64" s="72">
        <v>216</v>
      </c>
      <c r="E64" s="73">
        <f t="shared" si="24"/>
        <v>98.1818181818182</v>
      </c>
      <c r="F64" s="74">
        <f t="shared" si="22"/>
        <v>-17.5572519083969</v>
      </c>
      <c r="G64" s="77">
        <v>262</v>
      </c>
    </row>
    <row r="65" ht="23.45" customHeight="1" spans="1:7">
      <c r="A65" s="71">
        <v>54</v>
      </c>
      <c r="B65" s="78" t="s">
        <v>11</v>
      </c>
      <c r="C65" s="72">
        <v>115</v>
      </c>
      <c r="D65" s="72">
        <v>115</v>
      </c>
      <c r="E65" s="73">
        <f t="shared" si="24"/>
        <v>100</v>
      </c>
      <c r="F65" s="74">
        <f t="shared" si="22"/>
        <v>2.67857142857142</v>
      </c>
      <c r="G65" s="77">
        <v>112</v>
      </c>
    </row>
    <row r="66" ht="23.45" customHeight="1" spans="1:7">
      <c r="A66" s="71">
        <v>152</v>
      </c>
      <c r="B66" s="66" t="s">
        <v>130</v>
      </c>
      <c r="C66" s="72">
        <f t="shared" ref="C66:G66" si="25">SUM(C67:C69)</f>
        <v>180</v>
      </c>
      <c r="D66" s="72">
        <f t="shared" si="25"/>
        <v>179</v>
      </c>
      <c r="E66" s="73">
        <f t="shared" si="24"/>
        <v>99.4444444444444</v>
      </c>
      <c r="F66" s="74">
        <f t="shared" si="22"/>
        <v>4.06976744186048</v>
      </c>
      <c r="G66" s="77">
        <f t="shared" si="25"/>
        <v>172</v>
      </c>
    </row>
    <row r="67" ht="23.45" customHeight="1" spans="1:7">
      <c r="A67" s="71">
        <v>117</v>
      </c>
      <c r="B67" s="78" t="s">
        <v>10</v>
      </c>
      <c r="C67" s="72">
        <v>135</v>
      </c>
      <c r="D67" s="72">
        <v>131</v>
      </c>
      <c r="E67" s="73">
        <f t="shared" si="24"/>
        <v>97.037037037037</v>
      </c>
      <c r="F67" s="74">
        <f t="shared" si="22"/>
        <v>0</v>
      </c>
      <c r="G67" s="77">
        <v>131</v>
      </c>
    </row>
    <row r="68" ht="23.45" customHeight="1" spans="1:7">
      <c r="A68" s="71">
        <v>25</v>
      </c>
      <c r="B68" s="78" t="s">
        <v>11</v>
      </c>
      <c r="C68" s="72">
        <v>35</v>
      </c>
      <c r="D68" s="72">
        <v>35</v>
      </c>
      <c r="E68" s="73">
        <f t="shared" si="24"/>
        <v>100</v>
      </c>
      <c r="F68" s="74">
        <f t="shared" si="22"/>
        <v>6.06060606060606</v>
      </c>
      <c r="G68" s="77">
        <v>33</v>
      </c>
    </row>
    <row r="69" ht="23.45" customHeight="1" spans="1:7">
      <c r="A69" s="71">
        <v>10</v>
      </c>
      <c r="B69" s="78" t="s">
        <v>131</v>
      </c>
      <c r="C69" s="72">
        <v>10</v>
      </c>
      <c r="D69" s="72">
        <v>13</v>
      </c>
      <c r="E69" s="73">
        <f t="shared" si="24"/>
        <v>130</v>
      </c>
      <c r="F69" s="74">
        <f t="shared" si="22"/>
        <v>62.5</v>
      </c>
      <c r="G69" s="77">
        <v>8</v>
      </c>
    </row>
    <row r="70" ht="23.45" customHeight="1" spans="1:7">
      <c r="A70" s="71">
        <v>876</v>
      </c>
      <c r="B70" s="66" t="s">
        <v>132</v>
      </c>
      <c r="C70" s="72">
        <f t="shared" ref="C70:G70" si="26">SUM(C71:C73)</f>
        <v>870</v>
      </c>
      <c r="D70" s="72">
        <f t="shared" si="26"/>
        <v>862</v>
      </c>
      <c r="E70" s="73">
        <f t="shared" si="24"/>
        <v>99.0804597701149</v>
      </c>
      <c r="F70" s="74">
        <f t="shared" si="22"/>
        <v>3.23353293413173</v>
      </c>
      <c r="G70" s="77">
        <f t="shared" si="26"/>
        <v>835</v>
      </c>
    </row>
    <row r="71" ht="23.45" customHeight="1" spans="1:7">
      <c r="A71" s="71">
        <v>649</v>
      </c>
      <c r="B71" s="78" t="s">
        <v>10</v>
      </c>
      <c r="C71" s="72">
        <v>620</v>
      </c>
      <c r="D71" s="72">
        <v>610</v>
      </c>
      <c r="E71" s="73">
        <f t="shared" si="24"/>
        <v>98.3870967741936</v>
      </c>
      <c r="F71" s="74">
        <f t="shared" si="22"/>
        <v>-5.8641975308642</v>
      </c>
      <c r="G71" s="77">
        <v>648</v>
      </c>
    </row>
    <row r="72" ht="23.45" customHeight="1" spans="1:7">
      <c r="A72" s="71">
        <v>126</v>
      </c>
      <c r="B72" s="78" t="s">
        <v>11</v>
      </c>
      <c r="C72" s="72">
        <v>120</v>
      </c>
      <c r="D72" s="72">
        <v>121</v>
      </c>
      <c r="E72" s="73">
        <f t="shared" si="24"/>
        <v>100.833333333333</v>
      </c>
      <c r="F72" s="74">
        <f t="shared" si="22"/>
        <v>15.2380952380952</v>
      </c>
      <c r="G72" s="77">
        <v>105</v>
      </c>
    </row>
    <row r="73" ht="23.45" customHeight="1" spans="1:7">
      <c r="A73" s="71">
        <v>101</v>
      </c>
      <c r="B73" s="78" t="s">
        <v>135</v>
      </c>
      <c r="C73" s="72">
        <v>130</v>
      </c>
      <c r="D73" s="72">
        <v>131</v>
      </c>
      <c r="E73" s="73">
        <f t="shared" si="24"/>
        <v>100.769230769231</v>
      </c>
      <c r="F73" s="74">
        <f t="shared" si="22"/>
        <v>59.7560975609756</v>
      </c>
      <c r="G73" s="77">
        <v>82</v>
      </c>
    </row>
    <row r="74" ht="23.45" customHeight="1" spans="1:7">
      <c r="A74" s="71">
        <v>2229</v>
      </c>
      <c r="B74" s="66" t="s">
        <v>136</v>
      </c>
      <c r="C74" s="72">
        <f t="shared" ref="C74:G74" si="27">SUM(C75:C77)</f>
        <v>2750</v>
      </c>
      <c r="D74" s="72">
        <f t="shared" si="27"/>
        <v>2694</v>
      </c>
      <c r="E74" s="73">
        <f t="shared" si="24"/>
        <v>97.9636363636364</v>
      </c>
      <c r="F74" s="74">
        <f t="shared" si="22"/>
        <v>2.66768292682926</v>
      </c>
      <c r="G74" s="77">
        <f t="shared" si="27"/>
        <v>2624</v>
      </c>
    </row>
    <row r="75" ht="23.45" customHeight="1" spans="1:7">
      <c r="A75" s="71">
        <v>1930</v>
      </c>
      <c r="B75" s="78" t="s">
        <v>10</v>
      </c>
      <c r="C75" s="72">
        <v>2340</v>
      </c>
      <c r="D75" s="72">
        <v>2290</v>
      </c>
      <c r="E75" s="73">
        <f t="shared" si="24"/>
        <v>97.8632478632479</v>
      </c>
      <c r="F75" s="74">
        <f t="shared" si="22"/>
        <v>7.96793965110795</v>
      </c>
      <c r="G75" s="77">
        <v>2121</v>
      </c>
    </row>
    <row r="76" ht="23.45" customHeight="1" spans="1:7">
      <c r="A76" s="71">
        <v>143</v>
      </c>
      <c r="B76" s="78" t="s">
        <v>11</v>
      </c>
      <c r="C76" s="72">
        <v>360</v>
      </c>
      <c r="D76" s="72">
        <v>354</v>
      </c>
      <c r="E76" s="73">
        <f t="shared" si="24"/>
        <v>98.3333333333333</v>
      </c>
      <c r="F76" s="74">
        <f t="shared" si="22"/>
        <v>-5.85106382978722</v>
      </c>
      <c r="G76" s="77">
        <v>376</v>
      </c>
    </row>
    <row r="77" ht="23.45" customHeight="1" spans="1:7">
      <c r="A77" s="71">
        <v>156</v>
      </c>
      <c r="B77" s="78" t="s">
        <v>138</v>
      </c>
      <c r="C77" s="72">
        <v>50</v>
      </c>
      <c r="D77" s="72">
        <v>50</v>
      </c>
      <c r="E77" s="73">
        <f t="shared" si="24"/>
        <v>100</v>
      </c>
      <c r="F77" s="74">
        <f t="shared" si="22"/>
        <v>-60.6299212598425</v>
      </c>
      <c r="G77" s="77">
        <v>127</v>
      </c>
    </row>
    <row r="78" ht="23.45" customHeight="1" spans="1:7">
      <c r="A78" s="71">
        <v>908</v>
      </c>
      <c r="B78" s="66" t="s">
        <v>139</v>
      </c>
      <c r="C78" s="72">
        <f t="shared" ref="C78:G78" si="28">SUM(C79:C81)</f>
        <v>1600</v>
      </c>
      <c r="D78" s="72">
        <f t="shared" si="28"/>
        <v>1586</v>
      </c>
      <c r="E78" s="73">
        <f t="shared" si="24"/>
        <v>99.125</v>
      </c>
      <c r="F78" s="74">
        <f t="shared" si="22"/>
        <v>7.67141887304821</v>
      </c>
      <c r="G78" s="77">
        <f t="shared" si="28"/>
        <v>1473</v>
      </c>
    </row>
    <row r="79" ht="23.45" customHeight="1" spans="1:7">
      <c r="A79" s="71">
        <v>436</v>
      </c>
      <c r="B79" s="78" t="s">
        <v>10</v>
      </c>
      <c r="C79" s="72">
        <v>950</v>
      </c>
      <c r="D79" s="72">
        <v>947</v>
      </c>
      <c r="E79" s="73">
        <f t="shared" si="24"/>
        <v>99.6842105263158</v>
      </c>
      <c r="F79" s="74">
        <f t="shared" si="22"/>
        <v>12.8724672228844</v>
      </c>
      <c r="G79" s="77">
        <v>839</v>
      </c>
    </row>
    <row r="80" ht="23.45" customHeight="1" spans="1:7">
      <c r="A80" s="71">
        <v>143</v>
      </c>
      <c r="B80" s="78" t="s">
        <v>11</v>
      </c>
      <c r="C80" s="72">
        <v>350</v>
      </c>
      <c r="D80" s="72">
        <v>340</v>
      </c>
      <c r="E80" s="73">
        <f t="shared" si="24"/>
        <v>97.1428571428571</v>
      </c>
      <c r="F80" s="74">
        <f t="shared" si="22"/>
        <v>-11.6883116883117</v>
      </c>
      <c r="G80" s="77">
        <v>385</v>
      </c>
    </row>
    <row r="81" ht="21" customHeight="1" spans="1:7">
      <c r="A81" s="71">
        <v>329</v>
      </c>
      <c r="B81" s="78" t="s">
        <v>140</v>
      </c>
      <c r="C81" s="72">
        <v>300</v>
      </c>
      <c r="D81" s="72">
        <v>299</v>
      </c>
      <c r="E81" s="73">
        <f t="shared" si="24"/>
        <v>99.6666666666667</v>
      </c>
      <c r="F81" s="74">
        <f t="shared" si="22"/>
        <v>20.0803212851406</v>
      </c>
      <c r="G81" s="77">
        <v>249</v>
      </c>
    </row>
    <row r="82" ht="21" customHeight="1" spans="1:7">
      <c r="A82" s="71">
        <v>721</v>
      </c>
      <c r="B82" s="66" t="s">
        <v>141</v>
      </c>
      <c r="C82" s="72">
        <f t="shared" ref="C82:G82" si="29">SUM(C83:C85)</f>
        <v>1190</v>
      </c>
      <c r="D82" s="72">
        <f t="shared" si="29"/>
        <v>1176</v>
      </c>
      <c r="E82" s="73">
        <f t="shared" si="24"/>
        <v>98.8235294117647</v>
      </c>
      <c r="F82" s="74">
        <f t="shared" si="22"/>
        <v>66.8085106382979</v>
      </c>
      <c r="G82" s="77">
        <f t="shared" si="29"/>
        <v>705</v>
      </c>
    </row>
    <row r="83" ht="21" customHeight="1" spans="1:7">
      <c r="A83" s="71">
        <v>429</v>
      </c>
      <c r="B83" s="78" t="s">
        <v>10</v>
      </c>
      <c r="C83" s="72">
        <v>430</v>
      </c>
      <c r="D83" s="72">
        <v>417</v>
      </c>
      <c r="E83" s="73">
        <f t="shared" si="24"/>
        <v>96.9767441860465</v>
      </c>
      <c r="F83" s="74">
        <f t="shared" si="22"/>
        <v>3.21782178217822</v>
      </c>
      <c r="G83" s="77">
        <v>404</v>
      </c>
    </row>
    <row r="84" ht="21" customHeight="1" spans="1:7">
      <c r="A84" s="71">
        <v>149</v>
      </c>
      <c r="B84" s="78" t="s">
        <v>11</v>
      </c>
      <c r="C84" s="72">
        <v>380</v>
      </c>
      <c r="D84" s="72">
        <v>378</v>
      </c>
      <c r="E84" s="73">
        <f t="shared" si="24"/>
        <v>99.4736842105263</v>
      </c>
      <c r="F84" s="74">
        <f t="shared" si="22"/>
        <v>38.9705882352941</v>
      </c>
      <c r="G84" s="77">
        <v>272</v>
      </c>
    </row>
    <row r="85" ht="21" customHeight="1" spans="1:7">
      <c r="A85" s="71">
        <v>143</v>
      </c>
      <c r="B85" s="78" t="s">
        <v>142</v>
      </c>
      <c r="C85" s="72">
        <v>380</v>
      </c>
      <c r="D85" s="72">
        <v>381</v>
      </c>
      <c r="E85" s="73">
        <f t="shared" si="24"/>
        <v>100.263157894737</v>
      </c>
      <c r="F85" s="74">
        <f t="shared" si="22"/>
        <v>1213.79310344828</v>
      </c>
      <c r="G85" s="77">
        <v>29</v>
      </c>
    </row>
    <row r="86" ht="21" customHeight="1" spans="1:7">
      <c r="A86" s="71">
        <v>352</v>
      </c>
      <c r="B86" s="66" t="s">
        <v>143</v>
      </c>
      <c r="C86" s="72">
        <f>SUM(C87:C90)</f>
        <v>380</v>
      </c>
      <c r="D86" s="72">
        <f>SUM(D87:D90)</f>
        <v>379</v>
      </c>
      <c r="E86" s="73">
        <f t="shared" si="24"/>
        <v>99.7368421052632</v>
      </c>
      <c r="F86" s="74">
        <f t="shared" si="22"/>
        <v>22.258064516129</v>
      </c>
      <c r="G86" s="77">
        <f>SUM(G87:G89)</f>
        <v>310</v>
      </c>
    </row>
    <row r="87" ht="21" customHeight="1" spans="1:7">
      <c r="A87" s="71">
        <v>250</v>
      </c>
      <c r="B87" s="78" t="s">
        <v>10</v>
      </c>
      <c r="C87" s="72">
        <v>250</v>
      </c>
      <c r="D87" s="72">
        <v>248</v>
      </c>
      <c r="E87" s="73">
        <f t="shared" si="24"/>
        <v>99.2</v>
      </c>
      <c r="F87" s="74">
        <f t="shared" si="22"/>
        <v>-4.61538461538461</v>
      </c>
      <c r="G87" s="77">
        <v>260</v>
      </c>
    </row>
    <row r="88" ht="21" customHeight="1" spans="1:7">
      <c r="A88" s="71">
        <v>62</v>
      </c>
      <c r="B88" s="78" t="s">
        <v>11</v>
      </c>
      <c r="C88" s="72">
        <v>130</v>
      </c>
      <c r="D88" s="72">
        <v>128</v>
      </c>
      <c r="E88" s="73">
        <f t="shared" si="24"/>
        <v>98.4615384615385</v>
      </c>
      <c r="F88" s="74">
        <f t="shared" si="22"/>
        <v>326.666666666667</v>
      </c>
      <c r="G88" s="77">
        <v>30</v>
      </c>
    </row>
    <row r="89" ht="21" customHeight="1" spans="1:7">
      <c r="A89" s="71"/>
      <c r="B89" s="81" t="s">
        <v>1030</v>
      </c>
      <c r="C89" s="72"/>
      <c r="D89" s="72">
        <v>1</v>
      </c>
      <c r="E89" s="73"/>
      <c r="F89" s="74">
        <f t="shared" si="22"/>
        <v>-95</v>
      </c>
      <c r="G89" s="77">
        <v>20</v>
      </c>
    </row>
    <row r="90" ht="21" customHeight="1" spans="1:7">
      <c r="A90" s="71"/>
      <c r="B90" s="81" t="s">
        <v>144</v>
      </c>
      <c r="C90" s="72"/>
      <c r="D90" s="72">
        <v>2</v>
      </c>
      <c r="E90" s="73"/>
      <c r="F90" s="74"/>
      <c r="G90" s="77"/>
    </row>
    <row r="91" ht="21" customHeight="1" spans="1:7">
      <c r="A91" s="71">
        <v>1242</v>
      </c>
      <c r="B91" s="66" t="s">
        <v>147</v>
      </c>
      <c r="C91" s="72">
        <f t="shared" ref="C91:G91" si="30">SUM(C92:C94)</f>
        <v>1065</v>
      </c>
      <c r="D91" s="72">
        <f t="shared" si="30"/>
        <v>1050</v>
      </c>
      <c r="E91" s="73">
        <f t="shared" ref="E91:E98" si="31">D91/C91*100</f>
        <v>98.5915492957747</v>
      </c>
      <c r="F91" s="74">
        <f t="shared" ref="F91:F121" si="32">D91/G91*100-100</f>
        <v>-25.531914893617</v>
      </c>
      <c r="G91" s="77">
        <f t="shared" si="30"/>
        <v>1410</v>
      </c>
    </row>
    <row r="92" ht="21" customHeight="1" spans="1:7">
      <c r="A92" s="71">
        <v>775</v>
      </c>
      <c r="B92" s="78" t="s">
        <v>10</v>
      </c>
      <c r="C92" s="72">
        <v>475</v>
      </c>
      <c r="D92" s="72">
        <v>465</v>
      </c>
      <c r="E92" s="73">
        <f t="shared" si="31"/>
        <v>97.8947368421053</v>
      </c>
      <c r="F92" s="74">
        <f t="shared" si="32"/>
        <v>-25.6</v>
      </c>
      <c r="G92" s="77">
        <v>625</v>
      </c>
    </row>
    <row r="93" ht="21" customHeight="1" spans="1:7">
      <c r="A93" s="71">
        <v>215</v>
      </c>
      <c r="B93" s="78" t="s">
        <v>11</v>
      </c>
      <c r="C93" s="72">
        <v>175</v>
      </c>
      <c r="D93" s="72">
        <v>173</v>
      </c>
      <c r="E93" s="73">
        <f t="shared" si="31"/>
        <v>98.8571428571429</v>
      </c>
      <c r="F93" s="74">
        <f t="shared" si="32"/>
        <v>-62.472885032538</v>
      </c>
      <c r="G93" s="77">
        <v>461</v>
      </c>
    </row>
    <row r="94" ht="21" customHeight="1" spans="1:7">
      <c r="A94" s="71">
        <v>252</v>
      </c>
      <c r="B94" s="78" t="s">
        <v>148</v>
      </c>
      <c r="C94" s="72">
        <v>415</v>
      </c>
      <c r="D94" s="72">
        <v>412</v>
      </c>
      <c r="E94" s="73">
        <f t="shared" si="31"/>
        <v>99.2771084337349</v>
      </c>
      <c r="F94" s="74">
        <f t="shared" si="32"/>
        <v>27.1604938271605</v>
      </c>
      <c r="G94" s="77">
        <v>324</v>
      </c>
    </row>
    <row r="95" ht="21" customHeight="1" spans="1:7">
      <c r="A95" s="71">
        <v>626</v>
      </c>
      <c r="B95" s="66" t="s">
        <v>149</v>
      </c>
      <c r="C95" s="72">
        <f t="shared" ref="C95:G95" si="33">SUM(C96:C96)</f>
        <v>245</v>
      </c>
      <c r="D95" s="72">
        <f t="shared" si="33"/>
        <v>241</v>
      </c>
      <c r="E95" s="73">
        <f t="shared" si="31"/>
        <v>98.3673469387755</v>
      </c>
      <c r="F95" s="74">
        <f t="shared" si="32"/>
        <v>-83.3907649896623</v>
      </c>
      <c r="G95" s="80">
        <f t="shared" si="33"/>
        <v>1451</v>
      </c>
    </row>
    <row r="96" ht="21" customHeight="1" spans="1:7">
      <c r="A96" s="71">
        <v>626</v>
      </c>
      <c r="B96" s="78" t="s">
        <v>151</v>
      </c>
      <c r="C96" s="72">
        <v>245</v>
      </c>
      <c r="D96" s="72">
        <v>241</v>
      </c>
      <c r="E96" s="73">
        <f t="shared" si="31"/>
        <v>98.3673469387755</v>
      </c>
      <c r="F96" s="74">
        <f t="shared" si="32"/>
        <v>-83.3907649896623</v>
      </c>
      <c r="G96" s="80">
        <v>1451</v>
      </c>
    </row>
    <row r="97" ht="23.45" customHeight="1" spans="1:7">
      <c r="A97" s="71">
        <v>481</v>
      </c>
      <c r="B97" s="66" t="s">
        <v>152</v>
      </c>
      <c r="C97" s="84">
        <f t="shared" ref="C97:G97" si="34">C98</f>
        <v>650</v>
      </c>
      <c r="D97" s="84">
        <f t="shared" si="34"/>
        <v>651</v>
      </c>
      <c r="E97" s="73">
        <f t="shared" si="31"/>
        <v>100.153846153846</v>
      </c>
      <c r="F97" s="74">
        <f t="shared" si="32"/>
        <v>38.8059701492537</v>
      </c>
      <c r="G97" s="77">
        <f t="shared" si="34"/>
        <v>469</v>
      </c>
    </row>
    <row r="98" ht="23.45" customHeight="1" spans="1:7">
      <c r="A98" s="71"/>
      <c r="B98" s="82" t="s">
        <v>1031</v>
      </c>
      <c r="C98" s="84">
        <f t="shared" ref="C98:G98" si="35">SUM(C99:C101)</f>
        <v>650</v>
      </c>
      <c r="D98" s="84">
        <f t="shared" si="35"/>
        <v>651</v>
      </c>
      <c r="E98" s="73">
        <f t="shared" si="31"/>
        <v>100.153846153846</v>
      </c>
      <c r="F98" s="74">
        <f t="shared" si="32"/>
        <v>38.8059701492537</v>
      </c>
      <c r="G98" s="77">
        <f t="shared" si="35"/>
        <v>469</v>
      </c>
    </row>
    <row r="99" ht="23.45" customHeight="1" spans="1:7">
      <c r="A99" s="71"/>
      <c r="B99" s="81" t="s">
        <v>1032</v>
      </c>
      <c r="C99" s="72"/>
      <c r="D99" s="72">
        <v>5</v>
      </c>
      <c r="E99" s="73"/>
      <c r="F99" s="74">
        <f t="shared" si="32"/>
        <v>25</v>
      </c>
      <c r="G99" s="77">
        <v>4</v>
      </c>
    </row>
    <row r="100" ht="23.45" customHeight="1" spans="1:7">
      <c r="A100" s="71"/>
      <c r="B100" s="81" t="s">
        <v>1033</v>
      </c>
      <c r="C100" s="72">
        <v>400</v>
      </c>
      <c r="D100" s="72">
        <v>406</v>
      </c>
      <c r="E100" s="73">
        <f t="shared" ref="E100:E122" si="36">D100/C100*100</f>
        <v>101.5</v>
      </c>
      <c r="F100" s="74">
        <f t="shared" si="32"/>
        <v>2.52525252525253</v>
      </c>
      <c r="G100" s="77">
        <v>396</v>
      </c>
    </row>
    <row r="101" ht="23.45" customHeight="1" spans="1:7">
      <c r="A101" s="71"/>
      <c r="B101" s="81" t="s">
        <v>1034</v>
      </c>
      <c r="C101" s="72">
        <v>250</v>
      </c>
      <c r="D101" s="72">
        <v>240</v>
      </c>
      <c r="E101" s="73">
        <f t="shared" si="36"/>
        <v>96</v>
      </c>
      <c r="F101" s="74">
        <f t="shared" si="32"/>
        <v>247.826086956522</v>
      </c>
      <c r="G101" s="77">
        <v>69</v>
      </c>
    </row>
    <row r="102" ht="23.45" customHeight="1" spans="1:7">
      <c r="A102" s="76">
        <v>14980</v>
      </c>
      <c r="B102" s="66" t="s">
        <v>153</v>
      </c>
      <c r="C102" s="72">
        <f t="shared" ref="C102:G102" si="37">C103+C105+C110+C113+C116+C124</f>
        <v>15540</v>
      </c>
      <c r="D102" s="72">
        <f t="shared" si="37"/>
        <v>16519</v>
      </c>
      <c r="E102" s="73">
        <f t="shared" si="36"/>
        <v>106.299871299871</v>
      </c>
      <c r="F102" s="74">
        <f t="shared" si="32"/>
        <v>12.3130269241229</v>
      </c>
      <c r="G102" s="80">
        <f t="shared" si="37"/>
        <v>14708</v>
      </c>
    </row>
    <row r="103" ht="23.45" customHeight="1" spans="1:7">
      <c r="A103" s="76">
        <v>1006</v>
      </c>
      <c r="B103" s="82" t="s">
        <v>1035</v>
      </c>
      <c r="C103" s="72">
        <f>C104</f>
        <v>90</v>
      </c>
      <c r="D103" s="72">
        <f>D104</f>
        <v>100</v>
      </c>
      <c r="E103" s="73">
        <f t="shared" si="36"/>
        <v>111.111111111111</v>
      </c>
      <c r="F103" s="74">
        <f t="shared" si="32"/>
        <v>53.8461538461539</v>
      </c>
      <c r="G103" s="77">
        <f>SUM(G104:G104)</f>
        <v>65</v>
      </c>
    </row>
    <row r="104" ht="23.45" customHeight="1" spans="1:7">
      <c r="A104" s="76"/>
      <c r="B104" s="81" t="s">
        <v>1036</v>
      </c>
      <c r="C104" s="72">
        <v>90</v>
      </c>
      <c r="D104" s="72">
        <v>100</v>
      </c>
      <c r="E104" s="73">
        <f t="shared" si="36"/>
        <v>111.111111111111</v>
      </c>
      <c r="F104" s="74">
        <f t="shared" si="32"/>
        <v>53.8461538461539</v>
      </c>
      <c r="G104" s="77">
        <v>65</v>
      </c>
    </row>
    <row r="105" ht="23.45" customHeight="1" spans="1:7">
      <c r="A105" s="76">
        <v>9622</v>
      </c>
      <c r="B105" s="82" t="s">
        <v>155</v>
      </c>
      <c r="C105" s="72">
        <f t="shared" ref="C105:G105" si="38">SUM(C106:C109)</f>
        <v>11150</v>
      </c>
      <c r="D105" s="72">
        <f t="shared" si="38"/>
        <v>11769</v>
      </c>
      <c r="E105" s="73">
        <f t="shared" si="36"/>
        <v>105.551569506726</v>
      </c>
      <c r="F105" s="74">
        <f t="shared" si="32"/>
        <v>11.2066521780213</v>
      </c>
      <c r="G105" s="77">
        <f t="shared" si="38"/>
        <v>10583</v>
      </c>
    </row>
    <row r="106" ht="23.45" customHeight="1" spans="1:7">
      <c r="A106" s="76"/>
      <c r="B106" s="81" t="s">
        <v>10</v>
      </c>
      <c r="C106" s="85">
        <v>7400</v>
      </c>
      <c r="D106" s="85">
        <v>7789</v>
      </c>
      <c r="E106" s="73">
        <f t="shared" si="36"/>
        <v>105.256756756757</v>
      </c>
      <c r="F106" s="74">
        <f t="shared" si="32"/>
        <v>6.27643607586302</v>
      </c>
      <c r="G106" s="77">
        <v>7329</v>
      </c>
    </row>
    <row r="107" ht="23.45" customHeight="1" spans="1:7">
      <c r="A107" s="76"/>
      <c r="B107" s="81" t="s">
        <v>11</v>
      </c>
      <c r="C107" s="85">
        <v>1700</v>
      </c>
      <c r="D107" s="85">
        <v>1841</v>
      </c>
      <c r="E107" s="73">
        <f t="shared" si="36"/>
        <v>108.294117647059</v>
      </c>
      <c r="F107" s="74">
        <f t="shared" si="32"/>
        <v>2.9066517607602</v>
      </c>
      <c r="G107" s="77">
        <v>1789</v>
      </c>
    </row>
    <row r="108" ht="23.45" customHeight="1" spans="1:7">
      <c r="A108" s="76"/>
      <c r="B108" s="81" t="s">
        <v>1037</v>
      </c>
      <c r="C108" s="85">
        <v>150</v>
      </c>
      <c r="D108" s="85">
        <v>161</v>
      </c>
      <c r="E108" s="73">
        <f t="shared" si="36"/>
        <v>107.333333333333</v>
      </c>
      <c r="F108" s="74">
        <f t="shared" si="32"/>
        <v>-78.8157894736842</v>
      </c>
      <c r="G108" s="77">
        <v>760</v>
      </c>
    </row>
    <row r="109" ht="23.45" customHeight="1" spans="1:7">
      <c r="A109" s="76"/>
      <c r="B109" s="81" t="s">
        <v>1038</v>
      </c>
      <c r="C109" s="85">
        <v>1900</v>
      </c>
      <c r="D109" s="85">
        <v>1978</v>
      </c>
      <c r="E109" s="73">
        <f t="shared" si="36"/>
        <v>104.105263157895</v>
      </c>
      <c r="F109" s="74">
        <f t="shared" si="32"/>
        <v>180.567375886525</v>
      </c>
      <c r="G109" s="77">
        <v>705</v>
      </c>
    </row>
    <row r="110" ht="23.45" customHeight="1" spans="1:7">
      <c r="A110" s="76">
        <v>1347</v>
      </c>
      <c r="B110" s="82" t="s">
        <v>157</v>
      </c>
      <c r="C110" s="72">
        <f>SUM(C111:C112)</f>
        <v>1010</v>
      </c>
      <c r="D110" s="72">
        <f>SUM(D111:D112)</f>
        <v>1071</v>
      </c>
      <c r="E110" s="73">
        <f t="shared" si="36"/>
        <v>106.039603960396</v>
      </c>
      <c r="F110" s="74">
        <f t="shared" si="32"/>
        <v>-12.3567921440262</v>
      </c>
      <c r="G110" s="80">
        <v>1222</v>
      </c>
    </row>
    <row r="111" ht="23.45" customHeight="1" spans="1:7">
      <c r="A111" s="76"/>
      <c r="B111" s="81" t="s">
        <v>10</v>
      </c>
      <c r="C111" s="85">
        <v>920</v>
      </c>
      <c r="D111" s="85">
        <v>976</v>
      </c>
      <c r="E111" s="73">
        <f t="shared" si="36"/>
        <v>106.086956521739</v>
      </c>
      <c r="F111" s="74">
        <f t="shared" si="32"/>
        <v>-4.031465093412</v>
      </c>
      <c r="G111" s="77">
        <v>1017</v>
      </c>
    </row>
    <row r="112" ht="23.45" customHeight="1" spans="1:7">
      <c r="A112" s="76"/>
      <c r="B112" s="81" t="s">
        <v>11</v>
      </c>
      <c r="C112" s="85">
        <v>90</v>
      </c>
      <c r="D112" s="85">
        <v>95</v>
      </c>
      <c r="E112" s="73">
        <f t="shared" si="36"/>
        <v>105.555555555556</v>
      </c>
      <c r="F112" s="74">
        <f t="shared" si="32"/>
        <v>106.521739130435</v>
      </c>
      <c r="G112" s="77">
        <v>46</v>
      </c>
    </row>
    <row r="113" ht="23.45" customHeight="1" spans="1:7">
      <c r="A113" s="76">
        <v>2101</v>
      </c>
      <c r="B113" s="82" t="s">
        <v>158</v>
      </c>
      <c r="C113" s="72">
        <f t="shared" ref="C113:G113" si="39">SUM(C114:C115)</f>
        <v>1820</v>
      </c>
      <c r="D113" s="72">
        <f t="shared" si="39"/>
        <v>1984</v>
      </c>
      <c r="E113" s="73">
        <f t="shared" si="36"/>
        <v>109.010989010989</v>
      </c>
      <c r="F113" s="74">
        <f t="shared" si="32"/>
        <v>-6.98546647913737</v>
      </c>
      <c r="G113" s="77">
        <f t="shared" si="39"/>
        <v>2133</v>
      </c>
    </row>
    <row r="114" ht="23.45" customHeight="1" spans="1:7">
      <c r="A114" s="76"/>
      <c r="B114" s="81" t="s">
        <v>10</v>
      </c>
      <c r="C114" s="85">
        <v>1420</v>
      </c>
      <c r="D114" s="85">
        <v>1563</v>
      </c>
      <c r="E114" s="73">
        <f t="shared" si="36"/>
        <v>110.070422535211</v>
      </c>
      <c r="F114" s="74">
        <f t="shared" si="32"/>
        <v>-4.11042944785277</v>
      </c>
      <c r="G114" s="77">
        <v>1630</v>
      </c>
    </row>
    <row r="115" ht="23.45" customHeight="1" spans="1:7">
      <c r="A115" s="76"/>
      <c r="B115" s="81" t="s">
        <v>11</v>
      </c>
      <c r="C115" s="85">
        <v>400</v>
      </c>
      <c r="D115" s="85">
        <v>421</v>
      </c>
      <c r="E115" s="73">
        <f t="shared" si="36"/>
        <v>105.25</v>
      </c>
      <c r="F115" s="74">
        <f t="shared" si="32"/>
        <v>-16.3021868787276</v>
      </c>
      <c r="G115" s="77">
        <v>503</v>
      </c>
    </row>
    <row r="116" ht="23.45" customHeight="1" spans="1:7">
      <c r="A116" s="76">
        <v>671</v>
      </c>
      <c r="B116" s="66" t="s">
        <v>159</v>
      </c>
      <c r="C116" s="72">
        <f>SUM(C117:C123)</f>
        <v>640</v>
      </c>
      <c r="D116" s="72">
        <f>SUM(D117:D123)</f>
        <v>675</v>
      </c>
      <c r="E116" s="73">
        <f t="shared" si="36"/>
        <v>105.46875</v>
      </c>
      <c r="F116" s="74">
        <f t="shared" si="32"/>
        <v>0.596125186289129</v>
      </c>
      <c r="G116" s="80">
        <v>671</v>
      </c>
    </row>
    <row r="117" ht="23.45" customHeight="1" spans="1:7">
      <c r="A117" s="76"/>
      <c r="B117" s="81" t="s">
        <v>10</v>
      </c>
      <c r="C117" s="85">
        <v>535</v>
      </c>
      <c r="D117" s="85">
        <v>558</v>
      </c>
      <c r="E117" s="73">
        <f t="shared" si="36"/>
        <v>104.299065420561</v>
      </c>
      <c r="F117" s="74">
        <f t="shared" si="32"/>
        <v>7.72200772200773</v>
      </c>
      <c r="G117" s="77">
        <v>518</v>
      </c>
    </row>
    <row r="118" ht="23.45" customHeight="1" spans="1:7">
      <c r="A118" s="76"/>
      <c r="B118" s="81" t="s">
        <v>11</v>
      </c>
      <c r="C118" s="85">
        <v>40</v>
      </c>
      <c r="D118" s="85">
        <v>40</v>
      </c>
      <c r="E118" s="73">
        <f t="shared" si="36"/>
        <v>100</v>
      </c>
      <c r="F118" s="74">
        <f t="shared" si="32"/>
        <v>-50</v>
      </c>
      <c r="G118" s="77">
        <v>80</v>
      </c>
    </row>
    <row r="119" ht="23.45" customHeight="1" spans="1:7">
      <c r="A119" s="76"/>
      <c r="B119" s="81" t="s">
        <v>1039</v>
      </c>
      <c r="C119" s="85">
        <v>10</v>
      </c>
      <c r="D119" s="85">
        <v>14</v>
      </c>
      <c r="E119" s="73">
        <f t="shared" si="36"/>
        <v>140</v>
      </c>
      <c r="F119" s="74">
        <f t="shared" si="32"/>
        <v>27.2727272727273</v>
      </c>
      <c r="G119" s="77">
        <v>11</v>
      </c>
    </row>
    <row r="120" ht="23.45" customHeight="1" spans="1:7">
      <c r="A120" s="76"/>
      <c r="B120" s="81" t="s">
        <v>1040</v>
      </c>
      <c r="C120" s="85">
        <v>25</v>
      </c>
      <c r="D120" s="85">
        <v>26</v>
      </c>
      <c r="E120" s="73">
        <f t="shared" si="36"/>
        <v>104</v>
      </c>
      <c r="F120" s="74">
        <f t="shared" si="32"/>
        <v>420</v>
      </c>
      <c r="G120" s="77">
        <v>5</v>
      </c>
    </row>
    <row r="121" ht="23.45" customHeight="1" spans="1:7">
      <c r="A121" s="76"/>
      <c r="B121" s="81" t="s">
        <v>1041</v>
      </c>
      <c r="C121" s="85">
        <v>15</v>
      </c>
      <c r="D121" s="85">
        <v>17</v>
      </c>
      <c r="E121" s="73">
        <f t="shared" si="36"/>
        <v>113.333333333333</v>
      </c>
      <c r="F121" s="74">
        <f t="shared" si="32"/>
        <v>240</v>
      </c>
      <c r="G121" s="77">
        <v>5</v>
      </c>
    </row>
    <row r="122" ht="23.45" customHeight="1" spans="1:7">
      <c r="A122" s="76"/>
      <c r="B122" s="81" t="s">
        <v>1042</v>
      </c>
      <c r="C122" s="85">
        <v>15</v>
      </c>
      <c r="D122" s="85">
        <v>15</v>
      </c>
      <c r="E122" s="73">
        <f t="shared" si="36"/>
        <v>100</v>
      </c>
      <c r="F122" s="74"/>
      <c r="G122" s="77"/>
    </row>
    <row r="123" ht="23.45" customHeight="1" spans="1:7">
      <c r="A123" s="76"/>
      <c r="B123" s="81" t="s">
        <v>1043</v>
      </c>
      <c r="C123" s="85"/>
      <c r="D123" s="85">
        <v>5</v>
      </c>
      <c r="E123" s="73"/>
      <c r="F123" s="74"/>
      <c r="G123" s="77"/>
    </row>
    <row r="124" ht="23.45" customHeight="1" spans="1:7">
      <c r="A124" s="76">
        <v>233</v>
      </c>
      <c r="B124" s="66" t="s">
        <v>1044</v>
      </c>
      <c r="C124" s="72">
        <f t="shared" ref="C124:G124" si="40">C125</f>
        <v>830</v>
      </c>
      <c r="D124" s="72">
        <f t="shared" si="40"/>
        <v>920</v>
      </c>
      <c r="E124" s="73">
        <f t="shared" ref="E124:E170" si="41">D124/C124*100</f>
        <v>110.843373493976</v>
      </c>
      <c r="F124" s="74"/>
      <c r="G124" s="77">
        <f t="shared" si="40"/>
        <v>34</v>
      </c>
    </row>
    <row r="125" ht="23.45" customHeight="1" spans="1:7">
      <c r="A125" s="76"/>
      <c r="B125" s="81" t="s">
        <v>1045</v>
      </c>
      <c r="C125" s="72">
        <v>830</v>
      </c>
      <c r="D125" s="72">
        <v>920</v>
      </c>
      <c r="E125" s="73">
        <f t="shared" si="41"/>
        <v>110.843373493976</v>
      </c>
      <c r="F125" s="74"/>
      <c r="G125" s="77">
        <v>34</v>
      </c>
    </row>
    <row r="126" ht="23.45" customHeight="1" spans="1:7">
      <c r="A126" s="71">
        <v>25374</v>
      </c>
      <c r="B126" s="66" t="s">
        <v>166</v>
      </c>
      <c r="C126" s="72">
        <f t="shared" ref="C126:G126" si="42">C127+C131+C137+C139+C142+C144+C146+C148</f>
        <v>30200</v>
      </c>
      <c r="D126" s="72">
        <f t="shared" si="42"/>
        <v>29944</v>
      </c>
      <c r="E126" s="73">
        <f t="shared" si="41"/>
        <v>99.1523178807947</v>
      </c>
      <c r="F126" s="74">
        <f t="shared" ref="F126:F129" si="43">D126/G126*100-100</f>
        <v>8.09327846364883</v>
      </c>
      <c r="G126" s="77">
        <f t="shared" si="42"/>
        <v>27702</v>
      </c>
    </row>
    <row r="127" ht="23.45" customHeight="1" spans="1:7">
      <c r="A127" s="71">
        <v>1155</v>
      </c>
      <c r="B127" s="66" t="s">
        <v>167</v>
      </c>
      <c r="C127" s="72">
        <f t="shared" ref="C127:G127" si="44">SUM(C128:C130)</f>
        <v>2180</v>
      </c>
      <c r="D127" s="72">
        <f t="shared" si="44"/>
        <v>2171</v>
      </c>
      <c r="E127" s="73">
        <f t="shared" si="41"/>
        <v>99.5871559633027</v>
      </c>
      <c r="F127" s="74">
        <f t="shared" si="43"/>
        <v>54.8502139800285</v>
      </c>
      <c r="G127" s="77">
        <f t="shared" si="44"/>
        <v>1402</v>
      </c>
    </row>
    <row r="128" ht="23.45" customHeight="1" spans="1:7">
      <c r="A128" s="71">
        <v>1124</v>
      </c>
      <c r="B128" s="78" t="s">
        <v>10</v>
      </c>
      <c r="C128" s="72">
        <v>1260</v>
      </c>
      <c r="D128" s="72">
        <v>1253</v>
      </c>
      <c r="E128" s="73">
        <f t="shared" si="41"/>
        <v>99.4444444444444</v>
      </c>
      <c r="F128" s="74">
        <f t="shared" si="43"/>
        <v>8.01724137931035</v>
      </c>
      <c r="G128" s="77">
        <v>1160</v>
      </c>
    </row>
    <row r="129" ht="23.45" customHeight="1" spans="1:7">
      <c r="A129" s="71"/>
      <c r="B129" s="78" t="s">
        <v>11</v>
      </c>
      <c r="C129" s="72">
        <v>600</v>
      </c>
      <c r="D129" s="72">
        <v>596</v>
      </c>
      <c r="E129" s="73">
        <f t="shared" si="41"/>
        <v>99.3333333333333</v>
      </c>
      <c r="F129" s="74">
        <f t="shared" si="43"/>
        <v>146.280991735537</v>
      </c>
      <c r="G129" s="77">
        <v>242</v>
      </c>
    </row>
    <row r="130" ht="23.45" customHeight="1" spans="1:7">
      <c r="A130" s="71"/>
      <c r="B130" s="78" t="s">
        <v>168</v>
      </c>
      <c r="C130" s="72">
        <v>320</v>
      </c>
      <c r="D130" s="72">
        <v>322</v>
      </c>
      <c r="E130" s="73">
        <f t="shared" si="41"/>
        <v>100.625</v>
      </c>
      <c r="F130" s="74"/>
      <c r="G130" s="77"/>
    </row>
    <row r="131" ht="23.45" customHeight="1" spans="1:7">
      <c r="A131" s="71">
        <v>18284</v>
      </c>
      <c r="B131" s="66" t="s">
        <v>169</v>
      </c>
      <c r="C131" s="72">
        <f t="shared" ref="C131:G131" si="45">SUM(C132:C136)</f>
        <v>22870</v>
      </c>
      <c r="D131" s="72">
        <f t="shared" si="45"/>
        <v>22631</v>
      </c>
      <c r="E131" s="73">
        <f t="shared" si="41"/>
        <v>98.9549628334062</v>
      </c>
      <c r="F131" s="74">
        <f t="shared" ref="F131:F170" si="46">D131/G131*100-100</f>
        <v>13.2909491389668</v>
      </c>
      <c r="G131" s="77">
        <f t="shared" si="45"/>
        <v>19976</v>
      </c>
    </row>
    <row r="132" ht="23.45" customHeight="1" spans="1:7">
      <c r="A132" s="71">
        <v>1450</v>
      </c>
      <c r="B132" s="78" t="s">
        <v>170</v>
      </c>
      <c r="C132" s="72">
        <v>4800</v>
      </c>
      <c r="D132" s="72">
        <v>4734</v>
      </c>
      <c r="E132" s="73">
        <f t="shared" si="41"/>
        <v>98.625</v>
      </c>
      <c r="F132" s="74">
        <f t="shared" si="46"/>
        <v>161.981184283343</v>
      </c>
      <c r="G132" s="77">
        <v>1807</v>
      </c>
    </row>
    <row r="133" ht="23.45" customHeight="1" spans="1:7">
      <c r="A133" s="71">
        <v>7662</v>
      </c>
      <c r="B133" s="78" t="s">
        <v>171</v>
      </c>
      <c r="C133" s="72">
        <v>8100</v>
      </c>
      <c r="D133" s="72">
        <v>7996</v>
      </c>
      <c r="E133" s="73">
        <f t="shared" si="41"/>
        <v>98.7160493827161</v>
      </c>
      <c r="F133" s="74">
        <f t="shared" si="46"/>
        <v>-4.58233890214798</v>
      </c>
      <c r="G133" s="77">
        <v>8380</v>
      </c>
    </row>
    <row r="134" ht="23.45" customHeight="1" spans="1:7">
      <c r="A134" s="71">
        <v>4381</v>
      </c>
      <c r="B134" s="78" t="s">
        <v>172</v>
      </c>
      <c r="C134" s="72">
        <v>4600</v>
      </c>
      <c r="D134" s="72">
        <v>4555</v>
      </c>
      <c r="E134" s="73">
        <f t="shared" si="41"/>
        <v>99.0217391304348</v>
      </c>
      <c r="F134" s="74">
        <f t="shared" si="46"/>
        <v>-1.97977189584678</v>
      </c>
      <c r="G134" s="77">
        <v>4647</v>
      </c>
    </row>
    <row r="135" ht="23.45" customHeight="1" spans="1:7">
      <c r="A135" s="71">
        <v>2859</v>
      </c>
      <c r="B135" s="78" t="s">
        <v>173</v>
      </c>
      <c r="C135" s="72">
        <v>3370</v>
      </c>
      <c r="D135" s="72">
        <v>3333</v>
      </c>
      <c r="E135" s="73">
        <f t="shared" si="41"/>
        <v>98.9020771513353</v>
      </c>
      <c r="F135" s="74">
        <f t="shared" si="46"/>
        <v>0.0600420294206003</v>
      </c>
      <c r="G135" s="77">
        <v>3331</v>
      </c>
    </row>
    <row r="136" ht="23.45" customHeight="1" spans="1:7">
      <c r="A136" s="71">
        <v>1932</v>
      </c>
      <c r="B136" s="78" t="s">
        <v>177</v>
      </c>
      <c r="C136" s="72">
        <v>2000</v>
      </c>
      <c r="D136" s="72">
        <v>2013</v>
      </c>
      <c r="E136" s="73">
        <f t="shared" si="41"/>
        <v>100.65</v>
      </c>
      <c r="F136" s="74">
        <f t="shared" si="46"/>
        <v>11.1540585311982</v>
      </c>
      <c r="G136" s="77">
        <v>1811</v>
      </c>
    </row>
    <row r="137" ht="23.45" customHeight="1" spans="1:7">
      <c r="A137" s="71">
        <v>1075</v>
      </c>
      <c r="B137" s="66" t="s">
        <v>178</v>
      </c>
      <c r="C137" s="72">
        <f>C138</f>
        <v>1150</v>
      </c>
      <c r="D137" s="72">
        <f>D138</f>
        <v>1137</v>
      </c>
      <c r="E137" s="73">
        <f t="shared" si="41"/>
        <v>98.8695652173913</v>
      </c>
      <c r="F137" s="74">
        <f t="shared" si="46"/>
        <v>-7.25938009787929</v>
      </c>
      <c r="G137" s="77">
        <f>SUM(G138)</f>
        <v>1226</v>
      </c>
    </row>
    <row r="138" ht="23.45" customHeight="1" spans="1:7">
      <c r="A138" s="71">
        <v>1056</v>
      </c>
      <c r="B138" s="78" t="s">
        <v>1046</v>
      </c>
      <c r="C138" s="72">
        <v>1150</v>
      </c>
      <c r="D138" s="72">
        <v>1137</v>
      </c>
      <c r="E138" s="73">
        <f t="shared" si="41"/>
        <v>98.8695652173913</v>
      </c>
      <c r="F138" s="74">
        <f t="shared" si="46"/>
        <v>-7.25938009787929</v>
      </c>
      <c r="G138" s="77">
        <v>1226</v>
      </c>
    </row>
    <row r="139" ht="23.45" customHeight="1" spans="1:7">
      <c r="A139" s="71"/>
      <c r="B139" s="66" t="s">
        <v>185</v>
      </c>
      <c r="C139" s="72">
        <f t="shared" ref="C139:G139" si="47">SUM(C140:C141)</f>
        <v>535</v>
      </c>
      <c r="D139" s="72">
        <f t="shared" si="47"/>
        <v>526</v>
      </c>
      <c r="E139" s="73">
        <f t="shared" si="41"/>
        <v>98.3177570093458</v>
      </c>
      <c r="F139" s="74">
        <f t="shared" si="46"/>
        <v>22.6107226107226</v>
      </c>
      <c r="G139" s="77">
        <f t="shared" si="47"/>
        <v>429</v>
      </c>
    </row>
    <row r="140" ht="23.45" customHeight="1" spans="1:7">
      <c r="A140" s="71">
        <v>482</v>
      </c>
      <c r="B140" s="81" t="s">
        <v>186</v>
      </c>
      <c r="C140" s="72">
        <v>5</v>
      </c>
      <c r="D140" s="72">
        <v>7</v>
      </c>
      <c r="E140" s="73">
        <f t="shared" si="41"/>
        <v>140</v>
      </c>
      <c r="F140" s="74">
        <f t="shared" si="46"/>
        <v>75</v>
      </c>
      <c r="G140" s="77">
        <v>4</v>
      </c>
    </row>
    <row r="141" ht="23.45" customHeight="1" spans="1:7">
      <c r="A141" s="71"/>
      <c r="B141" s="78" t="s">
        <v>190</v>
      </c>
      <c r="C141" s="72">
        <v>530</v>
      </c>
      <c r="D141" s="72">
        <v>519</v>
      </c>
      <c r="E141" s="73">
        <f t="shared" si="41"/>
        <v>97.9245283018868</v>
      </c>
      <c r="F141" s="74">
        <f t="shared" si="46"/>
        <v>22.1176470588235</v>
      </c>
      <c r="G141" s="77">
        <v>425</v>
      </c>
    </row>
    <row r="142" ht="23.45" customHeight="1" spans="1:7">
      <c r="A142" s="71"/>
      <c r="B142" s="82" t="s">
        <v>199</v>
      </c>
      <c r="C142" s="72">
        <f>C143</f>
        <v>10</v>
      </c>
      <c r="D142" s="72">
        <f>D143</f>
        <v>10</v>
      </c>
      <c r="E142" s="73">
        <f t="shared" si="41"/>
        <v>100</v>
      </c>
      <c r="F142" s="74">
        <f t="shared" si="46"/>
        <v>0</v>
      </c>
      <c r="G142" s="77">
        <f t="shared" ref="G142:G146" si="48">SUM(G143)</f>
        <v>10</v>
      </c>
    </row>
    <row r="143" ht="23.45" customHeight="1" spans="1:7">
      <c r="A143" s="71">
        <v>592</v>
      </c>
      <c r="B143" s="81" t="s">
        <v>200</v>
      </c>
      <c r="C143" s="72">
        <v>10</v>
      </c>
      <c r="D143" s="72">
        <v>10</v>
      </c>
      <c r="E143" s="73">
        <f t="shared" si="41"/>
        <v>100</v>
      </c>
      <c r="F143" s="74">
        <f t="shared" si="46"/>
        <v>0</v>
      </c>
      <c r="G143" s="77">
        <v>10</v>
      </c>
    </row>
    <row r="144" ht="23.45" customHeight="1" spans="1:7">
      <c r="A144" s="71">
        <v>592</v>
      </c>
      <c r="B144" s="66" t="s">
        <v>203</v>
      </c>
      <c r="C144" s="72">
        <f>C145</f>
        <v>380</v>
      </c>
      <c r="D144" s="72">
        <f>D145</f>
        <v>378</v>
      </c>
      <c r="E144" s="73">
        <f t="shared" si="41"/>
        <v>99.4736842105263</v>
      </c>
      <c r="F144" s="74">
        <f t="shared" si="46"/>
        <v>-26.3157894736842</v>
      </c>
      <c r="G144" s="77">
        <f t="shared" si="48"/>
        <v>513</v>
      </c>
    </row>
    <row r="145" ht="23.45" customHeight="1" spans="1:7">
      <c r="A145" s="71">
        <v>795</v>
      </c>
      <c r="B145" s="78" t="s">
        <v>205</v>
      </c>
      <c r="C145" s="72">
        <v>380</v>
      </c>
      <c r="D145" s="72">
        <v>378</v>
      </c>
      <c r="E145" s="73">
        <f t="shared" si="41"/>
        <v>99.4736842105263</v>
      </c>
      <c r="F145" s="74">
        <f t="shared" si="46"/>
        <v>-26.3157894736842</v>
      </c>
      <c r="G145" s="77">
        <v>513</v>
      </c>
    </row>
    <row r="146" ht="23.45" customHeight="1" spans="1:7">
      <c r="A146" s="71">
        <v>795</v>
      </c>
      <c r="B146" s="66" t="s">
        <v>209</v>
      </c>
      <c r="C146" s="72">
        <f>SUM(C147:C147)</f>
        <v>550</v>
      </c>
      <c r="D146" s="72">
        <f>SUM(D147:D147)</f>
        <v>540</v>
      </c>
      <c r="E146" s="73">
        <f t="shared" si="41"/>
        <v>98.1818181818182</v>
      </c>
      <c r="F146" s="74">
        <f t="shared" si="46"/>
        <v>-43.2773109243698</v>
      </c>
      <c r="G146" s="77">
        <f t="shared" si="48"/>
        <v>952</v>
      </c>
    </row>
    <row r="147" ht="23.45" customHeight="1" spans="1:7">
      <c r="A147" s="71">
        <v>2991</v>
      </c>
      <c r="B147" s="78" t="s">
        <v>215</v>
      </c>
      <c r="C147" s="72">
        <v>550</v>
      </c>
      <c r="D147" s="72">
        <v>540</v>
      </c>
      <c r="E147" s="73">
        <f t="shared" si="41"/>
        <v>98.1818181818182</v>
      </c>
      <c r="F147" s="74">
        <f t="shared" si="46"/>
        <v>-43.2773109243698</v>
      </c>
      <c r="G147" s="77">
        <v>952</v>
      </c>
    </row>
    <row r="148" ht="23.45" customHeight="1" spans="1:7">
      <c r="A148" s="71">
        <v>2991</v>
      </c>
      <c r="B148" s="66" t="s">
        <v>216</v>
      </c>
      <c r="C148" s="72">
        <f>C149</f>
        <v>2525</v>
      </c>
      <c r="D148" s="72">
        <f>D149</f>
        <v>2551</v>
      </c>
      <c r="E148" s="73">
        <f t="shared" si="41"/>
        <v>101.029702970297</v>
      </c>
      <c r="F148" s="74">
        <f t="shared" si="46"/>
        <v>-20.1314965560426</v>
      </c>
      <c r="G148" s="77">
        <f>SUM(G149)</f>
        <v>3194</v>
      </c>
    </row>
    <row r="149" ht="23.45" customHeight="1" spans="1:7">
      <c r="A149" s="71">
        <v>3736</v>
      </c>
      <c r="B149" s="78" t="s">
        <v>217</v>
      </c>
      <c r="C149" s="72">
        <v>2525</v>
      </c>
      <c r="D149" s="72">
        <v>2551</v>
      </c>
      <c r="E149" s="73">
        <f t="shared" si="41"/>
        <v>101.029702970297</v>
      </c>
      <c r="F149" s="74">
        <f t="shared" si="46"/>
        <v>-20.1314965560426</v>
      </c>
      <c r="G149" s="77">
        <v>3194</v>
      </c>
    </row>
    <row r="150" ht="23.45" customHeight="1" spans="1:7">
      <c r="A150" s="71">
        <v>462</v>
      </c>
      <c r="B150" s="66" t="s">
        <v>218</v>
      </c>
      <c r="C150" s="72">
        <f t="shared" ref="C150:G150" si="49">SUM(C151,C155,C158,C161)</f>
        <v>4400</v>
      </c>
      <c r="D150" s="72">
        <f t="shared" si="49"/>
        <v>4410</v>
      </c>
      <c r="E150" s="73">
        <f t="shared" si="41"/>
        <v>100.227272727273</v>
      </c>
      <c r="F150" s="74">
        <f t="shared" si="46"/>
        <v>14.6645865834633</v>
      </c>
      <c r="G150" s="80">
        <f t="shared" si="49"/>
        <v>3846</v>
      </c>
    </row>
    <row r="151" ht="23.45" customHeight="1" spans="1:7">
      <c r="A151" s="76">
        <v>332</v>
      </c>
      <c r="B151" s="66" t="s">
        <v>219</v>
      </c>
      <c r="C151" s="72">
        <f t="shared" ref="C151:G151" si="50">SUM(C152:C154)</f>
        <v>185</v>
      </c>
      <c r="D151" s="72">
        <f t="shared" si="50"/>
        <v>186</v>
      </c>
      <c r="E151" s="73">
        <f t="shared" si="41"/>
        <v>100.540540540541</v>
      </c>
      <c r="F151" s="74">
        <f t="shared" si="46"/>
        <v>-38</v>
      </c>
      <c r="G151" s="77">
        <f t="shared" si="50"/>
        <v>300</v>
      </c>
    </row>
    <row r="152" ht="23.45" customHeight="1" spans="1:7">
      <c r="A152" s="71">
        <v>18</v>
      </c>
      <c r="B152" s="78" t="s">
        <v>10</v>
      </c>
      <c r="C152" s="72">
        <v>140</v>
      </c>
      <c r="D152" s="72">
        <v>142</v>
      </c>
      <c r="E152" s="73">
        <f t="shared" si="41"/>
        <v>101.428571428571</v>
      </c>
      <c r="F152" s="74">
        <f t="shared" si="46"/>
        <v>-34.8623853211009</v>
      </c>
      <c r="G152" s="77">
        <v>218</v>
      </c>
    </row>
    <row r="153" ht="23.45" customHeight="1" spans="1:7">
      <c r="A153" s="71">
        <v>112</v>
      </c>
      <c r="B153" s="78" t="s">
        <v>11</v>
      </c>
      <c r="C153" s="72">
        <v>10</v>
      </c>
      <c r="D153" s="72">
        <v>12</v>
      </c>
      <c r="E153" s="73">
        <f t="shared" si="41"/>
        <v>120</v>
      </c>
      <c r="F153" s="74">
        <f t="shared" si="46"/>
        <v>-40</v>
      </c>
      <c r="G153" s="77">
        <v>20</v>
      </c>
    </row>
    <row r="154" ht="23.45" customHeight="1" spans="1:7">
      <c r="A154" s="71">
        <v>1961</v>
      </c>
      <c r="B154" s="78" t="s">
        <v>220</v>
      </c>
      <c r="C154" s="72">
        <v>35</v>
      </c>
      <c r="D154" s="72">
        <v>32</v>
      </c>
      <c r="E154" s="73">
        <f t="shared" si="41"/>
        <v>91.4285714285714</v>
      </c>
      <c r="F154" s="74">
        <f t="shared" si="46"/>
        <v>-48.3870967741936</v>
      </c>
      <c r="G154" s="77">
        <v>62</v>
      </c>
    </row>
    <row r="155" ht="23.45" customHeight="1" spans="1:7">
      <c r="A155" s="71">
        <v>50</v>
      </c>
      <c r="B155" s="66" t="s">
        <v>235</v>
      </c>
      <c r="C155" s="72">
        <f>SUM(C156:C157)</f>
        <v>1960</v>
      </c>
      <c r="D155" s="72">
        <f>SUM(D156:D157)</f>
        <v>1950</v>
      </c>
      <c r="E155" s="73">
        <f t="shared" si="41"/>
        <v>99.4897959183673</v>
      </c>
      <c r="F155" s="74">
        <f t="shared" si="46"/>
        <v>-6.7431850789096</v>
      </c>
      <c r="G155" s="80">
        <v>2091</v>
      </c>
    </row>
    <row r="156" ht="23.45" customHeight="1" spans="1:7">
      <c r="A156" s="71">
        <v>1800</v>
      </c>
      <c r="B156" s="78" t="s">
        <v>238</v>
      </c>
      <c r="C156" s="72">
        <v>10</v>
      </c>
      <c r="D156" s="72">
        <v>10</v>
      </c>
      <c r="E156" s="73">
        <f t="shared" si="41"/>
        <v>100</v>
      </c>
      <c r="F156" s="74">
        <f t="shared" si="46"/>
        <v>42.8571428571429</v>
      </c>
      <c r="G156" s="77">
        <v>7</v>
      </c>
    </row>
    <row r="157" ht="23.45" customHeight="1" spans="1:7">
      <c r="A157" s="71">
        <v>44</v>
      </c>
      <c r="B157" s="78" t="s">
        <v>239</v>
      </c>
      <c r="C157" s="72">
        <v>1950</v>
      </c>
      <c r="D157" s="72">
        <v>1940</v>
      </c>
      <c r="E157" s="73">
        <f t="shared" si="41"/>
        <v>99.4871794871795</v>
      </c>
      <c r="F157" s="74">
        <f t="shared" si="46"/>
        <v>4.69508904479224</v>
      </c>
      <c r="G157" s="77">
        <v>1853</v>
      </c>
    </row>
    <row r="158" ht="23.45" customHeight="1" spans="1:7">
      <c r="A158" s="71">
        <v>40</v>
      </c>
      <c r="B158" s="66" t="s">
        <v>249</v>
      </c>
      <c r="C158" s="72">
        <f t="shared" ref="C158:G158" si="51">SUM(C159:C160)</f>
        <v>30</v>
      </c>
      <c r="D158" s="72">
        <f t="shared" si="51"/>
        <v>27</v>
      </c>
      <c r="E158" s="73">
        <f t="shared" si="41"/>
        <v>90</v>
      </c>
      <c r="F158" s="74">
        <f t="shared" si="46"/>
        <v>-3.57142857142857</v>
      </c>
      <c r="G158" s="77">
        <f t="shared" si="51"/>
        <v>28</v>
      </c>
    </row>
    <row r="159" ht="23.45" customHeight="1" spans="1:7">
      <c r="A159" s="71">
        <v>4</v>
      </c>
      <c r="B159" s="78" t="s">
        <v>250</v>
      </c>
      <c r="C159" s="72">
        <v>25</v>
      </c>
      <c r="D159" s="72">
        <v>23</v>
      </c>
      <c r="E159" s="73">
        <f t="shared" si="41"/>
        <v>92</v>
      </c>
      <c r="F159" s="74">
        <f t="shared" si="46"/>
        <v>-4.16666666666666</v>
      </c>
      <c r="G159" s="77">
        <v>24</v>
      </c>
    </row>
    <row r="160" ht="23.45" customHeight="1" spans="1:7">
      <c r="A160" s="71">
        <v>1269</v>
      </c>
      <c r="B160" s="78" t="s">
        <v>254</v>
      </c>
      <c r="C160" s="72">
        <v>5</v>
      </c>
      <c r="D160" s="72">
        <v>4</v>
      </c>
      <c r="E160" s="73">
        <f t="shared" si="41"/>
        <v>80</v>
      </c>
      <c r="F160" s="74">
        <f t="shared" si="46"/>
        <v>0</v>
      </c>
      <c r="G160" s="77">
        <v>4</v>
      </c>
    </row>
    <row r="161" ht="23.45" customHeight="1" spans="1:7">
      <c r="A161" s="71">
        <v>21</v>
      </c>
      <c r="B161" s="66" t="s">
        <v>262</v>
      </c>
      <c r="C161" s="72">
        <f>SUM(C162:C162)</f>
        <v>2225</v>
      </c>
      <c r="D161" s="72">
        <f>SUM(D162:D162)</f>
        <v>2247</v>
      </c>
      <c r="E161" s="73">
        <f t="shared" si="41"/>
        <v>100.988764044944</v>
      </c>
      <c r="F161" s="74">
        <f t="shared" si="46"/>
        <v>57.4632095304835</v>
      </c>
      <c r="G161" s="80">
        <v>1427</v>
      </c>
    </row>
    <row r="162" ht="23.45" customHeight="1" spans="1:7">
      <c r="A162" s="76">
        <v>4468</v>
      </c>
      <c r="B162" s="78" t="s">
        <v>266</v>
      </c>
      <c r="C162" s="72">
        <v>2225</v>
      </c>
      <c r="D162" s="72">
        <v>2247</v>
      </c>
      <c r="E162" s="73">
        <f t="shared" si="41"/>
        <v>100.988764044944</v>
      </c>
      <c r="F162" s="74">
        <f t="shared" si="46"/>
        <v>59.7014925373134</v>
      </c>
      <c r="G162" s="77">
        <v>1407</v>
      </c>
    </row>
    <row r="163" ht="23.45" customHeight="1" spans="1:7">
      <c r="A163" s="71">
        <v>1809</v>
      </c>
      <c r="B163" s="66" t="s">
        <v>1047</v>
      </c>
      <c r="C163" s="72">
        <f t="shared" ref="C163:G163" si="52">C164+C174+C177+C183</f>
        <v>8200</v>
      </c>
      <c r="D163" s="72">
        <f t="shared" si="52"/>
        <v>8342</v>
      </c>
      <c r="E163" s="73">
        <f t="shared" si="41"/>
        <v>101.731707317073</v>
      </c>
      <c r="F163" s="74">
        <f t="shared" si="46"/>
        <v>8.46443895462228</v>
      </c>
      <c r="G163" s="77">
        <f t="shared" si="52"/>
        <v>7691</v>
      </c>
    </row>
    <row r="164" ht="23.45" customHeight="1" spans="1:7">
      <c r="A164" s="71">
        <v>730</v>
      </c>
      <c r="B164" s="82" t="s">
        <v>1048</v>
      </c>
      <c r="C164" s="72">
        <f t="shared" ref="C164:G164" si="53">SUM(C165:C173)</f>
        <v>5075</v>
      </c>
      <c r="D164" s="72">
        <f t="shared" si="53"/>
        <v>5254</v>
      </c>
      <c r="E164" s="73">
        <f t="shared" si="41"/>
        <v>103.527093596059</v>
      </c>
      <c r="F164" s="74">
        <f t="shared" si="46"/>
        <v>8.68845676458419</v>
      </c>
      <c r="G164" s="77">
        <f t="shared" si="53"/>
        <v>4834</v>
      </c>
    </row>
    <row r="165" ht="23.45" customHeight="1" spans="1:7">
      <c r="A165" s="71">
        <v>38</v>
      </c>
      <c r="B165" s="78" t="s">
        <v>10</v>
      </c>
      <c r="C165" s="72">
        <v>1155</v>
      </c>
      <c r="D165" s="72">
        <v>1024</v>
      </c>
      <c r="E165" s="73">
        <f t="shared" si="41"/>
        <v>88.6580086580087</v>
      </c>
      <c r="F165" s="74">
        <f t="shared" si="46"/>
        <v>-9.54063604240282</v>
      </c>
      <c r="G165" s="77">
        <v>1132</v>
      </c>
    </row>
    <row r="166" ht="23.45" customHeight="1" spans="1:7">
      <c r="A166" s="71">
        <v>235</v>
      </c>
      <c r="B166" s="78" t="s">
        <v>11</v>
      </c>
      <c r="C166" s="72">
        <v>1150</v>
      </c>
      <c r="D166" s="72">
        <v>98</v>
      </c>
      <c r="E166" s="73">
        <f t="shared" si="41"/>
        <v>8.52173913043478</v>
      </c>
      <c r="F166" s="74">
        <f t="shared" si="46"/>
        <v>-91.3274336283186</v>
      </c>
      <c r="G166" s="77">
        <v>1130</v>
      </c>
    </row>
    <row r="167" ht="23.45" customHeight="1" spans="1:7">
      <c r="A167" s="71"/>
      <c r="B167" s="78" t="s">
        <v>269</v>
      </c>
      <c r="C167" s="72">
        <v>215</v>
      </c>
      <c r="D167" s="72">
        <v>207</v>
      </c>
      <c r="E167" s="73">
        <f t="shared" si="41"/>
        <v>96.2790697674419</v>
      </c>
      <c r="F167" s="74">
        <f t="shared" si="46"/>
        <v>-0.480769230769226</v>
      </c>
      <c r="G167" s="77">
        <v>208</v>
      </c>
    </row>
    <row r="168" ht="23.45" customHeight="1" spans="1:7">
      <c r="A168" s="71">
        <v>561</v>
      </c>
      <c r="B168" s="81" t="s">
        <v>273</v>
      </c>
      <c r="C168" s="72">
        <v>130</v>
      </c>
      <c r="D168" s="72">
        <v>54</v>
      </c>
      <c r="E168" s="73">
        <f t="shared" si="41"/>
        <v>41.5384615384615</v>
      </c>
      <c r="F168" s="74">
        <f t="shared" si="46"/>
        <v>-57.1428571428571</v>
      </c>
      <c r="G168" s="77">
        <v>126</v>
      </c>
    </row>
    <row r="169" ht="23.45" customHeight="1" spans="1:7">
      <c r="A169" s="71"/>
      <c r="B169" s="78" t="s">
        <v>274</v>
      </c>
      <c r="C169" s="72">
        <v>470</v>
      </c>
      <c r="D169" s="72">
        <v>466</v>
      </c>
      <c r="E169" s="73">
        <f t="shared" si="41"/>
        <v>99.1489361702128</v>
      </c>
      <c r="F169" s="74">
        <f t="shared" si="46"/>
        <v>2.19298245614034</v>
      </c>
      <c r="G169" s="77">
        <v>456</v>
      </c>
    </row>
    <row r="170" ht="23.45" customHeight="1" spans="1:7">
      <c r="A170" s="71"/>
      <c r="B170" s="78" t="s">
        <v>276</v>
      </c>
      <c r="C170" s="72">
        <v>35</v>
      </c>
      <c r="D170" s="72">
        <v>16</v>
      </c>
      <c r="E170" s="73">
        <f t="shared" si="41"/>
        <v>45.7142857142857</v>
      </c>
      <c r="F170" s="74">
        <f t="shared" si="46"/>
        <v>-51.5151515151515</v>
      </c>
      <c r="G170" s="77">
        <v>33</v>
      </c>
    </row>
    <row r="171" ht="23.45" customHeight="1" spans="1:7">
      <c r="A171" s="71"/>
      <c r="B171" s="81" t="s">
        <v>1049</v>
      </c>
      <c r="C171" s="72">
        <v>15</v>
      </c>
      <c r="D171" s="72"/>
      <c r="E171" s="73"/>
      <c r="F171" s="74"/>
      <c r="G171" s="77">
        <v>15</v>
      </c>
    </row>
    <row r="172" ht="23.45" customHeight="1" spans="1:7">
      <c r="A172" s="71">
        <v>237</v>
      </c>
      <c r="B172" s="81" t="s">
        <v>791</v>
      </c>
      <c r="C172" s="72">
        <v>55</v>
      </c>
      <c r="D172" s="72">
        <v>297</v>
      </c>
      <c r="E172" s="73">
        <f t="shared" ref="E172:E179" si="54">D172/C172*100</f>
        <v>540</v>
      </c>
      <c r="F172" s="74">
        <f t="shared" ref="F172:F181" si="55">D172/G172*100-100</f>
        <v>460.377358490566</v>
      </c>
      <c r="G172" s="77">
        <v>53</v>
      </c>
    </row>
    <row r="173" ht="23.45" customHeight="1" spans="1:7">
      <c r="A173" s="71">
        <v>116</v>
      </c>
      <c r="B173" s="81" t="s">
        <v>1050</v>
      </c>
      <c r="C173" s="72">
        <v>1850</v>
      </c>
      <c r="D173" s="72">
        <v>3092</v>
      </c>
      <c r="E173" s="73">
        <f t="shared" si="54"/>
        <v>167.135135135135</v>
      </c>
      <c r="F173" s="74">
        <f t="shared" si="55"/>
        <v>83.9381320642475</v>
      </c>
      <c r="G173" s="77">
        <v>1681</v>
      </c>
    </row>
    <row r="174" ht="23.45" customHeight="1" spans="1:7">
      <c r="A174" s="71"/>
      <c r="B174" s="66" t="s">
        <v>284</v>
      </c>
      <c r="C174" s="72">
        <f t="shared" ref="C174:G174" si="56">SUM(C175:C176)</f>
        <v>105</v>
      </c>
      <c r="D174" s="72">
        <f t="shared" si="56"/>
        <v>251</v>
      </c>
      <c r="E174" s="73">
        <f t="shared" si="54"/>
        <v>239.047619047619</v>
      </c>
      <c r="F174" s="74">
        <f t="shared" si="55"/>
        <v>141.346153846154</v>
      </c>
      <c r="G174" s="77">
        <f t="shared" si="56"/>
        <v>104</v>
      </c>
    </row>
    <row r="175" ht="23.45" customHeight="1" spans="1:7">
      <c r="A175" s="71">
        <v>113</v>
      </c>
      <c r="B175" s="81" t="s">
        <v>11</v>
      </c>
      <c r="C175" s="72">
        <v>5</v>
      </c>
      <c r="D175" s="72">
        <v>40</v>
      </c>
      <c r="E175" s="73">
        <f t="shared" si="54"/>
        <v>800</v>
      </c>
      <c r="F175" s="74">
        <f t="shared" si="55"/>
        <v>700</v>
      </c>
      <c r="G175" s="77">
        <v>5</v>
      </c>
    </row>
    <row r="176" ht="23.45" customHeight="1" spans="1:7">
      <c r="A176" s="71">
        <v>1787</v>
      </c>
      <c r="B176" s="78" t="s">
        <v>291</v>
      </c>
      <c r="C176" s="72">
        <v>100</v>
      </c>
      <c r="D176" s="72">
        <v>211</v>
      </c>
      <c r="E176" s="73">
        <f t="shared" si="54"/>
        <v>211</v>
      </c>
      <c r="F176" s="74">
        <f t="shared" si="55"/>
        <v>113.131313131313</v>
      </c>
      <c r="G176" s="77">
        <v>99</v>
      </c>
    </row>
    <row r="177" ht="23.45" customHeight="1" spans="1:7">
      <c r="A177" s="71"/>
      <c r="B177" s="82" t="s">
        <v>1051</v>
      </c>
      <c r="C177" s="72">
        <f t="shared" ref="C177:G177" si="57">SUM(C178:C182)</f>
        <v>1550</v>
      </c>
      <c r="D177" s="72">
        <f t="shared" si="57"/>
        <v>1686</v>
      </c>
      <c r="E177" s="73">
        <f t="shared" si="54"/>
        <v>108.774193548387</v>
      </c>
      <c r="F177" s="74">
        <f t="shared" si="55"/>
        <v>13.0026809651474</v>
      </c>
      <c r="G177" s="77">
        <f t="shared" si="57"/>
        <v>1492</v>
      </c>
    </row>
    <row r="178" ht="23.45" customHeight="1" spans="1:7">
      <c r="A178" s="71"/>
      <c r="B178" s="81" t="s">
        <v>10</v>
      </c>
      <c r="C178" s="85">
        <v>1500</v>
      </c>
      <c r="D178" s="85">
        <v>1436</v>
      </c>
      <c r="E178" s="73">
        <f t="shared" si="54"/>
        <v>95.7333333333333</v>
      </c>
      <c r="F178" s="74">
        <f t="shared" si="55"/>
        <v>0.139470013947005</v>
      </c>
      <c r="G178" s="77">
        <v>1434</v>
      </c>
    </row>
    <row r="179" ht="23.45" customHeight="1" spans="1:7">
      <c r="A179" s="71"/>
      <c r="B179" s="81" t="s">
        <v>11</v>
      </c>
      <c r="C179" s="85">
        <v>50</v>
      </c>
      <c r="D179" s="85">
        <v>144</v>
      </c>
      <c r="E179" s="73">
        <f t="shared" si="54"/>
        <v>288</v>
      </c>
      <c r="F179" s="74">
        <f t="shared" si="55"/>
        <v>200</v>
      </c>
      <c r="G179" s="77">
        <v>48</v>
      </c>
    </row>
    <row r="180" ht="23.45" customHeight="1" spans="1:7">
      <c r="A180" s="71">
        <v>161</v>
      </c>
      <c r="B180" s="81" t="s">
        <v>293</v>
      </c>
      <c r="C180" s="85"/>
      <c r="D180" s="85">
        <v>4</v>
      </c>
      <c r="E180" s="73"/>
      <c r="F180" s="74">
        <f t="shared" si="55"/>
        <v>0</v>
      </c>
      <c r="G180" s="77">
        <v>4</v>
      </c>
    </row>
    <row r="181" ht="23.45" customHeight="1" spans="1:7">
      <c r="A181" s="71">
        <v>120</v>
      </c>
      <c r="B181" s="81" t="s">
        <v>294</v>
      </c>
      <c r="C181" s="85"/>
      <c r="D181" s="85">
        <v>3</v>
      </c>
      <c r="E181" s="73"/>
      <c r="F181" s="74">
        <f t="shared" si="55"/>
        <v>0</v>
      </c>
      <c r="G181" s="77">
        <v>3</v>
      </c>
    </row>
    <row r="182" ht="23.45" customHeight="1" spans="1:7">
      <c r="A182" s="71">
        <v>756</v>
      </c>
      <c r="B182" s="81" t="s">
        <v>1052</v>
      </c>
      <c r="C182" s="85"/>
      <c r="D182" s="85">
        <v>99</v>
      </c>
      <c r="E182" s="73"/>
      <c r="F182" s="74"/>
      <c r="G182" s="77">
        <v>3</v>
      </c>
    </row>
    <row r="183" ht="23.45" customHeight="1" spans="1:7">
      <c r="A183" s="71">
        <v>72</v>
      </c>
      <c r="B183" s="66" t="s">
        <v>1053</v>
      </c>
      <c r="C183" s="72">
        <f t="shared" ref="C183:G183" si="58">SUM(C184:C186)</f>
        <v>1470</v>
      </c>
      <c r="D183" s="72">
        <f t="shared" si="58"/>
        <v>1151</v>
      </c>
      <c r="E183" s="73">
        <f t="shared" ref="E183:E216" si="59">D183/C183*100</f>
        <v>78.2993197278912</v>
      </c>
      <c r="F183" s="74">
        <f t="shared" ref="F183:F201" si="60">D183/G183*100-100</f>
        <v>-8.72323552735924</v>
      </c>
      <c r="G183" s="77">
        <f t="shared" si="58"/>
        <v>1261</v>
      </c>
    </row>
    <row r="184" ht="23.45" customHeight="1" spans="1:7">
      <c r="A184" s="71"/>
      <c r="B184" s="78" t="s">
        <v>301</v>
      </c>
      <c r="C184" s="72">
        <v>400</v>
      </c>
      <c r="D184" s="72">
        <v>17</v>
      </c>
      <c r="E184" s="73">
        <f t="shared" si="59"/>
        <v>4.25</v>
      </c>
      <c r="F184" s="74">
        <f t="shared" si="60"/>
        <v>-95.6852791878173</v>
      </c>
      <c r="G184" s="77">
        <v>394</v>
      </c>
    </row>
    <row r="185" ht="23.45" customHeight="1" spans="1:7">
      <c r="A185" s="71">
        <v>624</v>
      </c>
      <c r="B185" s="81" t="s">
        <v>302</v>
      </c>
      <c r="C185" s="72">
        <v>70</v>
      </c>
      <c r="D185" s="72">
        <v>70</v>
      </c>
      <c r="E185" s="73">
        <f t="shared" si="59"/>
        <v>100</v>
      </c>
      <c r="F185" s="74">
        <f t="shared" si="60"/>
        <v>2.94117647058823</v>
      </c>
      <c r="G185" s="77">
        <v>68</v>
      </c>
    </row>
    <row r="186" ht="23.45" customHeight="1" spans="1:7">
      <c r="A186" s="76">
        <v>17249</v>
      </c>
      <c r="B186" s="78" t="s">
        <v>1054</v>
      </c>
      <c r="C186" s="72">
        <v>1000</v>
      </c>
      <c r="D186" s="72">
        <v>1064</v>
      </c>
      <c r="E186" s="73">
        <f t="shared" si="59"/>
        <v>106.4</v>
      </c>
      <c r="F186" s="74">
        <f t="shared" si="60"/>
        <v>33.1664580725907</v>
      </c>
      <c r="G186" s="77">
        <v>799</v>
      </c>
    </row>
    <row r="187" ht="23.45" customHeight="1" spans="1:7">
      <c r="A187" s="71">
        <v>1236</v>
      </c>
      <c r="B187" s="66" t="s">
        <v>304</v>
      </c>
      <c r="C187" s="72">
        <f>C188+C192+C199+C201+C207+C211+C218+C223+C226+C229+C231+C233+C237+C241</f>
        <v>22200</v>
      </c>
      <c r="D187" s="72">
        <f>D188+D192+D199+D201+D207+D211+D218+D223+D226+D229+D231+D233+D237+D241</f>
        <v>21765</v>
      </c>
      <c r="E187" s="73">
        <f t="shared" si="59"/>
        <v>98.0405405405405</v>
      </c>
      <c r="F187" s="74">
        <f t="shared" si="60"/>
        <v>13.0766832917706</v>
      </c>
      <c r="G187" s="86">
        <v>19248</v>
      </c>
    </row>
    <row r="188" ht="23.45" customHeight="1" spans="1:7">
      <c r="A188" s="71">
        <v>790</v>
      </c>
      <c r="B188" s="66" t="s">
        <v>305</v>
      </c>
      <c r="C188" s="72">
        <f>SUM(C189:C191)</f>
        <v>1180</v>
      </c>
      <c r="D188" s="72">
        <f>SUM(D189:D191)</f>
        <v>1172</v>
      </c>
      <c r="E188" s="73">
        <f t="shared" si="59"/>
        <v>99.3220338983051</v>
      </c>
      <c r="F188" s="74">
        <f t="shared" si="60"/>
        <v>-23.6482084690554</v>
      </c>
      <c r="G188" s="80">
        <v>1535</v>
      </c>
    </row>
    <row r="189" ht="23.45" customHeight="1" spans="1:7">
      <c r="A189" s="71">
        <v>328</v>
      </c>
      <c r="B189" s="78" t="s">
        <v>10</v>
      </c>
      <c r="C189" s="72">
        <v>630</v>
      </c>
      <c r="D189" s="72">
        <v>616</v>
      </c>
      <c r="E189" s="73">
        <f t="shared" si="59"/>
        <v>97.7777777777778</v>
      </c>
      <c r="F189" s="74">
        <f t="shared" si="60"/>
        <v>-13.8461538461538</v>
      </c>
      <c r="G189" s="77">
        <v>715</v>
      </c>
    </row>
    <row r="190" ht="23.45" customHeight="1" spans="1:7">
      <c r="A190" s="71"/>
      <c r="B190" s="78" t="s">
        <v>11</v>
      </c>
      <c r="C190" s="72">
        <v>400</v>
      </c>
      <c r="D190" s="72">
        <v>404</v>
      </c>
      <c r="E190" s="73">
        <f t="shared" si="59"/>
        <v>101</v>
      </c>
      <c r="F190" s="74">
        <f t="shared" si="60"/>
        <v>-18.052738336714</v>
      </c>
      <c r="G190" s="77">
        <v>493</v>
      </c>
    </row>
    <row r="191" ht="23.45" customHeight="1" spans="1:7">
      <c r="A191" s="71">
        <v>989</v>
      </c>
      <c r="B191" s="78" t="s">
        <v>314</v>
      </c>
      <c r="C191" s="72">
        <v>150</v>
      </c>
      <c r="D191" s="72">
        <v>152</v>
      </c>
      <c r="E191" s="73">
        <f t="shared" si="59"/>
        <v>101.333333333333</v>
      </c>
      <c r="F191" s="74">
        <f t="shared" si="60"/>
        <v>-51.5923566878981</v>
      </c>
      <c r="G191" s="77">
        <v>314</v>
      </c>
    </row>
    <row r="192" ht="23.45" customHeight="1" spans="1:7">
      <c r="A192" s="71">
        <v>662</v>
      </c>
      <c r="B192" s="66" t="s">
        <v>315</v>
      </c>
      <c r="C192" s="72">
        <f t="shared" ref="C192:G192" si="61">SUM(C193:C198)</f>
        <v>950</v>
      </c>
      <c r="D192" s="72">
        <f t="shared" si="61"/>
        <v>937</v>
      </c>
      <c r="E192" s="73">
        <f t="shared" si="59"/>
        <v>98.6315789473684</v>
      </c>
      <c r="F192" s="74">
        <f t="shared" si="60"/>
        <v>13.4382566585956</v>
      </c>
      <c r="G192" s="80">
        <f t="shared" si="61"/>
        <v>826</v>
      </c>
    </row>
    <row r="193" ht="23.45" customHeight="1" spans="1:7">
      <c r="A193" s="71">
        <v>9</v>
      </c>
      <c r="B193" s="78" t="s">
        <v>10</v>
      </c>
      <c r="C193" s="72">
        <v>560</v>
      </c>
      <c r="D193" s="72">
        <v>534</v>
      </c>
      <c r="E193" s="73">
        <f t="shared" si="59"/>
        <v>95.3571428571429</v>
      </c>
      <c r="F193" s="74">
        <f t="shared" si="60"/>
        <v>-5.82010582010582</v>
      </c>
      <c r="G193" s="77">
        <v>567</v>
      </c>
    </row>
    <row r="194" ht="23.45" customHeight="1" spans="1:7">
      <c r="A194" s="71"/>
      <c r="B194" s="78" t="s">
        <v>11</v>
      </c>
      <c r="C194" s="72">
        <v>80</v>
      </c>
      <c r="D194" s="72">
        <v>90</v>
      </c>
      <c r="E194" s="73">
        <f t="shared" si="59"/>
        <v>112.5</v>
      </c>
      <c r="F194" s="74">
        <f t="shared" si="60"/>
        <v>80</v>
      </c>
      <c r="G194" s="77">
        <v>50</v>
      </c>
    </row>
    <row r="195" ht="23.45" customHeight="1" spans="1:7">
      <c r="A195" s="71">
        <v>13</v>
      </c>
      <c r="B195" s="81" t="s">
        <v>1055</v>
      </c>
      <c r="C195" s="72">
        <v>20</v>
      </c>
      <c r="D195" s="72">
        <v>22</v>
      </c>
      <c r="E195" s="73">
        <f t="shared" si="59"/>
        <v>110</v>
      </c>
      <c r="F195" s="74">
        <f t="shared" si="60"/>
        <v>175</v>
      </c>
      <c r="G195" s="77">
        <v>8</v>
      </c>
    </row>
    <row r="196" ht="23.45" customHeight="1" spans="1:7">
      <c r="A196" s="71">
        <v>14</v>
      </c>
      <c r="B196" s="81" t="s">
        <v>1056</v>
      </c>
      <c r="C196" s="83">
        <v>25</v>
      </c>
      <c r="D196" s="83">
        <v>27</v>
      </c>
      <c r="E196" s="73">
        <f t="shared" si="59"/>
        <v>108</v>
      </c>
      <c r="F196" s="74">
        <f t="shared" si="60"/>
        <v>575</v>
      </c>
      <c r="G196" s="80">
        <v>4</v>
      </c>
    </row>
    <row r="197" ht="23.45" customHeight="1" spans="1:7">
      <c r="A197" s="71">
        <v>262</v>
      </c>
      <c r="B197" s="78" t="s">
        <v>319</v>
      </c>
      <c r="C197" s="72">
        <v>25</v>
      </c>
      <c r="D197" s="72">
        <v>22</v>
      </c>
      <c r="E197" s="73">
        <f t="shared" si="59"/>
        <v>88</v>
      </c>
      <c r="F197" s="74">
        <f t="shared" si="60"/>
        <v>-8.33333333333334</v>
      </c>
      <c r="G197" s="77">
        <v>24</v>
      </c>
    </row>
    <row r="198" ht="23.45" customHeight="1" spans="1:7">
      <c r="A198" s="71"/>
      <c r="B198" s="78" t="s">
        <v>322</v>
      </c>
      <c r="C198" s="72">
        <v>240</v>
      </c>
      <c r="D198" s="72">
        <v>242</v>
      </c>
      <c r="E198" s="73">
        <f t="shared" si="59"/>
        <v>100.833333333333</v>
      </c>
      <c r="F198" s="74">
        <f t="shared" si="60"/>
        <v>39.8843930635838</v>
      </c>
      <c r="G198" s="80">
        <v>173</v>
      </c>
    </row>
    <row r="199" ht="23.45" customHeight="1" spans="1:7">
      <c r="A199" s="71">
        <v>906</v>
      </c>
      <c r="B199" s="66" t="s">
        <v>338</v>
      </c>
      <c r="C199" s="72">
        <f>SUM(C200:C200)</f>
        <v>2200</v>
      </c>
      <c r="D199" s="72">
        <f>SUM(D200:D200)</f>
        <v>2161</v>
      </c>
      <c r="E199" s="73">
        <f t="shared" si="59"/>
        <v>98.2272727272727</v>
      </c>
      <c r="F199" s="74">
        <f t="shared" si="60"/>
        <v>56.8214804063861</v>
      </c>
      <c r="G199" s="77">
        <f>SUM(G200)</f>
        <v>1378</v>
      </c>
    </row>
    <row r="200" ht="23.45" customHeight="1" spans="1:7">
      <c r="A200" s="71">
        <v>382</v>
      </c>
      <c r="B200" s="78" t="s">
        <v>347</v>
      </c>
      <c r="C200" s="72">
        <v>2200</v>
      </c>
      <c r="D200" s="72">
        <v>2161</v>
      </c>
      <c r="E200" s="73">
        <f t="shared" si="59"/>
        <v>98.2272727272727</v>
      </c>
      <c r="F200" s="74">
        <f t="shared" si="60"/>
        <v>56.8214804063861</v>
      </c>
      <c r="G200" s="77">
        <v>1378</v>
      </c>
    </row>
    <row r="201" ht="23.45" customHeight="1" spans="1:7">
      <c r="A201" s="71"/>
      <c r="B201" s="66" t="s">
        <v>348</v>
      </c>
      <c r="C201" s="72">
        <f t="shared" ref="C201:G201" si="62">SUM(C202:C206)</f>
        <v>394</v>
      </c>
      <c r="D201" s="72">
        <f t="shared" si="62"/>
        <v>383</v>
      </c>
      <c r="E201" s="73">
        <f t="shared" si="59"/>
        <v>97.2081218274112</v>
      </c>
      <c r="F201" s="74">
        <f t="shared" si="60"/>
        <v>11.9883040935673</v>
      </c>
      <c r="G201" s="80">
        <f t="shared" si="62"/>
        <v>342</v>
      </c>
    </row>
    <row r="202" ht="23.45" customHeight="1" spans="1:7">
      <c r="A202" s="71"/>
      <c r="B202" s="78" t="s">
        <v>350</v>
      </c>
      <c r="C202" s="72">
        <v>46</v>
      </c>
      <c r="D202" s="72">
        <v>46</v>
      </c>
      <c r="E202" s="73">
        <f t="shared" si="59"/>
        <v>100</v>
      </c>
      <c r="F202" s="74"/>
      <c r="G202" s="77"/>
    </row>
    <row r="203" ht="23.45" customHeight="1" spans="1:7">
      <c r="A203" s="71">
        <v>200</v>
      </c>
      <c r="B203" s="78" t="s">
        <v>352</v>
      </c>
      <c r="C203" s="72">
        <v>3</v>
      </c>
      <c r="D203" s="72">
        <v>2</v>
      </c>
      <c r="E203" s="73">
        <f t="shared" si="59"/>
        <v>66.6666666666667</v>
      </c>
      <c r="F203" s="74">
        <f t="shared" ref="F203:F208" si="63">D203/G203*100-100</f>
        <v>0</v>
      </c>
      <c r="G203" s="77">
        <v>2</v>
      </c>
    </row>
    <row r="204" ht="23.45" customHeight="1" spans="1:7">
      <c r="A204" s="71"/>
      <c r="B204" s="78" t="s">
        <v>353</v>
      </c>
      <c r="C204" s="72">
        <v>160</v>
      </c>
      <c r="D204" s="72">
        <v>165</v>
      </c>
      <c r="E204" s="73">
        <f t="shared" si="59"/>
        <v>103.125</v>
      </c>
      <c r="F204" s="74">
        <f t="shared" si="63"/>
        <v>4.43037974683544</v>
      </c>
      <c r="G204" s="77">
        <v>158</v>
      </c>
    </row>
    <row r="205" ht="23.45" customHeight="1" spans="1:7">
      <c r="A205" s="71">
        <v>96</v>
      </c>
      <c r="B205" s="78" t="s">
        <v>354</v>
      </c>
      <c r="C205" s="72">
        <v>35</v>
      </c>
      <c r="D205" s="72">
        <v>18</v>
      </c>
      <c r="E205" s="73">
        <f t="shared" si="59"/>
        <v>51.4285714285714</v>
      </c>
      <c r="F205" s="74"/>
      <c r="G205" s="77"/>
    </row>
    <row r="206" ht="23.45" customHeight="1" spans="1:7">
      <c r="A206" s="71">
        <v>137</v>
      </c>
      <c r="B206" s="78" t="s">
        <v>355</v>
      </c>
      <c r="C206" s="72">
        <v>150</v>
      </c>
      <c r="D206" s="72">
        <v>152</v>
      </c>
      <c r="E206" s="73">
        <f t="shared" si="59"/>
        <v>101.333333333333</v>
      </c>
      <c r="F206" s="74">
        <f t="shared" si="63"/>
        <v>-16.4835164835165</v>
      </c>
      <c r="G206" s="80">
        <v>182</v>
      </c>
    </row>
    <row r="207" ht="23.45" customHeight="1" spans="1:7">
      <c r="A207" s="71">
        <v>125</v>
      </c>
      <c r="B207" s="66" t="s">
        <v>356</v>
      </c>
      <c r="C207" s="72">
        <f>SUM(C208:C210)</f>
        <v>225</v>
      </c>
      <c r="D207" s="72">
        <f>SUM(D208:D210)</f>
        <v>223</v>
      </c>
      <c r="E207" s="73">
        <f t="shared" si="59"/>
        <v>99.1111111111111</v>
      </c>
      <c r="F207" s="74">
        <f t="shared" si="63"/>
        <v>1.36363636363637</v>
      </c>
      <c r="G207" s="80">
        <v>220</v>
      </c>
    </row>
    <row r="208" ht="23.45" customHeight="1" spans="1:7">
      <c r="A208" s="71">
        <v>8</v>
      </c>
      <c r="B208" s="81" t="s">
        <v>1057</v>
      </c>
      <c r="C208" s="72">
        <v>120</v>
      </c>
      <c r="D208" s="72">
        <v>121</v>
      </c>
      <c r="E208" s="73">
        <f t="shared" si="59"/>
        <v>100.833333333333</v>
      </c>
      <c r="F208" s="74">
        <f t="shared" si="63"/>
        <v>-36.3157894736842</v>
      </c>
      <c r="G208" s="80">
        <v>190</v>
      </c>
    </row>
    <row r="209" ht="23.45" customHeight="1" spans="1:7">
      <c r="A209" s="71"/>
      <c r="B209" s="78" t="s">
        <v>360</v>
      </c>
      <c r="C209" s="72">
        <v>5</v>
      </c>
      <c r="D209" s="72">
        <v>6</v>
      </c>
      <c r="E209" s="73">
        <f t="shared" si="59"/>
        <v>120</v>
      </c>
      <c r="F209" s="74"/>
      <c r="G209" s="77"/>
    </row>
    <row r="210" ht="23.45" customHeight="1" spans="1:7">
      <c r="A210" s="71">
        <v>563</v>
      </c>
      <c r="B210" s="81" t="s">
        <v>361</v>
      </c>
      <c r="C210" s="72">
        <v>100</v>
      </c>
      <c r="D210" s="72">
        <v>96</v>
      </c>
      <c r="E210" s="73">
        <f t="shared" si="59"/>
        <v>96</v>
      </c>
      <c r="F210" s="74"/>
      <c r="G210" s="77"/>
    </row>
    <row r="211" ht="23.45" customHeight="1" spans="1:7">
      <c r="A211" s="71">
        <v>98</v>
      </c>
      <c r="B211" s="66" t="s">
        <v>362</v>
      </c>
      <c r="C211" s="72">
        <f t="shared" ref="C211:G211" si="64">SUM(C212:C217)</f>
        <v>867</v>
      </c>
      <c r="D211" s="72">
        <f t="shared" si="64"/>
        <v>862</v>
      </c>
      <c r="E211" s="73">
        <f t="shared" si="59"/>
        <v>99.4232987312572</v>
      </c>
      <c r="F211" s="74">
        <f t="shared" ref="F211:F215" si="65">D211/G211*100-100</f>
        <v>7.34744707347448</v>
      </c>
      <c r="G211" s="77">
        <f t="shared" si="64"/>
        <v>803</v>
      </c>
    </row>
    <row r="212" ht="23.45" customHeight="1" spans="1:7">
      <c r="A212" s="71">
        <v>88</v>
      </c>
      <c r="B212" s="78" t="s">
        <v>363</v>
      </c>
      <c r="C212" s="72">
        <v>12</v>
      </c>
      <c r="D212" s="72">
        <v>13</v>
      </c>
      <c r="E212" s="73">
        <f t="shared" si="59"/>
        <v>108.333333333333</v>
      </c>
      <c r="F212" s="74">
        <f t="shared" si="65"/>
        <v>44.4444444444444</v>
      </c>
      <c r="G212" s="77">
        <v>9</v>
      </c>
    </row>
    <row r="213" ht="23.45" customHeight="1" spans="1:7">
      <c r="A213" s="71">
        <v>161</v>
      </c>
      <c r="B213" s="78" t="s">
        <v>364</v>
      </c>
      <c r="C213" s="72">
        <v>350</v>
      </c>
      <c r="D213" s="72">
        <v>339</v>
      </c>
      <c r="E213" s="73">
        <f t="shared" si="59"/>
        <v>96.8571428571428</v>
      </c>
      <c r="F213" s="74">
        <f t="shared" si="65"/>
        <v>3.98773006134969</v>
      </c>
      <c r="G213" s="77">
        <v>326</v>
      </c>
    </row>
    <row r="214" ht="23.45" customHeight="1" spans="1:7">
      <c r="A214" s="71">
        <v>142</v>
      </c>
      <c r="B214" s="78" t="s">
        <v>366</v>
      </c>
      <c r="C214" s="72">
        <v>280</v>
      </c>
      <c r="D214" s="72">
        <v>285</v>
      </c>
      <c r="E214" s="73">
        <f t="shared" si="59"/>
        <v>101.785714285714</v>
      </c>
      <c r="F214" s="74">
        <f t="shared" si="65"/>
        <v>15.3846153846154</v>
      </c>
      <c r="G214" s="77">
        <v>247</v>
      </c>
    </row>
    <row r="215" ht="23.45" customHeight="1" spans="1:7">
      <c r="A215" s="71">
        <v>74</v>
      </c>
      <c r="B215" s="78" t="s">
        <v>367</v>
      </c>
      <c r="C215" s="72">
        <v>175</v>
      </c>
      <c r="D215" s="72">
        <v>172</v>
      </c>
      <c r="E215" s="73">
        <f t="shared" si="59"/>
        <v>98.2857142857143</v>
      </c>
      <c r="F215" s="74">
        <f t="shared" si="65"/>
        <v>0.584795321637415</v>
      </c>
      <c r="G215" s="77">
        <v>171</v>
      </c>
    </row>
    <row r="216" ht="23.45" customHeight="1" spans="1:7">
      <c r="A216" s="71">
        <v>1025</v>
      </c>
      <c r="B216" s="78" t="s">
        <v>1058</v>
      </c>
      <c r="C216" s="72">
        <v>50</v>
      </c>
      <c r="D216" s="72">
        <v>50</v>
      </c>
      <c r="E216" s="73">
        <f t="shared" si="59"/>
        <v>100</v>
      </c>
      <c r="F216" s="74"/>
      <c r="G216" s="77"/>
    </row>
    <row r="217" ht="23.45" customHeight="1" spans="1:7">
      <c r="A217" s="71">
        <v>1025</v>
      </c>
      <c r="B217" s="78" t="s">
        <v>368</v>
      </c>
      <c r="C217" s="72"/>
      <c r="D217" s="72">
        <v>3</v>
      </c>
      <c r="E217" s="73"/>
      <c r="F217" s="74">
        <f t="shared" ref="F217:F235" si="66">D217/G217*100-100</f>
        <v>-94</v>
      </c>
      <c r="G217" s="77">
        <v>50</v>
      </c>
    </row>
    <row r="218" ht="23.45" customHeight="1" spans="1:7">
      <c r="A218" s="71">
        <v>182</v>
      </c>
      <c r="B218" s="66" t="s">
        <v>369</v>
      </c>
      <c r="C218" s="72">
        <f t="shared" ref="C218:G218" si="67">SUM(C219:C222)</f>
        <v>1078</v>
      </c>
      <c r="D218" s="72">
        <f t="shared" si="67"/>
        <v>1046</v>
      </c>
      <c r="E218" s="73">
        <f t="shared" ref="E218:E238" si="68">D218/C218*100</f>
        <v>97.0315398886827</v>
      </c>
      <c r="F218" s="74">
        <f t="shared" si="66"/>
        <v>3.05418719211823</v>
      </c>
      <c r="G218" s="77">
        <f t="shared" si="67"/>
        <v>1015</v>
      </c>
    </row>
    <row r="219" ht="23.45" customHeight="1" spans="1:7">
      <c r="A219" s="71">
        <v>6</v>
      </c>
      <c r="B219" s="78" t="s">
        <v>10</v>
      </c>
      <c r="C219" s="72">
        <v>170</v>
      </c>
      <c r="D219" s="72">
        <v>167</v>
      </c>
      <c r="E219" s="73">
        <f t="shared" si="68"/>
        <v>98.2352941176471</v>
      </c>
      <c r="F219" s="74">
        <f t="shared" si="66"/>
        <v>-16.9154228855721</v>
      </c>
      <c r="G219" s="77">
        <v>201</v>
      </c>
    </row>
    <row r="220" ht="23.45" customHeight="1" spans="1:7">
      <c r="A220" s="71">
        <v>1</v>
      </c>
      <c r="B220" s="78" t="s">
        <v>11</v>
      </c>
      <c r="C220" s="72">
        <v>8</v>
      </c>
      <c r="D220" s="72">
        <v>5</v>
      </c>
      <c r="E220" s="73">
        <f t="shared" si="68"/>
        <v>62.5</v>
      </c>
      <c r="F220" s="74">
        <f t="shared" si="66"/>
        <v>-28.5714285714286</v>
      </c>
      <c r="G220" s="77">
        <v>7</v>
      </c>
    </row>
    <row r="221" ht="23.45" customHeight="1" spans="1:7">
      <c r="A221" s="71">
        <v>836</v>
      </c>
      <c r="B221" s="78" t="s">
        <v>373</v>
      </c>
      <c r="C221" s="72">
        <v>300</v>
      </c>
      <c r="D221" s="72">
        <v>285</v>
      </c>
      <c r="E221" s="73">
        <f t="shared" si="68"/>
        <v>95</v>
      </c>
      <c r="F221" s="74">
        <f t="shared" si="66"/>
        <v>-6.25</v>
      </c>
      <c r="G221" s="77">
        <v>304</v>
      </c>
    </row>
    <row r="222" ht="23.45" customHeight="1" spans="1:7">
      <c r="A222" s="71">
        <v>986</v>
      </c>
      <c r="B222" s="78" t="s">
        <v>374</v>
      </c>
      <c r="C222" s="72">
        <v>600</v>
      </c>
      <c r="D222" s="72">
        <v>589</v>
      </c>
      <c r="E222" s="73">
        <f t="shared" si="68"/>
        <v>98.1666666666667</v>
      </c>
      <c r="F222" s="74">
        <f t="shared" si="66"/>
        <v>17.0974155069582</v>
      </c>
      <c r="G222" s="77">
        <v>503</v>
      </c>
    </row>
    <row r="223" ht="23.45" customHeight="1" spans="1:7">
      <c r="A223" s="71">
        <v>300</v>
      </c>
      <c r="B223" s="66" t="s">
        <v>382</v>
      </c>
      <c r="C223" s="72">
        <f t="shared" ref="C223:G223" si="69">SUM(C224:C225)</f>
        <v>300</v>
      </c>
      <c r="D223" s="72">
        <f t="shared" si="69"/>
        <v>285</v>
      </c>
      <c r="E223" s="73">
        <f t="shared" si="68"/>
        <v>95</v>
      </c>
      <c r="F223" s="74">
        <f t="shared" si="66"/>
        <v>-52.4207011686144</v>
      </c>
      <c r="G223" s="77">
        <f t="shared" si="69"/>
        <v>599</v>
      </c>
    </row>
    <row r="224" ht="23.45" customHeight="1" spans="1:7">
      <c r="A224" s="71">
        <v>686</v>
      </c>
      <c r="B224" s="78" t="s">
        <v>383</v>
      </c>
      <c r="C224" s="72">
        <v>150</v>
      </c>
      <c r="D224" s="72">
        <v>145</v>
      </c>
      <c r="E224" s="73">
        <f t="shared" si="68"/>
        <v>96.6666666666667</v>
      </c>
      <c r="F224" s="74">
        <f t="shared" si="66"/>
        <v>190</v>
      </c>
      <c r="G224" s="77">
        <v>50</v>
      </c>
    </row>
    <row r="225" ht="23.45" customHeight="1" spans="1:7">
      <c r="A225" s="71">
        <v>40</v>
      </c>
      <c r="B225" s="78" t="s">
        <v>384</v>
      </c>
      <c r="C225" s="72">
        <v>150</v>
      </c>
      <c r="D225" s="72">
        <v>140</v>
      </c>
      <c r="E225" s="73">
        <f t="shared" si="68"/>
        <v>93.3333333333333</v>
      </c>
      <c r="F225" s="74">
        <f t="shared" si="66"/>
        <v>-74.4990892531876</v>
      </c>
      <c r="G225" s="77">
        <v>549</v>
      </c>
    </row>
    <row r="226" ht="23.45" customHeight="1" spans="1:7">
      <c r="A226" s="71">
        <v>39</v>
      </c>
      <c r="B226" s="66" t="s">
        <v>385</v>
      </c>
      <c r="C226" s="72">
        <f t="shared" ref="C226:G226" si="70">SUM(C227:C228)</f>
        <v>155</v>
      </c>
      <c r="D226" s="72">
        <f t="shared" si="70"/>
        <v>158</v>
      </c>
      <c r="E226" s="73">
        <f t="shared" si="68"/>
        <v>101.935483870968</v>
      </c>
      <c r="F226" s="74">
        <f t="shared" si="66"/>
        <v>31.6666666666667</v>
      </c>
      <c r="G226" s="77">
        <f t="shared" si="70"/>
        <v>120</v>
      </c>
    </row>
    <row r="227" ht="23.45" customHeight="1" spans="1:7">
      <c r="A227" s="71">
        <v>1</v>
      </c>
      <c r="B227" s="78" t="s">
        <v>386</v>
      </c>
      <c r="C227" s="72">
        <v>150</v>
      </c>
      <c r="D227" s="72">
        <v>153</v>
      </c>
      <c r="E227" s="73">
        <f t="shared" si="68"/>
        <v>102</v>
      </c>
      <c r="F227" s="74">
        <f t="shared" si="66"/>
        <v>31.8965517241379</v>
      </c>
      <c r="G227" s="77">
        <v>116</v>
      </c>
    </row>
    <row r="228" ht="23.45" customHeight="1" spans="1:7">
      <c r="A228" s="71"/>
      <c r="B228" s="78" t="s">
        <v>387</v>
      </c>
      <c r="C228" s="72">
        <v>5</v>
      </c>
      <c r="D228" s="72">
        <v>5</v>
      </c>
      <c r="E228" s="73">
        <f t="shared" si="68"/>
        <v>100</v>
      </c>
      <c r="F228" s="74">
        <f t="shared" si="66"/>
        <v>25</v>
      </c>
      <c r="G228" s="77">
        <v>4</v>
      </c>
    </row>
    <row r="229" ht="23.45" customHeight="1" spans="1:7">
      <c r="A229" s="71"/>
      <c r="B229" s="66" t="s">
        <v>388</v>
      </c>
      <c r="C229" s="72">
        <f t="shared" ref="C229:G229" si="71">SUM(C230:C230)</f>
        <v>90</v>
      </c>
      <c r="D229" s="72">
        <f t="shared" si="71"/>
        <v>85</v>
      </c>
      <c r="E229" s="73">
        <f t="shared" si="68"/>
        <v>94.4444444444444</v>
      </c>
      <c r="F229" s="74">
        <f t="shared" si="66"/>
        <v>-33.59375</v>
      </c>
      <c r="G229" s="77">
        <f t="shared" si="71"/>
        <v>128</v>
      </c>
    </row>
    <row r="230" ht="23.45" customHeight="1" spans="1:7">
      <c r="A230" s="71">
        <v>190</v>
      </c>
      <c r="B230" s="81" t="s">
        <v>390</v>
      </c>
      <c r="C230" s="72">
        <v>90</v>
      </c>
      <c r="D230" s="72">
        <v>85</v>
      </c>
      <c r="E230" s="73">
        <f t="shared" si="68"/>
        <v>94.4444444444444</v>
      </c>
      <c r="F230" s="74">
        <f t="shared" si="66"/>
        <v>-33.59375</v>
      </c>
      <c r="G230" s="77">
        <v>128</v>
      </c>
    </row>
    <row r="231" ht="23.45" customHeight="1" spans="1:7">
      <c r="A231" s="71">
        <v>190</v>
      </c>
      <c r="B231" s="66" t="s">
        <v>394</v>
      </c>
      <c r="C231" s="72">
        <f>SUM(C232:C232)</f>
        <v>510</v>
      </c>
      <c r="D231" s="72">
        <f>SUM(D232:D232)</f>
        <v>512</v>
      </c>
      <c r="E231" s="73">
        <f t="shared" si="68"/>
        <v>100.392156862745</v>
      </c>
      <c r="F231" s="74">
        <f t="shared" si="66"/>
        <v>243.624161073826</v>
      </c>
      <c r="G231" s="77">
        <f>SUM(G232)</f>
        <v>149</v>
      </c>
    </row>
    <row r="232" ht="23.45" customHeight="1" spans="1:7">
      <c r="A232" s="71">
        <v>6885</v>
      </c>
      <c r="B232" s="78" t="s">
        <v>396</v>
      </c>
      <c r="C232" s="72">
        <v>510</v>
      </c>
      <c r="D232" s="72">
        <v>512</v>
      </c>
      <c r="E232" s="73">
        <f t="shared" si="68"/>
        <v>100.392156862745</v>
      </c>
      <c r="F232" s="74">
        <f t="shared" si="66"/>
        <v>243.624161073826</v>
      </c>
      <c r="G232" s="77">
        <v>149</v>
      </c>
    </row>
    <row r="233" ht="23.45" customHeight="1" spans="1:7">
      <c r="A233" s="71">
        <v>1241</v>
      </c>
      <c r="B233" s="66" t="s">
        <v>397</v>
      </c>
      <c r="C233" s="72">
        <f t="shared" ref="C233:G233" si="72">SUM(C234:C236)</f>
        <v>10250</v>
      </c>
      <c r="D233" s="72">
        <f t="shared" si="72"/>
        <v>10129</v>
      </c>
      <c r="E233" s="73">
        <f t="shared" si="68"/>
        <v>98.8195121951219</v>
      </c>
      <c r="F233" s="74">
        <f t="shared" si="66"/>
        <v>3.6002863864171</v>
      </c>
      <c r="G233" s="77">
        <f t="shared" si="72"/>
        <v>9777</v>
      </c>
    </row>
    <row r="234" ht="23.45" customHeight="1" spans="1:7">
      <c r="A234" s="71">
        <v>5644</v>
      </c>
      <c r="B234" s="78" t="s">
        <v>398</v>
      </c>
      <c r="C234" s="72">
        <v>5200</v>
      </c>
      <c r="D234" s="72">
        <v>5168</v>
      </c>
      <c r="E234" s="73">
        <f t="shared" si="68"/>
        <v>99.3846153846154</v>
      </c>
      <c r="F234" s="74">
        <f t="shared" si="66"/>
        <v>46.6099290780142</v>
      </c>
      <c r="G234" s="77">
        <v>3525</v>
      </c>
    </row>
    <row r="235" ht="23.45" customHeight="1" spans="1:7">
      <c r="A235" s="71"/>
      <c r="B235" s="78" t="s">
        <v>399</v>
      </c>
      <c r="C235" s="72">
        <v>4600</v>
      </c>
      <c r="D235" s="72">
        <v>4511</v>
      </c>
      <c r="E235" s="73">
        <f t="shared" si="68"/>
        <v>98.0652173913043</v>
      </c>
      <c r="F235" s="74">
        <f t="shared" si="66"/>
        <v>-27.8470889315419</v>
      </c>
      <c r="G235" s="77">
        <v>6252</v>
      </c>
    </row>
    <row r="236" ht="23.45" customHeight="1" spans="1:7">
      <c r="A236" s="71"/>
      <c r="B236" s="78" t="s">
        <v>400</v>
      </c>
      <c r="C236" s="72">
        <v>450</v>
      </c>
      <c r="D236" s="72">
        <v>450</v>
      </c>
      <c r="E236" s="73">
        <f t="shared" si="68"/>
        <v>100</v>
      </c>
      <c r="F236" s="74"/>
      <c r="G236" s="77"/>
    </row>
    <row r="237" ht="23.45" customHeight="1" spans="1:7">
      <c r="A237" s="71"/>
      <c r="B237" s="82" t="s">
        <v>1059</v>
      </c>
      <c r="C237" s="72">
        <f t="shared" ref="C237:G237" si="73">SUM(C238:C240)</f>
        <v>60</v>
      </c>
      <c r="D237" s="72">
        <f t="shared" si="73"/>
        <v>60</v>
      </c>
      <c r="E237" s="73">
        <f t="shared" si="68"/>
        <v>100</v>
      </c>
      <c r="F237" s="74">
        <f t="shared" ref="F237:F246" si="74">D237/G237*100-100</f>
        <v>757.142857142857</v>
      </c>
      <c r="G237" s="80">
        <f t="shared" si="73"/>
        <v>7</v>
      </c>
    </row>
    <row r="238" ht="23.45" customHeight="1" spans="1:7">
      <c r="A238" s="71">
        <v>3875</v>
      </c>
      <c r="B238" s="81" t="s">
        <v>11</v>
      </c>
      <c r="C238" s="72">
        <v>20</v>
      </c>
      <c r="D238" s="72">
        <v>20</v>
      </c>
      <c r="E238" s="73">
        <f t="shared" si="68"/>
        <v>100</v>
      </c>
      <c r="F238" s="74"/>
      <c r="G238" s="80"/>
    </row>
    <row r="239" ht="23.45" customHeight="1" spans="1:7">
      <c r="A239" s="71">
        <v>3875</v>
      </c>
      <c r="B239" s="81" t="s">
        <v>316</v>
      </c>
      <c r="C239" s="72"/>
      <c r="D239" s="72">
        <v>3</v>
      </c>
      <c r="E239" s="73"/>
      <c r="F239" s="74">
        <f t="shared" si="74"/>
        <v>-57.1428571428571</v>
      </c>
      <c r="G239" s="80">
        <v>7</v>
      </c>
    </row>
    <row r="240" ht="23.45" customHeight="1" spans="1:7">
      <c r="A240" s="71">
        <v>3875</v>
      </c>
      <c r="B240" s="81" t="s">
        <v>1060</v>
      </c>
      <c r="C240" s="72">
        <v>40</v>
      </c>
      <c r="D240" s="72">
        <v>37</v>
      </c>
      <c r="E240" s="73">
        <f t="shared" ref="E240:E253" si="75">D240/C240*100</f>
        <v>92.5</v>
      </c>
      <c r="F240" s="74"/>
      <c r="G240" s="77"/>
    </row>
    <row r="241" ht="23.45" customHeight="1" spans="1:7">
      <c r="A241" s="71">
        <v>3875</v>
      </c>
      <c r="B241" s="66" t="s">
        <v>406</v>
      </c>
      <c r="C241" s="72">
        <f>C242</f>
        <v>3941</v>
      </c>
      <c r="D241" s="72">
        <f>D242</f>
        <v>3752</v>
      </c>
      <c r="E241" s="73">
        <f t="shared" si="75"/>
        <v>95.2042628774423</v>
      </c>
      <c r="F241" s="74">
        <f t="shared" si="74"/>
        <v>60.3418803418803</v>
      </c>
      <c r="G241" s="77">
        <f>SUM(G242)</f>
        <v>2340</v>
      </c>
    </row>
    <row r="242" ht="23.45" customHeight="1" spans="1:7">
      <c r="A242" s="76">
        <v>18992</v>
      </c>
      <c r="B242" s="78" t="s">
        <v>407</v>
      </c>
      <c r="C242" s="72">
        <v>3941</v>
      </c>
      <c r="D242" s="72">
        <v>3752</v>
      </c>
      <c r="E242" s="73">
        <f t="shared" si="75"/>
        <v>95.2042628774423</v>
      </c>
      <c r="F242" s="74">
        <f t="shared" si="74"/>
        <v>60.3418803418803</v>
      </c>
      <c r="G242" s="77">
        <v>2340</v>
      </c>
    </row>
    <row r="243" ht="23.45" customHeight="1" spans="1:7">
      <c r="A243" s="71">
        <v>1279</v>
      </c>
      <c r="B243" s="66" t="s">
        <v>1061</v>
      </c>
      <c r="C243" s="72">
        <f t="shared" ref="C243:G243" si="76">C244+C248+C252+C255+C263+C266+C271+C275+C278+C280+C282</f>
        <v>24000</v>
      </c>
      <c r="D243" s="72">
        <f t="shared" si="76"/>
        <v>25560</v>
      </c>
      <c r="E243" s="73">
        <f t="shared" si="75"/>
        <v>106.5</v>
      </c>
      <c r="F243" s="74">
        <f t="shared" si="74"/>
        <v>12.618963694043</v>
      </c>
      <c r="G243" s="77">
        <f t="shared" si="76"/>
        <v>22696</v>
      </c>
    </row>
    <row r="244" ht="23.45" customHeight="1" spans="1:7">
      <c r="A244" s="71">
        <v>926</v>
      </c>
      <c r="B244" s="82" t="s">
        <v>1062</v>
      </c>
      <c r="C244" s="72">
        <f t="shared" ref="C244:G244" si="77">SUM(C245:C247)</f>
        <v>3250</v>
      </c>
      <c r="D244" s="72">
        <f t="shared" si="77"/>
        <v>3413</v>
      </c>
      <c r="E244" s="73">
        <f t="shared" si="75"/>
        <v>105.015384615385</v>
      </c>
      <c r="F244" s="74">
        <f t="shared" si="74"/>
        <v>67.9625984251969</v>
      </c>
      <c r="G244" s="77">
        <f t="shared" si="77"/>
        <v>2032</v>
      </c>
    </row>
    <row r="245" ht="23.45" customHeight="1" spans="1:7">
      <c r="A245" s="71">
        <v>308</v>
      </c>
      <c r="B245" s="78" t="s">
        <v>10</v>
      </c>
      <c r="C245" s="72">
        <v>750</v>
      </c>
      <c r="D245" s="72">
        <v>763</v>
      </c>
      <c r="E245" s="73">
        <f t="shared" si="75"/>
        <v>101.733333333333</v>
      </c>
      <c r="F245" s="74">
        <f t="shared" si="74"/>
        <v>-9.38242280285036</v>
      </c>
      <c r="G245" s="77">
        <v>842</v>
      </c>
    </row>
    <row r="246" ht="23.45" customHeight="1" spans="1:7">
      <c r="A246" s="71">
        <v>45</v>
      </c>
      <c r="B246" s="78" t="s">
        <v>11</v>
      </c>
      <c r="C246" s="72">
        <v>500</v>
      </c>
      <c r="D246" s="72">
        <v>524</v>
      </c>
      <c r="E246" s="73">
        <f t="shared" si="75"/>
        <v>104.8</v>
      </c>
      <c r="F246" s="74">
        <f t="shared" si="74"/>
        <v>-51.3011152416357</v>
      </c>
      <c r="G246" s="77">
        <v>1076</v>
      </c>
    </row>
    <row r="247" ht="23.45" customHeight="1" spans="1:7">
      <c r="A247" s="71">
        <v>5359</v>
      </c>
      <c r="B247" s="81" t="s">
        <v>1063</v>
      </c>
      <c r="C247" s="72">
        <v>2000</v>
      </c>
      <c r="D247" s="72">
        <v>2126</v>
      </c>
      <c r="E247" s="73">
        <f t="shared" si="75"/>
        <v>106.3</v>
      </c>
      <c r="F247" s="74"/>
      <c r="G247" s="77">
        <v>114</v>
      </c>
    </row>
    <row r="248" ht="23.45" customHeight="1" spans="1:7">
      <c r="A248" s="71">
        <v>3549</v>
      </c>
      <c r="B248" s="66" t="s">
        <v>411</v>
      </c>
      <c r="C248" s="72">
        <f t="shared" ref="C248:G248" si="78">SUM(C249:C251)</f>
        <v>3440</v>
      </c>
      <c r="D248" s="72">
        <f t="shared" si="78"/>
        <v>3560</v>
      </c>
      <c r="E248" s="73">
        <f t="shared" si="75"/>
        <v>103.488372093023</v>
      </c>
      <c r="F248" s="74">
        <f t="shared" ref="F248:F258" si="79">D248/G248*100-100</f>
        <v>-57.9544112436518</v>
      </c>
      <c r="G248" s="77">
        <f t="shared" si="78"/>
        <v>8467</v>
      </c>
    </row>
    <row r="249" ht="23.45" customHeight="1" spans="1:7">
      <c r="A249" s="71">
        <v>750</v>
      </c>
      <c r="B249" s="78" t="s">
        <v>412</v>
      </c>
      <c r="C249" s="72">
        <v>2800</v>
      </c>
      <c r="D249" s="72">
        <v>2901</v>
      </c>
      <c r="E249" s="73">
        <f t="shared" si="75"/>
        <v>103.607142857143</v>
      </c>
      <c r="F249" s="74">
        <f t="shared" si="79"/>
        <v>-54.5369064409967</v>
      </c>
      <c r="G249" s="77">
        <v>6381</v>
      </c>
    </row>
    <row r="250" ht="23.45" customHeight="1" spans="1:7">
      <c r="A250" s="71">
        <v>1060</v>
      </c>
      <c r="B250" s="78" t="s">
        <v>413</v>
      </c>
      <c r="C250" s="72">
        <v>500</v>
      </c>
      <c r="D250" s="72">
        <v>510</v>
      </c>
      <c r="E250" s="73">
        <f t="shared" si="75"/>
        <v>102</v>
      </c>
      <c r="F250" s="74">
        <f t="shared" si="79"/>
        <v>-60.7993850883935</v>
      </c>
      <c r="G250" s="77">
        <v>1301</v>
      </c>
    </row>
    <row r="251" ht="23.45" customHeight="1" spans="1:7">
      <c r="A251" s="71">
        <v>3657</v>
      </c>
      <c r="B251" s="78" t="s">
        <v>423</v>
      </c>
      <c r="C251" s="72">
        <v>140</v>
      </c>
      <c r="D251" s="72">
        <v>149</v>
      </c>
      <c r="E251" s="73">
        <f t="shared" si="75"/>
        <v>106.428571428571</v>
      </c>
      <c r="F251" s="74">
        <f t="shared" si="79"/>
        <v>-81.0191082802548</v>
      </c>
      <c r="G251" s="77">
        <v>785</v>
      </c>
    </row>
    <row r="252" ht="23.45" customHeight="1" spans="1:7">
      <c r="A252" s="71">
        <v>3654</v>
      </c>
      <c r="B252" s="66" t="s">
        <v>424</v>
      </c>
      <c r="C252" s="72">
        <f t="shared" ref="C252:G252" si="80">SUM(C253:C254)</f>
        <v>1800</v>
      </c>
      <c r="D252" s="72">
        <f t="shared" si="80"/>
        <v>1927</v>
      </c>
      <c r="E252" s="73">
        <f t="shared" si="75"/>
        <v>107.055555555556</v>
      </c>
      <c r="F252" s="74">
        <f t="shared" si="79"/>
        <v>3.54648038688876</v>
      </c>
      <c r="G252" s="77">
        <f t="shared" si="80"/>
        <v>1861</v>
      </c>
    </row>
    <row r="253" ht="23.45" customHeight="1" spans="1:7">
      <c r="A253" s="71"/>
      <c r="B253" s="78" t="s">
        <v>426</v>
      </c>
      <c r="C253" s="72">
        <v>1800</v>
      </c>
      <c r="D253" s="72">
        <v>1922</v>
      </c>
      <c r="E253" s="73">
        <f t="shared" si="75"/>
        <v>106.777777777778</v>
      </c>
      <c r="F253" s="74">
        <f t="shared" si="79"/>
        <v>3.72369131138694</v>
      </c>
      <c r="G253" s="77">
        <v>1853</v>
      </c>
    </row>
    <row r="254" ht="23.45" customHeight="1" spans="1:7">
      <c r="A254" s="71">
        <v>1770</v>
      </c>
      <c r="B254" s="81" t="s">
        <v>427</v>
      </c>
      <c r="C254" s="72"/>
      <c r="D254" s="72">
        <v>5</v>
      </c>
      <c r="E254" s="73"/>
      <c r="F254" s="74">
        <f t="shared" si="79"/>
        <v>-37.5</v>
      </c>
      <c r="G254" s="77">
        <v>8</v>
      </c>
    </row>
    <row r="255" ht="23.45" customHeight="1" spans="1:7">
      <c r="A255" s="71">
        <v>572</v>
      </c>
      <c r="B255" s="66" t="s">
        <v>428</v>
      </c>
      <c r="C255" s="72">
        <f t="shared" ref="C255:G255" si="81">SUM(C256:C262)</f>
        <v>3850</v>
      </c>
      <c r="D255" s="72">
        <f t="shared" si="81"/>
        <v>4067</v>
      </c>
      <c r="E255" s="73">
        <f t="shared" ref="E255:E271" si="82">D255/C255*100</f>
        <v>105.636363636364</v>
      </c>
      <c r="F255" s="74">
        <f t="shared" si="79"/>
        <v>133.199541284404</v>
      </c>
      <c r="G255" s="77">
        <f t="shared" si="81"/>
        <v>1744</v>
      </c>
    </row>
    <row r="256" ht="23.45" customHeight="1" spans="1:7">
      <c r="A256" s="71">
        <v>396</v>
      </c>
      <c r="B256" s="78" t="s">
        <v>429</v>
      </c>
      <c r="C256" s="72">
        <v>600</v>
      </c>
      <c r="D256" s="72">
        <v>657</v>
      </c>
      <c r="E256" s="73">
        <f t="shared" si="82"/>
        <v>109.5</v>
      </c>
      <c r="F256" s="74">
        <f t="shared" si="79"/>
        <v>-9.75274725274726</v>
      </c>
      <c r="G256" s="77">
        <v>728</v>
      </c>
    </row>
    <row r="257" ht="23.45" customHeight="1" spans="1:7">
      <c r="A257" s="71">
        <v>343</v>
      </c>
      <c r="B257" s="78" t="s">
        <v>430</v>
      </c>
      <c r="C257" s="72">
        <v>370</v>
      </c>
      <c r="D257" s="72">
        <v>394</v>
      </c>
      <c r="E257" s="73">
        <f t="shared" si="82"/>
        <v>106.486486486486</v>
      </c>
      <c r="F257" s="74">
        <f t="shared" si="79"/>
        <v>-5.51558752997602</v>
      </c>
      <c r="G257" s="77">
        <v>417</v>
      </c>
    </row>
    <row r="258" ht="23.45" customHeight="1" spans="1:7">
      <c r="A258" s="71"/>
      <c r="B258" s="78" t="s">
        <v>431</v>
      </c>
      <c r="C258" s="72">
        <v>420</v>
      </c>
      <c r="D258" s="72">
        <v>447</v>
      </c>
      <c r="E258" s="73">
        <f t="shared" si="82"/>
        <v>106.428571428571</v>
      </c>
      <c r="F258" s="74">
        <f t="shared" si="79"/>
        <v>-9.14634146341463</v>
      </c>
      <c r="G258" s="77">
        <v>492</v>
      </c>
    </row>
    <row r="259" ht="23.45" customHeight="1" spans="1:7">
      <c r="A259" s="71">
        <v>53</v>
      </c>
      <c r="B259" s="78" t="s">
        <v>436</v>
      </c>
      <c r="C259" s="72">
        <v>460</v>
      </c>
      <c r="D259" s="72">
        <v>500</v>
      </c>
      <c r="E259" s="73">
        <f t="shared" si="82"/>
        <v>108.695652173913</v>
      </c>
      <c r="F259" s="74"/>
      <c r="G259" s="77"/>
    </row>
    <row r="260" ht="23.45" customHeight="1" spans="1:7">
      <c r="A260" s="71">
        <v>589</v>
      </c>
      <c r="B260" s="78" t="s">
        <v>1064</v>
      </c>
      <c r="C260" s="72">
        <v>1400</v>
      </c>
      <c r="D260" s="72">
        <v>1431</v>
      </c>
      <c r="E260" s="73">
        <f t="shared" si="82"/>
        <v>102.214285714286</v>
      </c>
      <c r="F260" s="74"/>
      <c r="G260" s="77">
        <v>73</v>
      </c>
    </row>
    <row r="261" ht="23.45" customHeight="1" spans="1:7">
      <c r="A261" s="71">
        <v>535</v>
      </c>
      <c r="B261" s="78" t="s">
        <v>438</v>
      </c>
      <c r="C261" s="72">
        <v>50</v>
      </c>
      <c r="D261" s="72">
        <v>56</v>
      </c>
      <c r="E261" s="73">
        <f t="shared" si="82"/>
        <v>112</v>
      </c>
      <c r="F261" s="74"/>
      <c r="G261" s="77"/>
    </row>
    <row r="262" ht="23.45" customHeight="1" spans="1:7">
      <c r="A262" s="71">
        <v>535</v>
      </c>
      <c r="B262" s="78" t="s">
        <v>439</v>
      </c>
      <c r="C262" s="72">
        <v>550</v>
      </c>
      <c r="D262" s="72">
        <v>582</v>
      </c>
      <c r="E262" s="73">
        <f t="shared" si="82"/>
        <v>105.818181818182</v>
      </c>
      <c r="F262" s="74"/>
      <c r="G262" s="77">
        <v>34</v>
      </c>
    </row>
    <row r="263" ht="23.45" customHeight="1" spans="1:7">
      <c r="A263" s="71">
        <v>54</v>
      </c>
      <c r="B263" s="66" t="s">
        <v>443</v>
      </c>
      <c r="C263" s="72">
        <f t="shared" ref="C263:G263" si="83">SUM(C264:C265)</f>
        <v>590</v>
      </c>
      <c r="D263" s="72">
        <f t="shared" si="83"/>
        <v>623</v>
      </c>
      <c r="E263" s="73">
        <f t="shared" si="82"/>
        <v>105.593220338983</v>
      </c>
      <c r="F263" s="74">
        <f t="shared" ref="F263:F271" si="84">D263/G263*100-100</f>
        <v>8.53658536585367</v>
      </c>
      <c r="G263" s="77">
        <f t="shared" si="83"/>
        <v>574</v>
      </c>
    </row>
    <row r="264" ht="23.45" customHeight="1" spans="1:7">
      <c r="A264" s="71">
        <v>2738</v>
      </c>
      <c r="B264" s="78" t="s">
        <v>445</v>
      </c>
      <c r="C264" s="72">
        <v>140</v>
      </c>
      <c r="D264" s="72">
        <v>145</v>
      </c>
      <c r="E264" s="73">
        <f t="shared" si="82"/>
        <v>103.571428571429</v>
      </c>
      <c r="F264" s="74">
        <f t="shared" si="84"/>
        <v>-73.0483271375465</v>
      </c>
      <c r="G264" s="77">
        <v>538</v>
      </c>
    </row>
    <row r="265" ht="23.45" customHeight="1" spans="1:7">
      <c r="A265" s="71">
        <v>927</v>
      </c>
      <c r="B265" s="78" t="s">
        <v>446</v>
      </c>
      <c r="C265" s="72">
        <v>450</v>
      </c>
      <c r="D265" s="72">
        <v>478</v>
      </c>
      <c r="E265" s="73">
        <f t="shared" si="82"/>
        <v>106.222222222222</v>
      </c>
      <c r="F265" s="74"/>
      <c r="G265" s="77">
        <v>36</v>
      </c>
    </row>
    <row r="266" ht="23.45" customHeight="1" spans="1:7">
      <c r="A266" s="71">
        <v>455</v>
      </c>
      <c r="B266" s="66" t="s">
        <v>453</v>
      </c>
      <c r="C266" s="72">
        <f t="shared" ref="C266:G266" si="85">SUM(C267:C270)</f>
        <v>3020</v>
      </c>
      <c r="D266" s="72">
        <f t="shared" si="85"/>
        <v>3170</v>
      </c>
      <c r="E266" s="73">
        <f t="shared" si="82"/>
        <v>104.966887417219</v>
      </c>
      <c r="F266" s="74">
        <f t="shared" si="84"/>
        <v>3.29097425871619</v>
      </c>
      <c r="G266" s="77">
        <f t="shared" si="85"/>
        <v>3069</v>
      </c>
    </row>
    <row r="267" ht="23.45" customHeight="1" spans="1:7">
      <c r="A267" s="71">
        <v>1001</v>
      </c>
      <c r="B267" s="78" t="s">
        <v>454</v>
      </c>
      <c r="C267" s="72">
        <v>1200</v>
      </c>
      <c r="D267" s="72">
        <v>1248</v>
      </c>
      <c r="E267" s="73">
        <f t="shared" si="82"/>
        <v>104</v>
      </c>
      <c r="F267" s="74">
        <f t="shared" si="84"/>
        <v>8.61618798955615</v>
      </c>
      <c r="G267" s="77">
        <v>1149</v>
      </c>
    </row>
    <row r="268" ht="23.45" customHeight="1" spans="1:7">
      <c r="A268" s="71">
        <v>355</v>
      </c>
      <c r="B268" s="78" t="s">
        <v>455</v>
      </c>
      <c r="C268" s="72">
        <v>400</v>
      </c>
      <c r="D268" s="72">
        <v>412</v>
      </c>
      <c r="E268" s="73">
        <f t="shared" si="82"/>
        <v>103</v>
      </c>
      <c r="F268" s="74">
        <f t="shared" si="84"/>
        <v>5.64102564102565</v>
      </c>
      <c r="G268" s="77">
        <v>390</v>
      </c>
    </row>
    <row r="269" ht="23.45" customHeight="1" spans="1:7">
      <c r="A269" s="71">
        <v>1662</v>
      </c>
      <c r="B269" s="78" t="s">
        <v>456</v>
      </c>
      <c r="C269" s="72">
        <v>1300</v>
      </c>
      <c r="D269" s="72">
        <v>1384</v>
      </c>
      <c r="E269" s="73">
        <f t="shared" si="82"/>
        <v>106.461538461538</v>
      </c>
      <c r="F269" s="74">
        <f t="shared" si="84"/>
        <v>3.82595648912228</v>
      </c>
      <c r="G269" s="77">
        <v>1333</v>
      </c>
    </row>
    <row r="270" ht="23.45" customHeight="1" spans="1:7">
      <c r="A270" s="71">
        <v>1662</v>
      </c>
      <c r="B270" s="78" t="s">
        <v>457</v>
      </c>
      <c r="C270" s="72">
        <v>120</v>
      </c>
      <c r="D270" s="72">
        <v>126</v>
      </c>
      <c r="E270" s="73">
        <f t="shared" si="82"/>
        <v>105</v>
      </c>
      <c r="F270" s="74">
        <f t="shared" si="84"/>
        <v>-36.0406091370558</v>
      </c>
      <c r="G270" s="77">
        <v>197</v>
      </c>
    </row>
    <row r="271" ht="23.45" customHeight="1" spans="1:7">
      <c r="A271" s="71"/>
      <c r="B271" s="66" t="s">
        <v>458</v>
      </c>
      <c r="C271" s="72">
        <f t="shared" ref="C271:G271" si="86">SUM(C272:C274)</f>
        <v>3500</v>
      </c>
      <c r="D271" s="72">
        <f t="shared" si="86"/>
        <v>3753</v>
      </c>
      <c r="E271" s="73">
        <f t="shared" si="82"/>
        <v>107.228571428571</v>
      </c>
      <c r="F271" s="74">
        <f t="shared" si="84"/>
        <v>3.64540182270092</v>
      </c>
      <c r="G271" s="77">
        <f t="shared" si="86"/>
        <v>3621</v>
      </c>
    </row>
    <row r="272" ht="23.45" customHeight="1" spans="1:7">
      <c r="A272" s="71">
        <v>350</v>
      </c>
      <c r="B272" s="78" t="s">
        <v>1065</v>
      </c>
      <c r="C272" s="72"/>
      <c r="D272" s="72">
        <v>50</v>
      </c>
      <c r="E272" s="73"/>
      <c r="F272" s="74"/>
      <c r="G272" s="77"/>
    </row>
    <row r="273" ht="23.45" customHeight="1" spans="1:7">
      <c r="A273" s="71">
        <v>350</v>
      </c>
      <c r="B273" s="78" t="s">
        <v>460</v>
      </c>
      <c r="C273" s="72">
        <v>3400</v>
      </c>
      <c r="D273" s="72">
        <v>3603</v>
      </c>
      <c r="E273" s="73">
        <f t="shared" ref="E273:E305" si="87">D273/C273*100</f>
        <v>105.970588235294</v>
      </c>
      <c r="F273" s="74">
        <f t="shared" ref="F273:F287" si="88">D273/G273*100-100</f>
        <v>3.80293863439931</v>
      </c>
      <c r="G273" s="77">
        <v>3471</v>
      </c>
    </row>
    <row r="274" ht="23.45" customHeight="1" spans="1:7">
      <c r="A274" s="71">
        <v>350</v>
      </c>
      <c r="B274" s="81" t="s">
        <v>463</v>
      </c>
      <c r="C274" s="72">
        <v>100</v>
      </c>
      <c r="D274" s="72">
        <v>100</v>
      </c>
      <c r="E274" s="73">
        <f t="shared" si="87"/>
        <v>100</v>
      </c>
      <c r="F274" s="74">
        <f t="shared" si="88"/>
        <v>-33.3333333333333</v>
      </c>
      <c r="G274" s="77">
        <v>150</v>
      </c>
    </row>
    <row r="275" ht="23.45" customHeight="1" spans="1:7">
      <c r="A275" s="71"/>
      <c r="B275" s="66" t="s">
        <v>464</v>
      </c>
      <c r="C275" s="72">
        <f t="shared" ref="C275:G275" si="89">SUM(C276:C277)</f>
        <v>125</v>
      </c>
      <c r="D275" s="72">
        <f t="shared" si="89"/>
        <v>127</v>
      </c>
      <c r="E275" s="73">
        <f t="shared" si="87"/>
        <v>101.6</v>
      </c>
      <c r="F275" s="74">
        <f t="shared" si="88"/>
        <v>-53.6496350364963</v>
      </c>
      <c r="G275" s="77">
        <f t="shared" si="89"/>
        <v>274</v>
      </c>
    </row>
    <row r="276" ht="23.45" customHeight="1" spans="1:7">
      <c r="A276" s="71"/>
      <c r="B276" s="78" t="s">
        <v>465</v>
      </c>
      <c r="C276" s="72">
        <v>120</v>
      </c>
      <c r="D276" s="72">
        <v>123</v>
      </c>
      <c r="E276" s="73">
        <f t="shared" si="87"/>
        <v>102.5</v>
      </c>
      <c r="F276" s="74">
        <f t="shared" si="88"/>
        <v>-54.4444444444444</v>
      </c>
      <c r="G276" s="77">
        <v>270</v>
      </c>
    </row>
    <row r="277" ht="23.45" customHeight="1" spans="1:7">
      <c r="A277" s="71"/>
      <c r="B277" s="81" t="s">
        <v>1066</v>
      </c>
      <c r="C277" s="72">
        <v>5</v>
      </c>
      <c r="D277" s="72">
        <v>4</v>
      </c>
      <c r="E277" s="73">
        <f t="shared" si="87"/>
        <v>80</v>
      </c>
      <c r="F277" s="74">
        <f t="shared" si="88"/>
        <v>0</v>
      </c>
      <c r="G277" s="77">
        <v>4</v>
      </c>
    </row>
    <row r="278" ht="23.45" customHeight="1" spans="1:7">
      <c r="A278" s="71">
        <v>986</v>
      </c>
      <c r="B278" s="66" t="s">
        <v>468</v>
      </c>
      <c r="C278" s="72">
        <f>SUM(C279:C279)</f>
        <v>25</v>
      </c>
      <c r="D278" s="72">
        <f>SUM(D279:D279)</f>
        <v>24</v>
      </c>
      <c r="E278" s="73">
        <f t="shared" si="87"/>
        <v>96</v>
      </c>
      <c r="F278" s="74">
        <f t="shared" si="88"/>
        <v>-31.4285714285714</v>
      </c>
      <c r="G278" s="77">
        <f>SUM(G279)</f>
        <v>35</v>
      </c>
    </row>
    <row r="279" ht="23.45" customHeight="1" spans="1:7">
      <c r="A279" s="71"/>
      <c r="B279" s="78" t="s">
        <v>469</v>
      </c>
      <c r="C279" s="72">
        <v>25</v>
      </c>
      <c r="D279" s="72">
        <v>24</v>
      </c>
      <c r="E279" s="73">
        <f t="shared" si="87"/>
        <v>96</v>
      </c>
      <c r="F279" s="74">
        <f t="shared" si="88"/>
        <v>-31.4285714285714</v>
      </c>
      <c r="G279" s="77">
        <v>35</v>
      </c>
    </row>
    <row r="280" ht="23.45" customHeight="1" spans="1:7">
      <c r="A280" s="71">
        <v>986</v>
      </c>
      <c r="B280" s="82" t="s">
        <v>1067</v>
      </c>
      <c r="C280" s="72">
        <f t="shared" ref="C280:G280" si="90">SUM(C281:C281)</f>
        <v>200</v>
      </c>
      <c r="D280" s="72">
        <f t="shared" si="90"/>
        <v>206</v>
      </c>
      <c r="E280" s="73">
        <f t="shared" si="87"/>
        <v>103</v>
      </c>
      <c r="F280" s="74">
        <f t="shared" si="88"/>
        <v>142.352941176471</v>
      </c>
      <c r="G280" s="77">
        <f t="shared" si="90"/>
        <v>85</v>
      </c>
    </row>
    <row r="281" ht="23.45" customHeight="1" spans="1:7">
      <c r="A281" s="71"/>
      <c r="B281" s="81" t="s">
        <v>1068</v>
      </c>
      <c r="C281" s="72">
        <v>200</v>
      </c>
      <c r="D281" s="72">
        <v>206</v>
      </c>
      <c r="E281" s="73">
        <f t="shared" si="87"/>
        <v>103</v>
      </c>
      <c r="F281" s="74">
        <f t="shared" si="88"/>
        <v>142.352941176471</v>
      </c>
      <c r="G281" s="77">
        <v>85</v>
      </c>
    </row>
    <row r="282" ht="23.45" customHeight="1" spans="1:7">
      <c r="A282" s="76">
        <v>2927</v>
      </c>
      <c r="B282" s="82" t="s">
        <v>1069</v>
      </c>
      <c r="C282" s="72">
        <f>C283</f>
        <v>4200</v>
      </c>
      <c r="D282" s="72">
        <f>D283</f>
        <v>4690</v>
      </c>
      <c r="E282" s="73">
        <f t="shared" si="87"/>
        <v>111.666666666667</v>
      </c>
      <c r="F282" s="74">
        <f t="shared" si="88"/>
        <v>402.141327623126</v>
      </c>
      <c r="G282" s="77">
        <f>SUM(G283)</f>
        <v>934</v>
      </c>
    </row>
    <row r="283" ht="23.45" customHeight="1" spans="1:7">
      <c r="A283" s="71">
        <v>679</v>
      </c>
      <c r="B283" s="81" t="s">
        <v>1070</v>
      </c>
      <c r="C283" s="72">
        <v>4200</v>
      </c>
      <c r="D283" s="72">
        <v>4690</v>
      </c>
      <c r="E283" s="73">
        <f t="shared" si="87"/>
        <v>111.666666666667</v>
      </c>
      <c r="F283" s="74">
        <f t="shared" si="88"/>
        <v>402.141327623126</v>
      </c>
      <c r="G283" s="77">
        <v>934</v>
      </c>
    </row>
    <row r="284" ht="23.45" customHeight="1" spans="1:7">
      <c r="A284" s="71">
        <v>540</v>
      </c>
      <c r="B284" s="66" t="s">
        <v>473</v>
      </c>
      <c r="C284" s="72">
        <f t="shared" ref="C284:G284" si="91">C285+C289+C291+C293+C295+C297+C300</f>
        <v>7100</v>
      </c>
      <c r="D284" s="72">
        <f t="shared" si="91"/>
        <v>6949</v>
      </c>
      <c r="E284" s="73">
        <f t="shared" si="87"/>
        <v>97.8732394366197</v>
      </c>
      <c r="F284" s="74">
        <f t="shared" si="88"/>
        <v>2.78065374944534</v>
      </c>
      <c r="G284" s="77">
        <f t="shared" si="91"/>
        <v>6761</v>
      </c>
    </row>
    <row r="285" ht="23.45" customHeight="1" spans="1:7">
      <c r="A285" s="71">
        <v>29</v>
      </c>
      <c r="B285" s="66" t="s">
        <v>474</v>
      </c>
      <c r="C285" s="72">
        <f t="shared" ref="C285:G285" si="92">SUM(C286:C288)</f>
        <v>720</v>
      </c>
      <c r="D285" s="72">
        <f t="shared" si="92"/>
        <v>706</v>
      </c>
      <c r="E285" s="73">
        <f t="shared" si="87"/>
        <v>98.0555555555556</v>
      </c>
      <c r="F285" s="74">
        <f t="shared" si="88"/>
        <v>-2.21606648199446</v>
      </c>
      <c r="G285" s="77">
        <f t="shared" si="92"/>
        <v>722</v>
      </c>
    </row>
    <row r="286" ht="23.45" customHeight="1" spans="1:7">
      <c r="A286" s="71">
        <v>110</v>
      </c>
      <c r="B286" s="78" t="s">
        <v>10</v>
      </c>
      <c r="C286" s="72">
        <v>553</v>
      </c>
      <c r="D286" s="72">
        <v>545</v>
      </c>
      <c r="E286" s="73">
        <f t="shared" si="87"/>
        <v>98.5533453887884</v>
      </c>
      <c r="F286" s="74">
        <f t="shared" si="88"/>
        <v>-0.547445255474457</v>
      </c>
      <c r="G286" s="77">
        <v>548</v>
      </c>
    </row>
    <row r="287" ht="23.45" customHeight="1" spans="1:7">
      <c r="A287" s="71"/>
      <c r="B287" s="78" t="s">
        <v>11</v>
      </c>
      <c r="C287" s="72">
        <v>45</v>
      </c>
      <c r="D287" s="72">
        <v>45</v>
      </c>
      <c r="E287" s="73">
        <f t="shared" si="87"/>
        <v>100</v>
      </c>
      <c r="F287" s="74">
        <f t="shared" si="88"/>
        <v>-73.8372093023256</v>
      </c>
      <c r="G287" s="77">
        <v>172</v>
      </c>
    </row>
    <row r="288" ht="23.45" customHeight="1" spans="1:7">
      <c r="A288" s="71"/>
      <c r="B288" s="78" t="s">
        <v>479</v>
      </c>
      <c r="C288" s="72">
        <v>122</v>
      </c>
      <c r="D288" s="72">
        <v>116</v>
      </c>
      <c r="E288" s="73">
        <f t="shared" si="87"/>
        <v>95.0819672131148</v>
      </c>
      <c r="F288" s="74"/>
      <c r="G288" s="77">
        <v>2</v>
      </c>
    </row>
    <row r="289" ht="23.45" customHeight="1" spans="1:7">
      <c r="A289" s="71">
        <v>191</v>
      </c>
      <c r="B289" s="82" t="s">
        <v>480</v>
      </c>
      <c r="C289" s="72">
        <f>C290</f>
        <v>28</v>
      </c>
      <c r="D289" s="72">
        <f>D290</f>
        <v>26</v>
      </c>
      <c r="E289" s="73">
        <f t="shared" si="87"/>
        <v>92.8571428571429</v>
      </c>
      <c r="F289" s="74">
        <f t="shared" ref="F289:F297" si="93">D289/G289*100-100</f>
        <v>0</v>
      </c>
      <c r="G289" s="77">
        <f>SUM(G290)</f>
        <v>26</v>
      </c>
    </row>
    <row r="290" ht="23.45" customHeight="1" spans="1:7">
      <c r="A290" s="71"/>
      <c r="B290" s="81" t="s">
        <v>483</v>
      </c>
      <c r="C290" s="72">
        <v>28</v>
      </c>
      <c r="D290" s="72">
        <v>26</v>
      </c>
      <c r="E290" s="73">
        <f t="shared" si="87"/>
        <v>92.8571428571429</v>
      </c>
      <c r="F290" s="74">
        <f t="shared" si="93"/>
        <v>0</v>
      </c>
      <c r="G290" s="77">
        <v>26</v>
      </c>
    </row>
    <row r="291" ht="23.45" customHeight="1" spans="1:7">
      <c r="A291" s="71">
        <v>191</v>
      </c>
      <c r="B291" s="66" t="s">
        <v>484</v>
      </c>
      <c r="C291" s="72">
        <f t="shared" ref="C291:G291" si="94">SUM(C292:C292)</f>
        <v>780</v>
      </c>
      <c r="D291" s="72">
        <f t="shared" si="94"/>
        <v>765</v>
      </c>
      <c r="E291" s="73">
        <f t="shared" si="87"/>
        <v>98.0769230769231</v>
      </c>
      <c r="F291" s="74">
        <f t="shared" si="93"/>
        <v>187.593984962406</v>
      </c>
      <c r="G291" s="77">
        <f t="shared" si="94"/>
        <v>266</v>
      </c>
    </row>
    <row r="292" ht="23.45" customHeight="1" spans="1:7">
      <c r="A292" s="71">
        <v>29</v>
      </c>
      <c r="B292" s="78" t="s">
        <v>492</v>
      </c>
      <c r="C292" s="72">
        <v>780</v>
      </c>
      <c r="D292" s="72">
        <v>765</v>
      </c>
      <c r="E292" s="73">
        <f t="shared" si="87"/>
        <v>98.0769230769231</v>
      </c>
      <c r="F292" s="74">
        <f t="shared" si="93"/>
        <v>187.593984962406</v>
      </c>
      <c r="G292" s="77">
        <v>266</v>
      </c>
    </row>
    <row r="293" ht="23.45" customHeight="1" spans="1:7">
      <c r="A293" s="71"/>
      <c r="B293" s="66" t="s">
        <v>493</v>
      </c>
      <c r="C293" s="72">
        <f t="shared" ref="C293:G293" si="95">SUM(C294:C294)</f>
        <v>25</v>
      </c>
      <c r="D293" s="72">
        <f t="shared" si="95"/>
        <v>24</v>
      </c>
      <c r="E293" s="73">
        <f t="shared" si="87"/>
        <v>96</v>
      </c>
      <c r="F293" s="74">
        <f t="shared" si="93"/>
        <v>-88.9908256880734</v>
      </c>
      <c r="G293" s="77">
        <f t="shared" si="95"/>
        <v>218</v>
      </c>
    </row>
    <row r="294" ht="23.45" customHeight="1" spans="1:7">
      <c r="A294" s="71"/>
      <c r="B294" s="78" t="s">
        <v>494</v>
      </c>
      <c r="C294" s="72">
        <v>25</v>
      </c>
      <c r="D294" s="72">
        <v>24</v>
      </c>
      <c r="E294" s="73">
        <f t="shared" si="87"/>
        <v>96</v>
      </c>
      <c r="F294" s="74">
        <f t="shared" si="93"/>
        <v>-88.9908256880734</v>
      </c>
      <c r="G294" s="77">
        <v>218</v>
      </c>
    </row>
    <row r="295" ht="23.45" customHeight="1" spans="1:7">
      <c r="A295" s="71"/>
      <c r="B295" s="66" t="s">
        <v>499</v>
      </c>
      <c r="C295" s="72">
        <f t="shared" ref="C295:G295" si="96">SUM(C296:C296)</f>
        <v>23</v>
      </c>
      <c r="D295" s="72">
        <f t="shared" si="96"/>
        <v>22</v>
      </c>
      <c r="E295" s="73">
        <f t="shared" si="87"/>
        <v>95.6521739130435</v>
      </c>
      <c r="F295" s="74">
        <f t="shared" si="93"/>
        <v>83.3333333333333</v>
      </c>
      <c r="G295" s="77">
        <f t="shared" si="96"/>
        <v>12</v>
      </c>
    </row>
    <row r="296" ht="23.45" customHeight="1" spans="1:7">
      <c r="A296" s="71"/>
      <c r="B296" s="78" t="s">
        <v>1071</v>
      </c>
      <c r="C296" s="72">
        <v>23</v>
      </c>
      <c r="D296" s="72">
        <v>22</v>
      </c>
      <c r="E296" s="73">
        <f t="shared" si="87"/>
        <v>95.6521739130435</v>
      </c>
      <c r="F296" s="74">
        <f t="shared" si="93"/>
        <v>83.3333333333333</v>
      </c>
      <c r="G296" s="77">
        <v>12</v>
      </c>
    </row>
    <row r="297" ht="23.45" customHeight="1" spans="1:7">
      <c r="A297" s="71"/>
      <c r="B297" s="66" t="s">
        <v>521</v>
      </c>
      <c r="C297" s="72">
        <f t="shared" ref="C297:G297" si="97">SUM(C298:C299)</f>
        <v>1245</v>
      </c>
      <c r="D297" s="72">
        <f t="shared" si="97"/>
        <v>1196</v>
      </c>
      <c r="E297" s="73">
        <f t="shared" si="87"/>
        <v>96.0642570281125</v>
      </c>
      <c r="F297" s="74">
        <f t="shared" si="93"/>
        <v>188.192771084337</v>
      </c>
      <c r="G297" s="77">
        <f t="shared" si="97"/>
        <v>415</v>
      </c>
    </row>
    <row r="298" ht="23.45" customHeight="1" spans="1:7">
      <c r="A298" s="71"/>
      <c r="B298" s="78" t="s">
        <v>1072</v>
      </c>
      <c r="C298" s="72">
        <v>1150</v>
      </c>
      <c r="D298" s="72">
        <v>1104</v>
      </c>
      <c r="E298" s="73">
        <f t="shared" si="87"/>
        <v>96</v>
      </c>
      <c r="F298" s="74"/>
      <c r="G298" s="77"/>
    </row>
    <row r="299" ht="23.45" customHeight="1" spans="1:7">
      <c r="A299" s="71"/>
      <c r="B299" s="78" t="s">
        <v>1073</v>
      </c>
      <c r="C299" s="72">
        <v>95</v>
      </c>
      <c r="D299" s="72">
        <v>92</v>
      </c>
      <c r="E299" s="73">
        <f t="shared" si="87"/>
        <v>96.8421052631579</v>
      </c>
      <c r="F299" s="74">
        <f t="shared" ref="F299:F305" si="98">D299/G299*100-100</f>
        <v>-77.8313253012048</v>
      </c>
      <c r="G299" s="77">
        <v>415</v>
      </c>
    </row>
    <row r="300" ht="23.45" customHeight="1" spans="1:7">
      <c r="A300" s="76">
        <v>13488</v>
      </c>
      <c r="B300" s="66" t="s">
        <v>541</v>
      </c>
      <c r="C300" s="72">
        <f>C301</f>
        <v>4279</v>
      </c>
      <c r="D300" s="72">
        <f>D301</f>
        <v>4210</v>
      </c>
      <c r="E300" s="73">
        <f t="shared" si="87"/>
        <v>98.3874737088105</v>
      </c>
      <c r="F300" s="74">
        <f t="shared" si="98"/>
        <v>-17.4833398667189</v>
      </c>
      <c r="G300" s="77">
        <f>SUM(G301)</f>
        <v>5102</v>
      </c>
    </row>
    <row r="301" ht="23.45" customHeight="1" spans="1:7">
      <c r="A301" s="71">
        <v>7802</v>
      </c>
      <c r="B301" s="78" t="s">
        <v>542</v>
      </c>
      <c r="C301" s="72">
        <v>4279</v>
      </c>
      <c r="D301" s="72">
        <v>4210</v>
      </c>
      <c r="E301" s="73">
        <f t="shared" si="87"/>
        <v>98.3874737088105</v>
      </c>
      <c r="F301" s="74">
        <f t="shared" si="98"/>
        <v>-17.4833398667189</v>
      </c>
      <c r="G301" s="77">
        <v>5102</v>
      </c>
    </row>
    <row r="302" ht="23.45" customHeight="1" spans="1:7">
      <c r="A302" s="71">
        <v>2285</v>
      </c>
      <c r="B302" s="66" t="s">
        <v>543</v>
      </c>
      <c r="C302" s="72">
        <f t="shared" ref="C302:G302" si="99">C303+C308+C310+C312</f>
        <v>32250</v>
      </c>
      <c r="D302" s="72">
        <f t="shared" si="99"/>
        <v>30424</v>
      </c>
      <c r="E302" s="73">
        <f t="shared" si="87"/>
        <v>94.337984496124</v>
      </c>
      <c r="F302" s="74">
        <f t="shared" si="98"/>
        <v>-26.3965162695053</v>
      </c>
      <c r="G302" s="77">
        <f t="shared" si="99"/>
        <v>41335</v>
      </c>
    </row>
    <row r="303" ht="23.45" customHeight="1" spans="1:7">
      <c r="A303" s="71">
        <v>1153</v>
      </c>
      <c r="B303" s="66" t="s">
        <v>544</v>
      </c>
      <c r="C303" s="72">
        <f t="shared" ref="C303:G303" si="100">SUM(C304:C307)</f>
        <v>10510</v>
      </c>
      <c r="D303" s="72">
        <f t="shared" si="100"/>
        <v>10044</v>
      </c>
      <c r="E303" s="73">
        <f t="shared" si="87"/>
        <v>95.5661274976213</v>
      </c>
      <c r="F303" s="74">
        <f t="shared" si="98"/>
        <v>7.9535683576956</v>
      </c>
      <c r="G303" s="77">
        <f t="shared" si="100"/>
        <v>9304</v>
      </c>
    </row>
    <row r="304" ht="23.45" customHeight="1" spans="1:7">
      <c r="A304" s="71">
        <v>4364</v>
      </c>
      <c r="B304" s="78" t="s">
        <v>10</v>
      </c>
      <c r="C304" s="72">
        <v>2540</v>
      </c>
      <c r="D304" s="72">
        <v>2459</v>
      </c>
      <c r="E304" s="73">
        <f t="shared" si="87"/>
        <v>96.8110236220472</v>
      </c>
      <c r="F304" s="74">
        <f t="shared" si="98"/>
        <v>0.820008200081986</v>
      </c>
      <c r="G304" s="77">
        <v>2439</v>
      </c>
    </row>
    <row r="305" ht="23.45" customHeight="1" spans="1:7">
      <c r="A305" s="71">
        <v>249</v>
      </c>
      <c r="B305" s="78" t="s">
        <v>11</v>
      </c>
      <c r="C305" s="72">
        <v>2270</v>
      </c>
      <c r="D305" s="72">
        <v>2138</v>
      </c>
      <c r="E305" s="73">
        <f t="shared" si="87"/>
        <v>94.1850220264317</v>
      </c>
      <c r="F305" s="74">
        <f t="shared" si="98"/>
        <v>18.7777777777778</v>
      </c>
      <c r="G305" s="77">
        <v>1800</v>
      </c>
    </row>
    <row r="306" ht="23.45" customHeight="1" spans="1:7">
      <c r="A306" s="71">
        <v>249</v>
      </c>
      <c r="B306" s="78" t="s">
        <v>545</v>
      </c>
      <c r="C306" s="72"/>
      <c r="D306" s="72">
        <v>12</v>
      </c>
      <c r="E306" s="73"/>
      <c r="F306" s="74"/>
      <c r="G306" s="77"/>
    </row>
    <row r="307" ht="23.45" customHeight="1" spans="1:7">
      <c r="A307" s="71">
        <v>249</v>
      </c>
      <c r="B307" s="78" t="s">
        <v>552</v>
      </c>
      <c r="C307" s="72">
        <v>5700</v>
      </c>
      <c r="D307" s="72">
        <v>5435</v>
      </c>
      <c r="E307" s="73">
        <f t="shared" ref="E307:E320" si="101">D307/C307*100</f>
        <v>95.3508771929825</v>
      </c>
      <c r="F307" s="74">
        <f t="shared" ref="F307:F319" si="102">D307/G307*100-100</f>
        <v>7.30503455083908</v>
      </c>
      <c r="G307" s="77">
        <v>5065</v>
      </c>
    </row>
    <row r="308" ht="23.45" customHeight="1" spans="1:7">
      <c r="A308" s="71">
        <v>1720</v>
      </c>
      <c r="B308" s="66" t="s">
        <v>555</v>
      </c>
      <c r="C308" s="72">
        <f>SUM(C309:C309)</f>
        <v>215</v>
      </c>
      <c r="D308" s="72">
        <f>SUM(D309:D309)</f>
        <v>204</v>
      </c>
      <c r="E308" s="73">
        <f t="shared" si="101"/>
        <v>94.8837209302326</v>
      </c>
      <c r="F308" s="74">
        <f t="shared" si="102"/>
        <v>134.48275862069</v>
      </c>
      <c r="G308" s="77">
        <f t="shared" ref="G308:G312" si="103">SUM(G309)</f>
        <v>87</v>
      </c>
    </row>
    <row r="309" ht="23.45" customHeight="1" spans="1:7">
      <c r="A309" s="71">
        <v>1720</v>
      </c>
      <c r="B309" s="78" t="s">
        <v>557</v>
      </c>
      <c r="C309" s="72">
        <v>215</v>
      </c>
      <c r="D309" s="72">
        <v>204</v>
      </c>
      <c r="E309" s="73">
        <f t="shared" si="101"/>
        <v>94.8837209302326</v>
      </c>
      <c r="F309" s="74">
        <f t="shared" si="102"/>
        <v>134.48275862069</v>
      </c>
      <c r="G309" s="77">
        <v>87</v>
      </c>
    </row>
    <row r="310" ht="23.45" customHeight="1" spans="1:7">
      <c r="A310" s="71">
        <v>3717</v>
      </c>
      <c r="B310" s="66" t="s">
        <v>558</v>
      </c>
      <c r="C310" s="72">
        <f>C311</f>
        <v>2400</v>
      </c>
      <c r="D310" s="72">
        <f>D311</f>
        <v>2233</v>
      </c>
      <c r="E310" s="73">
        <f t="shared" si="101"/>
        <v>93.0416666666667</v>
      </c>
      <c r="F310" s="74">
        <f t="shared" si="102"/>
        <v>-37.2928952541421</v>
      </c>
      <c r="G310" s="77">
        <f t="shared" si="103"/>
        <v>3561</v>
      </c>
    </row>
    <row r="311" ht="23.45" customHeight="1" spans="1:7">
      <c r="A311" s="71">
        <v>3717</v>
      </c>
      <c r="B311" s="78" t="s">
        <v>559</v>
      </c>
      <c r="C311" s="72">
        <v>2400</v>
      </c>
      <c r="D311" s="72">
        <v>2233</v>
      </c>
      <c r="E311" s="73">
        <f t="shared" si="101"/>
        <v>93.0416666666667</v>
      </c>
      <c r="F311" s="74">
        <f t="shared" si="102"/>
        <v>-37.2928952541421</v>
      </c>
      <c r="G311" s="77">
        <v>3561</v>
      </c>
    </row>
    <row r="312" ht="23.45" customHeight="1" spans="1:7">
      <c r="A312" s="71">
        <v>72336</v>
      </c>
      <c r="B312" s="66" t="s">
        <v>562</v>
      </c>
      <c r="C312" s="72">
        <f>C313</f>
        <v>19125</v>
      </c>
      <c r="D312" s="72">
        <f>D313</f>
        <v>17943</v>
      </c>
      <c r="E312" s="73">
        <f t="shared" si="101"/>
        <v>93.8196078431372</v>
      </c>
      <c r="F312" s="74">
        <f t="shared" si="102"/>
        <v>-36.7825811225029</v>
      </c>
      <c r="G312" s="77">
        <f t="shared" si="103"/>
        <v>28383</v>
      </c>
    </row>
    <row r="313" ht="23.45" customHeight="1" spans="1:7">
      <c r="A313" s="76">
        <v>57689</v>
      </c>
      <c r="B313" s="78" t="s">
        <v>563</v>
      </c>
      <c r="C313" s="72">
        <v>19125</v>
      </c>
      <c r="D313" s="72">
        <v>17943</v>
      </c>
      <c r="E313" s="73">
        <f t="shared" si="101"/>
        <v>93.8196078431372</v>
      </c>
      <c r="F313" s="74">
        <f t="shared" si="102"/>
        <v>-36.7825811225029</v>
      </c>
      <c r="G313" s="77">
        <v>28383</v>
      </c>
    </row>
    <row r="314" ht="23.45" customHeight="1" spans="1:7">
      <c r="A314" s="71">
        <v>4842</v>
      </c>
      <c r="B314" s="66" t="s">
        <v>564</v>
      </c>
      <c r="C314" s="72">
        <f t="shared" ref="C314:G314" si="104">C315+C328+C331+C336+C338+C344+C347</f>
        <v>80200</v>
      </c>
      <c r="D314" s="72">
        <f t="shared" si="104"/>
        <v>79716</v>
      </c>
      <c r="E314" s="73">
        <f t="shared" si="101"/>
        <v>99.3965087281796</v>
      </c>
      <c r="F314" s="74">
        <f t="shared" si="102"/>
        <v>0.847607722085868</v>
      </c>
      <c r="G314" s="77">
        <f t="shared" si="104"/>
        <v>79046</v>
      </c>
    </row>
    <row r="315" ht="23.45" customHeight="1" spans="1:7">
      <c r="A315" s="71">
        <v>168</v>
      </c>
      <c r="B315" s="66" t="s">
        <v>1074</v>
      </c>
      <c r="C315" s="72">
        <f t="shared" ref="C315:G315" si="105">SUM(C316:C327)</f>
        <v>59180</v>
      </c>
      <c r="D315" s="72">
        <f t="shared" si="105"/>
        <v>58900</v>
      </c>
      <c r="E315" s="73">
        <f t="shared" si="101"/>
        <v>99.5268671848598</v>
      </c>
      <c r="F315" s="74">
        <f t="shared" si="102"/>
        <v>-0.589039477459536</v>
      </c>
      <c r="G315" s="77">
        <f t="shared" si="105"/>
        <v>59249</v>
      </c>
    </row>
    <row r="316" ht="23.45" customHeight="1" spans="1:7">
      <c r="A316" s="71">
        <v>154</v>
      </c>
      <c r="B316" s="78" t="s">
        <v>10</v>
      </c>
      <c r="C316" s="72">
        <v>4200</v>
      </c>
      <c r="D316" s="72">
        <v>4167</v>
      </c>
      <c r="E316" s="73">
        <f t="shared" si="101"/>
        <v>99.2142857142857</v>
      </c>
      <c r="F316" s="74">
        <f t="shared" si="102"/>
        <v>-6.25421822272216</v>
      </c>
      <c r="G316" s="77">
        <v>4445</v>
      </c>
    </row>
    <row r="317" ht="23.45" customHeight="1" spans="1:7">
      <c r="A317" s="71">
        <v>12</v>
      </c>
      <c r="B317" s="78" t="s">
        <v>11</v>
      </c>
      <c r="C317" s="72">
        <v>680</v>
      </c>
      <c r="D317" s="72">
        <v>661</v>
      </c>
      <c r="E317" s="73">
        <f t="shared" si="101"/>
        <v>97.2058823529412</v>
      </c>
      <c r="F317" s="74">
        <f t="shared" si="102"/>
        <v>32.7309236947791</v>
      </c>
      <c r="G317" s="77">
        <v>498</v>
      </c>
    </row>
    <row r="318" ht="23.45" customHeight="1" spans="1:7">
      <c r="A318" s="71"/>
      <c r="B318" s="78" t="s">
        <v>19</v>
      </c>
      <c r="C318" s="72">
        <v>170</v>
      </c>
      <c r="D318" s="72">
        <v>162</v>
      </c>
      <c r="E318" s="73">
        <f t="shared" si="101"/>
        <v>95.2941176470588</v>
      </c>
      <c r="F318" s="74">
        <f t="shared" si="102"/>
        <v>-17.3469387755102</v>
      </c>
      <c r="G318" s="77">
        <v>196</v>
      </c>
    </row>
    <row r="319" ht="23.45" customHeight="1" spans="1:7">
      <c r="A319" s="71"/>
      <c r="B319" s="81" t="s">
        <v>568</v>
      </c>
      <c r="C319" s="72">
        <v>5</v>
      </c>
      <c r="D319" s="72">
        <v>4</v>
      </c>
      <c r="E319" s="73">
        <f t="shared" si="101"/>
        <v>80</v>
      </c>
      <c r="F319" s="74">
        <f t="shared" si="102"/>
        <v>33.3333333333333</v>
      </c>
      <c r="G319" s="77">
        <v>3</v>
      </c>
    </row>
    <row r="320" ht="23.45" customHeight="1" spans="1:7">
      <c r="A320" s="71">
        <v>242</v>
      </c>
      <c r="B320" s="78" t="s">
        <v>1075</v>
      </c>
      <c r="C320" s="72">
        <v>50</v>
      </c>
      <c r="D320" s="72">
        <v>52</v>
      </c>
      <c r="E320" s="73">
        <f t="shared" si="101"/>
        <v>104</v>
      </c>
      <c r="F320" s="74"/>
      <c r="G320" s="77"/>
    </row>
    <row r="321" ht="23.45" customHeight="1" spans="1:7">
      <c r="A321" s="71">
        <v>22220</v>
      </c>
      <c r="B321" s="81" t="s">
        <v>1076</v>
      </c>
      <c r="C321" s="72"/>
      <c r="D321" s="72">
        <v>5</v>
      </c>
      <c r="E321" s="73"/>
      <c r="F321" s="74"/>
      <c r="G321" s="77"/>
    </row>
    <row r="322" ht="23.45" customHeight="1" spans="1:7">
      <c r="A322" s="71">
        <v>29918</v>
      </c>
      <c r="B322" s="78" t="s">
        <v>579</v>
      </c>
      <c r="C322" s="72">
        <v>10</v>
      </c>
      <c r="D322" s="72">
        <v>13</v>
      </c>
      <c r="E322" s="73">
        <f t="shared" ref="E322:E325" si="106">D322/C322*100</f>
        <v>130</v>
      </c>
      <c r="F322" s="74"/>
      <c r="G322" s="77"/>
    </row>
    <row r="323" ht="23.45" customHeight="1" spans="1:7">
      <c r="A323" s="71">
        <v>29918</v>
      </c>
      <c r="B323" s="78" t="s">
        <v>1077</v>
      </c>
      <c r="C323" s="72">
        <v>100</v>
      </c>
      <c r="D323" s="72">
        <v>105</v>
      </c>
      <c r="E323" s="73">
        <f t="shared" si="106"/>
        <v>105</v>
      </c>
      <c r="F323" s="74">
        <f t="shared" ref="F323:F335" si="107">D323/G323*100-100</f>
        <v>29.6296296296296</v>
      </c>
      <c r="G323" s="77">
        <v>81</v>
      </c>
    </row>
    <row r="324" ht="23.45" customHeight="1" spans="1:7">
      <c r="A324" s="71">
        <v>618</v>
      </c>
      <c r="B324" s="78" t="s">
        <v>583</v>
      </c>
      <c r="C324" s="72">
        <v>65</v>
      </c>
      <c r="D324" s="72">
        <v>67</v>
      </c>
      <c r="E324" s="73">
        <f t="shared" si="106"/>
        <v>103.076923076923</v>
      </c>
      <c r="F324" s="74"/>
      <c r="G324" s="77"/>
    </row>
    <row r="325" ht="23.45" customHeight="1" spans="1:7">
      <c r="A325" s="71">
        <v>618</v>
      </c>
      <c r="B325" s="78" t="s">
        <v>584</v>
      </c>
      <c r="C325" s="72">
        <v>22600</v>
      </c>
      <c r="D325" s="72">
        <v>22463</v>
      </c>
      <c r="E325" s="73">
        <f t="shared" si="106"/>
        <v>99.3938053097345</v>
      </c>
      <c r="F325" s="74">
        <f t="shared" si="107"/>
        <v>2.18350543601875</v>
      </c>
      <c r="G325" s="77">
        <v>21983</v>
      </c>
    </row>
    <row r="326" ht="23.45" customHeight="1" spans="1:7">
      <c r="A326" s="71">
        <v>37</v>
      </c>
      <c r="B326" s="78" t="s">
        <v>585</v>
      </c>
      <c r="C326" s="72"/>
      <c r="D326" s="72">
        <v>2</v>
      </c>
      <c r="E326" s="73"/>
      <c r="F326" s="74"/>
      <c r="G326" s="77"/>
    </row>
    <row r="327" ht="23.45" customHeight="1" spans="1:7">
      <c r="A327" s="71">
        <v>37</v>
      </c>
      <c r="B327" s="78" t="s">
        <v>1078</v>
      </c>
      <c r="C327" s="72">
        <v>31300</v>
      </c>
      <c r="D327" s="72">
        <v>31199</v>
      </c>
      <c r="E327" s="73">
        <f t="shared" ref="E327:E331" si="108">D327/C327*100</f>
        <v>99.6773162939297</v>
      </c>
      <c r="F327" s="74">
        <f t="shared" si="107"/>
        <v>-2.63396061542302</v>
      </c>
      <c r="G327" s="77">
        <v>32043</v>
      </c>
    </row>
    <row r="328" ht="23.45" customHeight="1" spans="1:7">
      <c r="A328" s="71">
        <v>2</v>
      </c>
      <c r="B328" s="82" t="s">
        <v>1079</v>
      </c>
      <c r="C328" s="72">
        <f t="shared" ref="C328:G328" si="109">SUM(C329:C330)</f>
        <v>385</v>
      </c>
      <c r="D328" s="72">
        <f t="shared" si="109"/>
        <v>382</v>
      </c>
      <c r="E328" s="73">
        <f t="shared" si="108"/>
        <v>99.2207792207792</v>
      </c>
      <c r="F328" s="74">
        <f t="shared" si="107"/>
        <v>-51.150895140665</v>
      </c>
      <c r="G328" s="77">
        <f t="shared" si="109"/>
        <v>782</v>
      </c>
    </row>
    <row r="329" ht="23.45" customHeight="1" spans="1:7">
      <c r="A329" s="71">
        <v>3658</v>
      </c>
      <c r="B329" s="78" t="s">
        <v>593</v>
      </c>
      <c r="C329" s="72">
        <v>85</v>
      </c>
      <c r="D329" s="72">
        <v>87</v>
      </c>
      <c r="E329" s="73">
        <f t="shared" si="108"/>
        <v>102.352941176471</v>
      </c>
      <c r="F329" s="74">
        <f t="shared" si="107"/>
        <v>3.57142857142858</v>
      </c>
      <c r="G329" s="77">
        <v>84</v>
      </c>
    </row>
    <row r="330" ht="23.45" customHeight="1" spans="1:7">
      <c r="A330" s="71"/>
      <c r="B330" s="81" t="s">
        <v>1080</v>
      </c>
      <c r="C330" s="72">
        <v>300</v>
      </c>
      <c r="D330" s="72">
        <v>295</v>
      </c>
      <c r="E330" s="73">
        <f t="shared" si="108"/>
        <v>98.3333333333333</v>
      </c>
      <c r="F330" s="74">
        <f t="shared" si="107"/>
        <v>-57.7363896848138</v>
      </c>
      <c r="G330" s="77">
        <v>698</v>
      </c>
    </row>
    <row r="331" ht="23.45" customHeight="1" spans="1:7">
      <c r="A331" s="71">
        <v>86</v>
      </c>
      <c r="B331" s="66" t="s">
        <v>612</v>
      </c>
      <c r="C331" s="72">
        <f t="shared" ref="C331:G331" si="110">SUM(C332:C335)</f>
        <v>7310</v>
      </c>
      <c r="D331" s="72">
        <f t="shared" si="110"/>
        <v>7326</v>
      </c>
      <c r="E331" s="73">
        <f t="shared" si="108"/>
        <v>100.218878248974</v>
      </c>
      <c r="F331" s="74">
        <f t="shared" si="107"/>
        <v>86.412213740458</v>
      </c>
      <c r="G331" s="77">
        <f t="shared" si="110"/>
        <v>3930</v>
      </c>
    </row>
    <row r="332" s="52" customFormat="1" ht="23.45" customHeight="1" spans="1:7">
      <c r="A332" s="87">
        <v>3569</v>
      </c>
      <c r="B332" s="88" t="s">
        <v>1081</v>
      </c>
      <c r="C332" s="89"/>
      <c r="D332" s="89">
        <v>10</v>
      </c>
      <c r="E332" s="73"/>
      <c r="F332" s="74">
        <f t="shared" si="107"/>
        <v>0</v>
      </c>
      <c r="G332" s="90">
        <v>10</v>
      </c>
    </row>
    <row r="333" ht="23.45" customHeight="1" spans="1:7">
      <c r="A333" s="71">
        <v>20</v>
      </c>
      <c r="B333" s="78" t="s">
        <v>624</v>
      </c>
      <c r="C333" s="72">
        <v>110</v>
      </c>
      <c r="D333" s="72">
        <v>110</v>
      </c>
      <c r="E333" s="73">
        <f t="shared" ref="E333:E345" si="111">D333/C333*100</f>
        <v>100</v>
      </c>
      <c r="F333" s="74">
        <f t="shared" si="107"/>
        <v>2.80373831775699</v>
      </c>
      <c r="G333" s="77">
        <v>107</v>
      </c>
    </row>
    <row r="334" ht="23.45" customHeight="1" spans="1:7">
      <c r="A334" s="71">
        <v>18</v>
      </c>
      <c r="B334" s="78" t="s">
        <v>1082</v>
      </c>
      <c r="C334" s="72"/>
      <c r="D334" s="72">
        <v>10</v>
      </c>
      <c r="E334" s="73"/>
      <c r="F334" s="74">
        <f t="shared" si="107"/>
        <v>0</v>
      </c>
      <c r="G334" s="77">
        <v>10</v>
      </c>
    </row>
    <row r="335" ht="23.45" customHeight="1" spans="1:7">
      <c r="A335" s="71">
        <v>18</v>
      </c>
      <c r="B335" s="78" t="s">
        <v>635</v>
      </c>
      <c r="C335" s="72">
        <v>7200</v>
      </c>
      <c r="D335" s="72">
        <v>7196</v>
      </c>
      <c r="E335" s="73">
        <f t="shared" si="111"/>
        <v>99.9444444444444</v>
      </c>
      <c r="F335" s="74">
        <f t="shared" si="107"/>
        <v>89.2190376018932</v>
      </c>
      <c r="G335" s="77">
        <v>3803</v>
      </c>
    </row>
    <row r="336" ht="23.45" customHeight="1" spans="1:7">
      <c r="A336" s="71">
        <v>115</v>
      </c>
      <c r="B336" s="66" t="s">
        <v>644</v>
      </c>
      <c r="C336" s="72">
        <f>SUM(C337:C337)</f>
        <v>720</v>
      </c>
      <c r="D336" s="72">
        <f>SUM(D337:D337)</f>
        <v>722</v>
      </c>
      <c r="E336" s="73">
        <f t="shared" si="111"/>
        <v>100.277777777778</v>
      </c>
      <c r="F336" s="74"/>
      <c r="G336" s="77">
        <f>SUM(G337)</f>
        <v>17</v>
      </c>
    </row>
    <row r="337" ht="21" customHeight="1" spans="1:7">
      <c r="A337" s="71">
        <v>857</v>
      </c>
      <c r="B337" s="78" t="s">
        <v>651</v>
      </c>
      <c r="C337" s="72">
        <v>720</v>
      </c>
      <c r="D337" s="72">
        <v>722</v>
      </c>
      <c r="E337" s="73">
        <f t="shared" si="111"/>
        <v>100.277777777778</v>
      </c>
      <c r="F337" s="74"/>
      <c r="G337" s="77">
        <v>17</v>
      </c>
    </row>
    <row r="338" ht="21" customHeight="1" spans="1:7">
      <c r="A338" s="71">
        <v>59</v>
      </c>
      <c r="B338" s="82" t="s">
        <v>657</v>
      </c>
      <c r="C338" s="72">
        <f t="shared" ref="C338:G338" si="112">SUM(C339:C343)</f>
        <v>1616</v>
      </c>
      <c r="D338" s="72">
        <f t="shared" si="112"/>
        <v>1628</v>
      </c>
      <c r="E338" s="73">
        <f t="shared" si="111"/>
        <v>100.742574257426</v>
      </c>
      <c r="F338" s="74">
        <f t="shared" ref="F338:F345" si="113">D338/G338*100-100</f>
        <v>-30.2186026575225</v>
      </c>
      <c r="G338" s="77">
        <f t="shared" si="112"/>
        <v>2333</v>
      </c>
    </row>
    <row r="339" ht="21" customHeight="1" spans="1:7">
      <c r="A339" s="71"/>
      <c r="B339" s="78" t="s">
        <v>1083</v>
      </c>
      <c r="C339" s="72">
        <v>1495</v>
      </c>
      <c r="D339" s="72">
        <v>1503</v>
      </c>
      <c r="E339" s="73">
        <f t="shared" si="111"/>
        <v>100.535117056856</v>
      </c>
      <c r="F339" s="74">
        <f t="shared" si="113"/>
        <v>-20.6022187004754</v>
      </c>
      <c r="G339" s="77">
        <v>1893</v>
      </c>
    </row>
    <row r="340" ht="21" customHeight="1" spans="1:7">
      <c r="A340" s="71"/>
      <c r="B340" s="78" t="s">
        <v>660</v>
      </c>
      <c r="C340" s="72">
        <v>35</v>
      </c>
      <c r="D340" s="72">
        <v>37</v>
      </c>
      <c r="E340" s="73">
        <f t="shared" si="111"/>
        <v>105.714285714286</v>
      </c>
      <c r="F340" s="74">
        <f t="shared" si="113"/>
        <v>23.3333333333333</v>
      </c>
      <c r="G340" s="77">
        <v>30</v>
      </c>
    </row>
    <row r="341" ht="21" customHeight="1" spans="1:7">
      <c r="A341" s="71"/>
      <c r="B341" s="81" t="s">
        <v>661</v>
      </c>
      <c r="C341" s="72">
        <v>30</v>
      </c>
      <c r="D341" s="72">
        <v>30</v>
      </c>
      <c r="E341" s="73">
        <f t="shared" si="111"/>
        <v>100</v>
      </c>
      <c r="F341" s="74">
        <f t="shared" si="113"/>
        <v>-91.1764705882353</v>
      </c>
      <c r="G341" s="77">
        <v>340</v>
      </c>
    </row>
    <row r="342" ht="21" customHeight="1" spans="1:7">
      <c r="A342" s="71">
        <v>25</v>
      </c>
      <c r="B342" s="81" t="s">
        <v>662</v>
      </c>
      <c r="C342" s="72">
        <v>11</v>
      </c>
      <c r="D342" s="72">
        <v>15</v>
      </c>
      <c r="E342" s="73">
        <f t="shared" si="111"/>
        <v>136.363636363636</v>
      </c>
      <c r="F342" s="74">
        <f t="shared" si="113"/>
        <v>50</v>
      </c>
      <c r="G342" s="77">
        <v>10</v>
      </c>
    </row>
    <row r="343" ht="21" customHeight="1" spans="1:7">
      <c r="A343" s="71"/>
      <c r="B343" s="81" t="s">
        <v>663</v>
      </c>
      <c r="C343" s="72">
        <v>45</v>
      </c>
      <c r="D343" s="72">
        <v>43</v>
      </c>
      <c r="E343" s="73">
        <f t="shared" si="111"/>
        <v>95.5555555555556</v>
      </c>
      <c r="F343" s="74">
        <f t="shared" si="113"/>
        <v>-28.3333333333333</v>
      </c>
      <c r="G343" s="77">
        <v>60</v>
      </c>
    </row>
    <row r="344" ht="21" customHeight="1" spans="1:7">
      <c r="A344" s="71">
        <v>9024</v>
      </c>
      <c r="B344" s="66" t="s">
        <v>664</v>
      </c>
      <c r="C344" s="72">
        <f t="shared" ref="C344:G344" si="114">SUM(C345:C346)</f>
        <v>15</v>
      </c>
      <c r="D344" s="72">
        <f t="shared" si="114"/>
        <v>19</v>
      </c>
      <c r="E344" s="73">
        <f t="shared" si="111"/>
        <v>126.666666666667</v>
      </c>
      <c r="F344" s="74">
        <f t="shared" si="113"/>
        <v>35.7142857142857</v>
      </c>
      <c r="G344" s="77">
        <f t="shared" si="114"/>
        <v>14</v>
      </c>
    </row>
    <row r="345" ht="21" customHeight="1" spans="1:7">
      <c r="A345" s="71">
        <v>9024</v>
      </c>
      <c r="B345" s="78" t="s">
        <v>667</v>
      </c>
      <c r="C345" s="72">
        <v>15</v>
      </c>
      <c r="D345" s="72">
        <v>16</v>
      </c>
      <c r="E345" s="73">
        <f t="shared" si="111"/>
        <v>106.666666666667</v>
      </c>
      <c r="F345" s="74">
        <f t="shared" si="113"/>
        <v>14.2857142857143</v>
      </c>
      <c r="G345" s="77">
        <v>14</v>
      </c>
    </row>
    <row r="346" ht="21" customHeight="1" spans="1:7">
      <c r="A346" s="71">
        <v>9024</v>
      </c>
      <c r="B346" s="78" t="s">
        <v>669</v>
      </c>
      <c r="C346" s="72"/>
      <c r="D346" s="72">
        <v>3</v>
      </c>
      <c r="E346" s="73"/>
      <c r="F346" s="74"/>
      <c r="G346" s="77"/>
    </row>
    <row r="347" ht="21" customHeight="1" spans="1:7">
      <c r="A347" s="76">
        <v>13749</v>
      </c>
      <c r="B347" s="66" t="s">
        <v>1084</v>
      </c>
      <c r="C347" s="72">
        <f>SUM(C348:C348)</f>
        <v>10974</v>
      </c>
      <c r="D347" s="72">
        <f>SUM(D348:D348)</f>
        <v>10739</v>
      </c>
      <c r="E347" s="73">
        <f t="shared" ref="E347:E359" si="115">D347/C347*100</f>
        <v>97.8585748131948</v>
      </c>
      <c r="F347" s="74">
        <f t="shared" ref="F347:F359" si="116">D347/G347*100-100</f>
        <v>-15.5805361213741</v>
      </c>
      <c r="G347" s="77">
        <f>SUM(G348)</f>
        <v>12721</v>
      </c>
    </row>
    <row r="348" ht="21" customHeight="1" spans="1:7">
      <c r="A348" s="71">
        <v>12400</v>
      </c>
      <c r="B348" s="78" t="s">
        <v>1085</v>
      </c>
      <c r="C348" s="72">
        <v>10974</v>
      </c>
      <c r="D348" s="72">
        <v>10739</v>
      </c>
      <c r="E348" s="73">
        <f t="shared" si="115"/>
        <v>97.8585748131948</v>
      </c>
      <c r="F348" s="74">
        <f t="shared" si="116"/>
        <v>-15.5805361213741</v>
      </c>
      <c r="G348" s="77">
        <v>12721</v>
      </c>
    </row>
    <row r="349" ht="21" customHeight="1" spans="1:7">
      <c r="A349" s="71">
        <v>337</v>
      </c>
      <c r="B349" s="66" t="s">
        <v>678</v>
      </c>
      <c r="C349" s="72">
        <f t="shared" ref="C349:G349" si="117">C350+C354+C358+C361+C363</f>
        <v>10800</v>
      </c>
      <c r="D349" s="72">
        <f t="shared" si="117"/>
        <v>10219</v>
      </c>
      <c r="E349" s="73">
        <f t="shared" si="115"/>
        <v>94.6203703703704</v>
      </c>
      <c r="F349" s="74">
        <f t="shared" si="116"/>
        <v>-31.9731061110371</v>
      </c>
      <c r="G349" s="91">
        <f t="shared" si="117"/>
        <v>15022</v>
      </c>
    </row>
    <row r="350" ht="21" customHeight="1" spans="1:7">
      <c r="A350" s="71"/>
      <c r="B350" s="66" t="s">
        <v>679</v>
      </c>
      <c r="C350" s="72">
        <f t="shared" ref="C350:G350" si="118">SUM(C351:C353)</f>
        <v>9898</v>
      </c>
      <c r="D350" s="72">
        <f t="shared" si="118"/>
        <v>9352</v>
      </c>
      <c r="E350" s="73">
        <f t="shared" si="115"/>
        <v>94.4837340876945</v>
      </c>
      <c r="F350" s="74">
        <f t="shared" si="116"/>
        <v>-30.6591532586936</v>
      </c>
      <c r="G350" s="77">
        <f t="shared" si="118"/>
        <v>13487</v>
      </c>
    </row>
    <row r="351" ht="21" customHeight="1" spans="1:7">
      <c r="A351" s="71">
        <v>92</v>
      </c>
      <c r="B351" s="78" t="s">
        <v>10</v>
      </c>
      <c r="C351" s="72">
        <v>200</v>
      </c>
      <c r="D351" s="72">
        <v>192</v>
      </c>
      <c r="E351" s="73">
        <f t="shared" si="115"/>
        <v>96</v>
      </c>
      <c r="F351" s="74">
        <f t="shared" si="116"/>
        <v>-43.3628318584071</v>
      </c>
      <c r="G351" s="77">
        <v>339</v>
      </c>
    </row>
    <row r="352" ht="21" customHeight="1" spans="1:7">
      <c r="A352" s="71">
        <v>11971</v>
      </c>
      <c r="B352" s="78" t="s">
        <v>11</v>
      </c>
      <c r="C352" s="72">
        <v>5</v>
      </c>
      <c r="D352" s="72">
        <v>4</v>
      </c>
      <c r="E352" s="73">
        <f t="shared" si="115"/>
        <v>80</v>
      </c>
      <c r="F352" s="74">
        <f t="shared" si="116"/>
        <v>33.3333333333333</v>
      </c>
      <c r="G352" s="77">
        <v>3</v>
      </c>
    </row>
    <row r="353" ht="23.45" customHeight="1" spans="1:7">
      <c r="A353" s="71">
        <v>26</v>
      </c>
      <c r="B353" s="78" t="s">
        <v>698</v>
      </c>
      <c r="C353" s="72">
        <v>9693</v>
      </c>
      <c r="D353" s="72">
        <v>9156</v>
      </c>
      <c r="E353" s="73">
        <f t="shared" si="115"/>
        <v>94.4599195295574</v>
      </c>
      <c r="F353" s="74">
        <f t="shared" si="116"/>
        <v>-30.3461392164321</v>
      </c>
      <c r="G353" s="77">
        <v>13145</v>
      </c>
    </row>
    <row r="354" ht="23.45" customHeight="1" spans="1:7">
      <c r="A354" s="71">
        <v>1043</v>
      </c>
      <c r="B354" s="66" t="s">
        <v>713</v>
      </c>
      <c r="C354" s="72">
        <f t="shared" ref="C354:G354" si="119">SUM(C355:C357)</f>
        <v>775</v>
      </c>
      <c r="D354" s="72">
        <f t="shared" si="119"/>
        <v>747</v>
      </c>
      <c r="E354" s="73">
        <f t="shared" si="115"/>
        <v>96.3870967741936</v>
      </c>
      <c r="F354" s="74">
        <f t="shared" si="116"/>
        <v>-37.1212121212121</v>
      </c>
      <c r="G354" s="77">
        <f t="shared" si="119"/>
        <v>1188</v>
      </c>
    </row>
    <row r="355" ht="23.45" customHeight="1" spans="1:7">
      <c r="A355" s="71">
        <v>113</v>
      </c>
      <c r="B355" s="78" t="s">
        <v>714</v>
      </c>
      <c r="C355" s="72">
        <v>10</v>
      </c>
      <c r="D355" s="72">
        <v>6</v>
      </c>
      <c r="E355" s="73">
        <f t="shared" si="115"/>
        <v>60</v>
      </c>
      <c r="F355" s="74">
        <f t="shared" si="116"/>
        <v>-81.25</v>
      </c>
      <c r="G355" s="77">
        <v>32</v>
      </c>
    </row>
    <row r="356" ht="23.45" customHeight="1" spans="1:7">
      <c r="A356" s="71">
        <v>26</v>
      </c>
      <c r="B356" s="78" t="s">
        <v>715</v>
      </c>
      <c r="C356" s="72">
        <v>650</v>
      </c>
      <c r="D356" s="72">
        <v>628</v>
      </c>
      <c r="E356" s="73">
        <f t="shared" si="115"/>
        <v>96.6153846153846</v>
      </c>
      <c r="F356" s="74">
        <f t="shared" si="116"/>
        <v>-39.7890699904123</v>
      </c>
      <c r="G356" s="77">
        <v>1043</v>
      </c>
    </row>
    <row r="357" ht="23.45" customHeight="1" spans="1:7">
      <c r="A357" s="71">
        <v>26</v>
      </c>
      <c r="B357" s="78" t="s">
        <v>716</v>
      </c>
      <c r="C357" s="72">
        <v>115</v>
      </c>
      <c r="D357" s="72">
        <v>113</v>
      </c>
      <c r="E357" s="73">
        <f t="shared" si="115"/>
        <v>98.2608695652174</v>
      </c>
      <c r="F357" s="74">
        <f t="shared" si="116"/>
        <v>0</v>
      </c>
      <c r="G357" s="77">
        <v>113</v>
      </c>
    </row>
    <row r="358" ht="23.45" customHeight="1" spans="1:7">
      <c r="A358" s="71"/>
      <c r="B358" s="66" t="s">
        <v>718</v>
      </c>
      <c r="C358" s="72">
        <f t="shared" ref="C358:G358" si="120">SUM(C359:C360)</f>
        <v>27</v>
      </c>
      <c r="D358" s="72">
        <f t="shared" si="120"/>
        <v>26</v>
      </c>
      <c r="E358" s="79">
        <f t="shared" si="115"/>
        <v>96.2962962962963</v>
      </c>
      <c r="F358" s="74">
        <f t="shared" si="116"/>
        <v>0</v>
      </c>
      <c r="G358" s="77">
        <f t="shared" si="120"/>
        <v>26</v>
      </c>
    </row>
    <row r="359" ht="23.45" customHeight="1" spans="1:7">
      <c r="A359" s="71"/>
      <c r="B359" s="78" t="s">
        <v>719</v>
      </c>
      <c r="C359" s="72">
        <v>27</v>
      </c>
      <c r="D359" s="72">
        <v>21</v>
      </c>
      <c r="E359" s="79">
        <f t="shared" si="115"/>
        <v>77.7777777777778</v>
      </c>
      <c r="F359" s="74">
        <f t="shared" si="116"/>
        <v>-19.2307692307692</v>
      </c>
      <c r="G359" s="77">
        <v>26</v>
      </c>
    </row>
    <row r="360" s="53" customFormat="1" ht="23.45" customHeight="1" spans="1:7">
      <c r="A360" s="92"/>
      <c r="B360" s="81" t="s">
        <v>720</v>
      </c>
      <c r="C360" s="83"/>
      <c r="D360" s="83">
        <v>5</v>
      </c>
      <c r="E360" s="93"/>
      <c r="F360" s="74"/>
      <c r="G360" s="75"/>
    </row>
    <row r="361" ht="23.45" customHeight="1" spans="1:7">
      <c r="A361" s="71"/>
      <c r="B361" s="82" t="s">
        <v>721</v>
      </c>
      <c r="C361" s="72">
        <f t="shared" ref="C361:G361" si="121">SUM(C362:C362)</f>
        <v>60</v>
      </c>
      <c r="D361" s="72">
        <f t="shared" si="121"/>
        <v>55</v>
      </c>
      <c r="E361" s="73">
        <f t="shared" ref="E361:E398" si="122">D361/C361*100</f>
        <v>91.6666666666667</v>
      </c>
      <c r="F361" s="74">
        <f t="shared" ref="F361:F370" si="123">D361/G361*100-100</f>
        <v>-80.14440433213</v>
      </c>
      <c r="G361" s="77">
        <f t="shared" si="121"/>
        <v>277</v>
      </c>
    </row>
    <row r="362" ht="23.45" customHeight="1" spans="1:7">
      <c r="A362" s="71">
        <v>56</v>
      </c>
      <c r="B362" s="81" t="s">
        <v>722</v>
      </c>
      <c r="C362" s="72">
        <v>60</v>
      </c>
      <c r="D362" s="72">
        <v>55</v>
      </c>
      <c r="E362" s="73">
        <f t="shared" si="122"/>
        <v>91.6666666666667</v>
      </c>
      <c r="F362" s="74">
        <f t="shared" si="123"/>
        <v>-80.14440433213</v>
      </c>
      <c r="G362" s="77">
        <v>277</v>
      </c>
    </row>
    <row r="363" ht="23.45" customHeight="1" spans="1:7">
      <c r="A363" s="71">
        <v>3201</v>
      </c>
      <c r="B363" s="66" t="s">
        <v>726</v>
      </c>
      <c r="C363" s="72">
        <f t="shared" ref="C363:C368" si="124">SUM(C364:C364)</f>
        <v>40</v>
      </c>
      <c r="D363" s="72">
        <f t="shared" ref="D363:D368" si="125">SUM(D364:D364)</f>
        <v>39</v>
      </c>
      <c r="E363" s="73">
        <f t="shared" si="122"/>
        <v>97.5</v>
      </c>
      <c r="F363" s="74">
        <f t="shared" si="123"/>
        <v>-11.3636363636364</v>
      </c>
      <c r="G363" s="77">
        <f t="shared" ref="G363:G368" si="126">SUM(G364)</f>
        <v>44</v>
      </c>
    </row>
    <row r="364" ht="23.45" customHeight="1" spans="1:7">
      <c r="A364" s="71">
        <v>112</v>
      </c>
      <c r="B364" s="78" t="s">
        <v>728</v>
      </c>
      <c r="C364" s="72">
        <v>40</v>
      </c>
      <c r="D364" s="72">
        <v>39</v>
      </c>
      <c r="E364" s="73">
        <f t="shared" si="122"/>
        <v>97.5</v>
      </c>
      <c r="F364" s="74">
        <f t="shared" si="123"/>
        <v>-11.3636363636364</v>
      </c>
      <c r="G364" s="77">
        <v>44</v>
      </c>
    </row>
    <row r="365" ht="23.45" customHeight="1" spans="1:7">
      <c r="A365" s="71">
        <v>112</v>
      </c>
      <c r="B365" s="66" t="s">
        <v>1086</v>
      </c>
      <c r="C365" s="72">
        <f t="shared" ref="C365:G365" si="127">C366+C368+C370</f>
        <v>7900</v>
      </c>
      <c r="D365" s="72">
        <f t="shared" si="127"/>
        <v>7488</v>
      </c>
      <c r="E365" s="73">
        <f t="shared" si="122"/>
        <v>94.7848101265823</v>
      </c>
      <c r="F365" s="74">
        <f t="shared" si="123"/>
        <v>54.7107438016529</v>
      </c>
      <c r="G365" s="77">
        <f t="shared" si="127"/>
        <v>4840</v>
      </c>
    </row>
    <row r="366" ht="23.45" customHeight="1" spans="1:7">
      <c r="A366" s="71">
        <v>281</v>
      </c>
      <c r="B366" s="66" t="s">
        <v>750</v>
      </c>
      <c r="C366" s="72">
        <f t="shared" si="124"/>
        <v>95</v>
      </c>
      <c r="D366" s="72">
        <f t="shared" si="125"/>
        <v>89</v>
      </c>
      <c r="E366" s="73">
        <f t="shared" si="122"/>
        <v>93.6842105263158</v>
      </c>
      <c r="F366" s="74">
        <f t="shared" si="123"/>
        <v>5.95238095238095</v>
      </c>
      <c r="G366" s="77">
        <f t="shared" si="126"/>
        <v>84</v>
      </c>
    </row>
    <row r="367" ht="23.45" customHeight="1" spans="1:7">
      <c r="A367" s="71">
        <v>281</v>
      </c>
      <c r="B367" s="78" t="s">
        <v>751</v>
      </c>
      <c r="C367" s="72">
        <v>95</v>
      </c>
      <c r="D367" s="72">
        <v>89</v>
      </c>
      <c r="E367" s="73">
        <f t="shared" si="122"/>
        <v>93.6842105263158</v>
      </c>
      <c r="F367" s="74">
        <f t="shared" si="123"/>
        <v>5.95238095238095</v>
      </c>
      <c r="G367" s="77">
        <v>84</v>
      </c>
    </row>
    <row r="368" ht="23.45" customHeight="1" spans="1:7">
      <c r="A368" s="71">
        <v>2022</v>
      </c>
      <c r="B368" s="66" t="s">
        <v>752</v>
      </c>
      <c r="C368" s="72">
        <f t="shared" si="124"/>
        <v>200</v>
      </c>
      <c r="D368" s="72">
        <f t="shared" si="125"/>
        <v>197</v>
      </c>
      <c r="E368" s="73">
        <f t="shared" si="122"/>
        <v>98.5</v>
      </c>
      <c r="F368" s="74">
        <f t="shared" si="123"/>
        <v>405.128205128205</v>
      </c>
      <c r="G368" s="77">
        <f t="shared" si="126"/>
        <v>39</v>
      </c>
    </row>
    <row r="369" ht="23.45" customHeight="1" spans="1:7">
      <c r="A369" s="71">
        <v>2022</v>
      </c>
      <c r="B369" s="78" t="s">
        <v>758</v>
      </c>
      <c r="C369" s="72">
        <v>200</v>
      </c>
      <c r="D369" s="72">
        <v>197</v>
      </c>
      <c r="E369" s="73">
        <f t="shared" si="122"/>
        <v>98.5</v>
      </c>
      <c r="F369" s="74">
        <f t="shared" si="123"/>
        <v>405.128205128205</v>
      </c>
      <c r="G369" s="77">
        <v>39</v>
      </c>
    </row>
    <row r="370" ht="23.45" customHeight="1" spans="1:7">
      <c r="A370" s="71">
        <v>3230</v>
      </c>
      <c r="B370" s="66" t="s">
        <v>772</v>
      </c>
      <c r="C370" s="72">
        <f t="shared" ref="C370:G370" si="128">SUM(C371:C372)</f>
        <v>7605</v>
      </c>
      <c r="D370" s="72">
        <f t="shared" si="128"/>
        <v>7202</v>
      </c>
      <c r="E370" s="73">
        <f t="shared" si="122"/>
        <v>94.7008547008547</v>
      </c>
      <c r="F370" s="74">
        <f t="shared" si="123"/>
        <v>52.6817892728429</v>
      </c>
      <c r="G370" s="77">
        <f t="shared" si="128"/>
        <v>4717</v>
      </c>
    </row>
    <row r="371" ht="23.45" customHeight="1" spans="1:7">
      <c r="A371" s="71">
        <v>1841</v>
      </c>
      <c r="B371" s="78" t="s">
        <v>774</v>
      </c>
      <c r="C371" s="72">
        <v>200</v>
      </c>
      <c r="D371" s="72">
        <v>193</v>
      </c>
      <c r="E371" s="73">
        <f t="shared" si="122"/>
        <v>96.5</v>
      </c>
      <c r="F371" s="74"/>
      <c r="G371" s="77"/>
    </row>
    <row r="372" ht="23.45" customHeight="1" spans="1:7">
      <c r="A372" s="71">
        <v>1841</v>
      </c>
      <c r="B372" s="78" t="s">
        <v>775</v>
      </c>
      <c r="C372" s="72">
        <v>7405</v>
      </c>
      <c r="D372" s="72">
        <v>7009</v>
      </c>
      <c r="E372" s="73">
        <f t="shared" si="122"/>
        <v>94.6522619851452</v>
      </c>
      <c r="F372" s="74">
        <f t="shared" ref="F372:F377" si="129">D372/G372*100-100</f>
        <v>48.5902056391774</v>
      </c>
      <c r="G372" s="77">
        <v>4717</v>
      </c>
    </row>
    <row r="373" ht="23.45" customHeight="1" spans="1:7">
      <c r="A373" s="71">
        <v>1841</v>
      </c>
      <c r="B373" s="66" t="s">
        <v>783</v>
      </c>
      <c r="C373" s="72">
        <f t="shared" ref="C373:G373" si="130">C374+C376+C378</f>
        <v>2300</v>
      </c>
      <c r="D373" s="72">
        <f t="shared" si="130"/>
        <v>3172</v>
      </c>
      <c r="E373" s="73">
        <f t="shared" si="122"/>
        <v>137.913043478261</v>
      </c>
      <c r="F373" s="74">
        <f t="shared" si="129"/>
        <v>78.503095104108</v>
      </c>
      <c r="G373" s="77">
        <f t="shared" si="130"/>
        <v>1777</v>
      </c>
    </row>
    <row r="374" ht="23.45" customHeight="1" spans="1:7">
      <c r="A374" s="71">
        <v>395</v>
      </c>
      <c r="B374" s="66" t="s">
        <v>784</v>
      </c>
      <c r="C374" s="72">
        <f t="shared" ref="C374:C378" si="131">SUM(C375:C375)</f>
        <v>200</v>
      </c>
      <c r="D374" s="72">
        <f t="shared" ref="D374:D378" si="132">SUM(D375:D375)</f>
        <v>225</v>
      </c>
      <c r="E374" s="73">
        <f t="shared" si="122"/>
        <v>112.5</v>
      </c>
      <c r="F374" s="74">
        <f t="shared" si="129"/>
        <v>-85.5861627162076</v>
      </c>
      <c r="G374" s="77">
        <f t="shared" ref="G374:G378" si="133">SUM(G375)</f>
        <v>1561</v>
      </c>
    </row>
    <row r="375" ht="23.45" customHeight="1" spans="1:7">
      <c r="A375" s="71">
        <v>395</v>
      </c>
      <c r="B375" s="78" t="s">
        <v>789</v>
      </c>
      <c r="C375" s="72">
        <v>200</v>
      </c>
      <c r="D375" s="72">
        <v>225</v>
      </c>
      <c r="E375" s="73">
        <f t="shared" si="122"/>
        <v>112.5</v>
      </c>
      <c r="F375" s="74">
        <f t="shared" si="129"/>
        <v>-85.5861627162076</v>
      </c>
      <c r="G375" s="77">
        <v>1561</v>
      </c>
    </row>
    <row r="376" ht="23.45" customHeight="1" spans="1:7">
      <c r="A376" s="71">
        <v>154</v>
      </c>
      <c r="B376" s="66" t="s">
        <v>794</v>
      </c>
      <c r="C376" s="72">
        <f t="shared" si="131"/>
        <v>100</v>
      </c>
      <c r="D376" s="72">
        <f t="shared" si="132"/>
        <v>118</v>
      </c>
      <c r="E376" s="73">
        <f t="shared" si="122"/>
        <v>118</v>
      </c>
      <c r="F376" s="74">
        <f t="shared" si="129"/>
        <v>8.25688073394495</v>
      </c>
      <c r="G376" s="77">
        <f t="shared" si="133"/>
        <v>109</v>
      </c>
    </row>
    <row r="377" ht="23.45" customHeight="1" spans="1:7">
      <c r="A377" s="71">
        <v>154</v>
      </c>
      <c r="B377" s="78" t="s">
        <v>796</v>
      </c>
      <c r="C377" s="72">
        <v>100</v>
      </c>
      <c r="D377" s="72">
        <v>118</v>
      </c>
      <c r="E377" s="73">
        <f t="shared" si="122"/>
        <v>118</v>
      </c>
      <c r="F377" s="74">
        <f t="shared" si="129"/>
        <v>8.25688073394495</v>
      </c>
      <c r="G377" s="77">
        <v>109</v>
      </c>
    </row>
    <row r="378" ht="23.45" customHeight="1" spans="1:7">
      <c r="A378" s="71"/>
      <c r="B378" s="66" t="s">
        <v>797</v>
      </c>
      <c r="C378" s="72">
        <f t="shared" si="131"/>
        <v>2000</v>
      </c>
      <c r="D378" s="72">
        <f t="shared" si="132"/>
        <v>2829</v>
      </c>
      <c r="E378" s="73">
        <f t="shared" si="122"/>
        <v>141.45</v>
      </c>
      <c r="F378" s="74"/>
      <c r="G378" s="77">
        <f t="shared" si="133"/>
        <v>107</v>
      </c>
    </row>
    <row r="379" ht="23.45" customHeight="1" spans="1:7">
      <c r="A379" s="71"/>
      <c r="B379" s="78" t="s">
        <v>799</v>
      </c>
      <c r="C379" s="72">
        <v>2000</v>
      </c>
      <c r="D379" s="72">
        <v>2829</v>
      </c>
      <c r="E379" s="73">
        <f t="shared" si="122"/>
        <v>141.45</v>
      </c>
      <c r="F379" s="74"/>
      <c r="G379" s="77">
        <v>107</v>
      </c>
    </row>
    <row r="380" ht="23.45" customHeight="1" spans="1:7">
      <c r="A380" s="71"/>
      <c r="B380" s="82" t="s">
        <v>800</v>
      </c>
      <c r="C380" s="72">
        <f>C381</f>
        <v>100</v>
      </c>
      <c r="D380" s="72">
        <f>D381</f>
        <v>120</v>
      </c>
      <c r="E380" s="73">
        <f t="shared" si="122"/>
        <v>120</v>
      </c>
      <c r="F380" s="74">
        <f t="shared" ref="F380:F398" si="134">D380/G380*100-100</f>
        <v>76.4705882352941</v>
      </c>
      <c r="G380" s="77">
        <f>SUM(G381)</f>
        <v>68</v>
      </c>
    </row>
    <row r="381" ht="23.45" customHeight="1" spans="1:7">
      <c r="A381" s="71">
        <v>2613</v>
      </c>
      <c r="B381" s="82" t="s">
        <v>801</v>
      </c>
      <c r="C381" s="72">
        <f>C382</f>
        <v>100</v>
      </c>
      <c r="D381" s="72">
        <f>D382</f>
        <v>120</v>
      </c>
      <c r="E381" s="73">
        <f t="shared" si="122"/>
        <v>120</v>
      </c>
      <c r="F381" s="74">
        <f t="shared" si="134"/>
        <v>76.4705882352941</v>
      </c>
      <c r="G381" s="77">
        <f>SUM(G382)</f>
        <v>68</v>
      </c>
    </row>
    <row r="382" ht="23.45" customHeight="1" spans="1:7">
      <c r="A382" s="71">
        <v>1184</v>
      </c>
      <c r="B382" s="81" t="s">
        <v>10</v>
      </c>
      <c r="C382" s="72">
        <v>100</v>
      </c>
      <c r="D382" s="72">
        <v>120</v>
      </c>
      <c r="E382" s="73">
        <f t="shared" si="122"/>
        <v>120</v>
      </c>
      <c r="F382" s="74">
        <f t="shared" si="134"/>
        <v>76.4705882352941</v>
      </c>
      <c r="G382" s="77">
        <v>68</v>
      </c>
    </row>
    <row r="383" ht="23.45" customHeight="1" spans="1:7">
      <c r="A383" s="71">
        <v>383</v>
      </c>
      <c r="B383" s="66" t="s">
        <v>1087</v>
      </c>
      <c r="C383" s="72">
        <f t="shared" ref="C383:G383" si="135">SUM(C384,C390,C393)</f>
        <v>3650</v>
      </c>
      <c r="D383" s="72">
        <f t="shared" si="135"/>
        <v>3532</v>
      </c>
      <c r="E383" s="73">
        <f t="shared" si="122"/>
        <v>96.7671232876712</v>
      </c>
      <c r="F383" s="74">
        <f t="shared" si="134"/>
        <v>-1.34078212290503</v>
      </c>
      <c r="G383" s="77">
        <f t="shared" si="135"/>
        <v>3580</v>
      </c>
    </row>
    <row r="384" ht="23.45" customHeight="1" spans="1:7">
      <c r="A384" s="71">
        <v>193</v>
      </c>
      <c r="B384" s="82" t="s">
        <v>1088</v>
      </c>
      <c r="C384" s="72">
        <f t="shared" ref="C384:G384" si="136">SUM(C385:C389)</f>
        <v>2310</v>
      </c>
      <c r="D384" s="72">
        <f t="shared" si="136"/>
        <v>2306</v>
      </c>
      <c r="E384" s="73">
        <f t="shared" si="122"/>
        <v>99.8268398268398</v>
      </c>
      <c r="F384" s="74">
        <f t="shared" si="134"/>
        <v>-21.3774292533242</v>
      </c>
      <c r="G384" s="77">
        <f t="shared" si="136"/>
        <v>2933</v>
      </c>
    </row>
    <row r="385" ht="23.45" customHeight="1" spans="1:7">
      <c r="A385" s="71"/>
      <c r="B385" s="78" t="s">
        <v>10</v>
      </c>
      <c r="C385" s="72">
        <v>650</v>
      </c>
      <c r="D385" s="72">
        <v>661</v>
      </c>
      <c r="E385" s="73">
        <f t="shared" si="122"/>
        <v>101.692307692308</v>
      </c>
      <c r="F385" s="74">
        <f t="shared" si="134"/>
        <v>32.9979879275654</v>
      </c>
      <c r="G385" s="77">
        <v>497</v>
      </c>
    </row>
    <row r="386" ht="23.45" customHeight="1" spans="1:7">
      <c r="A386" s="71">
        <v>88</v>
      </c>
      <c r="B386" s="78" t="s">
        <v>11</v>
      </c>
      <c r="C386" s="72">
        <v>950</v>
      </c>
      <c r="D386" s="72">
        <v>948</v>
      </c>
      <c r="E386" s="73">
        <f t="shared" si="122"/>
        <v>99.7894736842105</v>
      </c>
      <c r="F386" s="74">
        <f t="shared" si="134"/>
        <v>1.3903743315508</v>
      </c>
      <c r="G386" s="77">
        <v>935</v>
      </c>
    </row>
    <row r="387" ht="23.45" customHeight="1" spans="1:7">
      <c r="A387" s="71"/>
      <c r="B387" s="78" t="s">
        <v>1089</v>
      </c>
      <c r="C387" s="72">
        <v>30</v>
      </c>
      <c r="D387" s="72">
        <v>28</v>
      </c>
      <c r="E387" s="73">
        <f t="shared" si="122"/>
        <v>93.3333333333333</v>
      </c>
      <c r="F387" s="74">
        <f t="shared" si="134"/>
        <v>40</v>
      </c>
      <c r="G387" s="77">
        <v>20</v>
      </c>
    </row>
    <row r="388" ht="23.45" customHeight="1" spans="1:7">
      <c r="A388" s="71"/>
      <c r="B388" s="81" t="s">
        <v>1090</v>
      </c>
      <c r="C388" s="72">
        <v>310</v>
      </c>
      <c r="D388" s="72">
        <v>303</v>
      </c>
      <c r="E388" s="73">
        <f t="shared" si="122"/>
        <v>97.741935483871</v>
      </c>
      <c r="F388" s="74">
        <f t="shared" si="134"/>
        <v>-18.3288409703504</v>
      </c>
      <c r="G388" s="77">
        <v>371</v>
      </c>
    </row>
    <row r="389" ht="23.45" customHeight="1" spans="1:7">
      <c r="A389" s="71"/>
      <c r="B389" s="81" t="s">
        <v>1091</v>
      </c>
      <c r="C389" s="72">
        <v>370</v>
      </c>
      <c r="D389" s="72">
        <v>366</v>
      </c>
      <c r="E389" s="73">
        <f t="shared" si="122"/>
        <v>98.9189189189189</v>
      </c>
      <c r="F389" s="74">
        <f t="shared" si="134"/>
        <v>-67.027027027027</v>
      </c>
      <c r="G389" s="77">
        <v>1110</v>
      </c>
    </row>
    <row r="390" ht="23.45" customHeight="1" spans="1:7">
      <c r="A390" s="71">
        <v>110</v>
      </c>
      <c r="B390" s="66" t="s">
        <v>882</v>
      </c>
      <c r="C390" s="72">
        <f t="shared" ref="C390:G390" si="137">SUM(C391:C392)</f>
        <v>240</v>
      </c>
      <c r="D390" s="72">
        <f t="shared" si="137"/>
        <v>224</v>
      </c>
      <c r="E390" s="73">
        <f t="shared" si="122"/>
        <v>93.3333333333333</v>
      </c>
      <c r="F390" s="74">
        <f t="shared" si="134"/>
        <v>-9.31174089068826</v>
      </c>
      <c r="G390" s="77">
        <f t="shared" si="137"/>
        <v>247</v>
      </c>
    </row>
    <row r="391" ht="23.45" customHeight="1" spans="1:7">
      <c r="A391" s="71">
        <v>1242</v>
      </c>
      <c r="B391" s="78" t="s">
        <v>887</v>
      </c>
      <c r="C391" s="72">
        <v>40</v>
      </c>
      <c r="D391" s="72">
        <v>36</v>
      </c>
      <c r="E391" s="73">
        <f t="shared" si="122"/>
        <v>90</v>
      </c>
      <c r="F391" s="74">
        <f t="shared" si="134"/>
        <v>-10</v>
      </c>
      <c r="G391" s="77">
        <v>40</v>
      </c>
    </row>
    <row r="392" ht="23.45" customHeight="1" spans="1:7">
      <c r="A392" s="71">
        <v>1242</v>
      </c>
      <c r="B392" s="78" t="s">
        <v>893</v>
      </c>
      <c r="C392" s="72">
        <v>200</v>
      </c>
      <c r="D392" s="72">
        <v>188</v>
      </c>
      <c r="E392" s="73">
        <f t="shared" si="122"/>
        <v>94</v>
      </c>
      <c r="F392" s="74">
        <f t="shared" si="134"/>
        <v>-9.17874396135265</v>
      </c>
      <c r="G392" s="77">
        <v>207</v>
      </c>
    </row>
    <row r="393" ht="23.45" customHeight="1" spans="1:7">
      <c r="A393" s="71">
        <v>5310</v>
      </c>
      <c r="B393" s="82" t="s">
        <v>1092</v>
      </c>
      <c r="C393" s="72">
        <f>C394</f>
        <v>1100</v>
      </c>
      <c r="D393" s="72">
        <f>D394</f>
        <v>1002</v>
      </c>
      <c r="E393" s="73">
        <f t="shared" si="122"/>
        <v>91.0909090909091</v>
      </c>
      <c r="F393" s="74">
        <f t="shared" si="134"/>
        <v>150.5</v>
      </c>
      <c r="G393" s="77">
        <f>SUM(G394)</f>
        <v>400</v>
      </c>
    </row>
    <row r="394" ht="23.45" customHeight="1" spans="1:7">
      <c r="A394" s="71">
        <v>538</v>
      </c>
      <c r="B394" s="81" t="s">
        <v>1093</v>
      </c>
      <c r="C394" s="72">
        <v>1100</v>
      </c>
      <c r="D394" s="72">
        <v>1002</v>
      </c>
      <c r="E394" s="73">
        <f t="shared" si="122"/>
        <v>91.0909090909091</v>
      </c>
      <c r="F394" s="74">
        <f t="shared" si="134"/>
        <v>150.5</v>
      </c>
      <c r="G394" s="77">
        <v>400</v>
      </c>
    </row>
    <row r="395" ht="23.45" customHeight="1" spans="1:7">
      <c r="A395" s="71">
        <v>177</v>
      </c>
      <c r="B395" s="66" t="s">
        <v>1094</v>
      </c>
      <c r="C395" s="72">
        <f t="shared" ref="C395:G395" si="138">SUM(C396,C400,C402)</f>
        <v>5700</v>
      </c>
      <c r="D395" s="72">
        <f t="shared" si="138"/>
        <v>6696</v>
      </c>
      <c r="E395" s="73">
        <f t="shared" si="122"/>
        <v>117.473684210526</v>
      </c>
      <c r="F395" s="74">
        <f t="shared" si="134"/>
        <v>19.1247109055328</v>
      </c>
      <c r="G395" s="91">
        <f t="shared" si="138"/>
        <v>5621</v>
      </c>
    </row>
    <row r="396" ht="23.45" customHeight="1" spans="1:7">
      <c r="A396" s="71">
        <v>132</v>
      </c>
      <c r="B396" s="66" t="s">
        <v>897</v>
      </c>
      <c r="C396" s="72">
        <f t="shared" ref="C396:G396" si="139">SUM(C397:C399)</f>
        <v>260</v>
      </c>
      <c r="D396" s="72">
        <f t="shared" si="139"/>
        <v>1245</v>
      </c>
      <c r="E396" s="73">
        <f t="shared" si="122"/>
        <v>478.846153846154</v>
      </c>
      <c r="F396" s="74">
        <f t="shared" si="134"/>
        <v>390.157480314961</v>
      </c>
      <c r="G396" s="77">
        <f t="shared" si="139"/>
        <v>254</v>
      </c>
    </row>
    <row r="397" ht="23.45" customHeight="1" spans="1:7">
      <c r="A397" s="71">
        <v>4039</v>
      </c>
      <c r="B397" s="78" t="s">
        <v>902</v>
      </c>
      <c r="C397" s="72">
        <v>210</v>
      </c>
      <c r="D397" s="72">
        <v>19</v>
      </c>
      <c r="E397" s="73">
        <f t="shared" si="122"/>
        <v>9.04761904761905</v>
      </c>
      <c r="F397" s="74">
        <f t="shared" si="134"/>
        <v>-90.8212560386473</v>
      </c>
      <c r="G397" s="77">
        <v>207</v>
      </c>
    </row>
    <row r="398" ht="23.45" customHeight="1" spans="1:7">
      <c r="A398" s="71">
        <v>4039</v>
      </c>
      <c r="B398" s="78" t="s">
        <v>904</v>
      </c>
      <c r="C398" s="72">
        <v>50</v>
      </c>
      <c r="D398" s="72">
        <v>28</v>
      </c>
      <c r="E398" s="73">
        <f t="shared" si="122"/>
        <v>56</v>
      </c>
      <c r="F398" s="74">
        <f t="shared" si="134"/>
        <v>-40.4255319148936</v>
      </c>
      <c r="G398" s="77">
        <v>47</v>
      </c>
    </row>
    <row r="399" ht="23.45" customHeight="1" spans="1:7">
      <c r="A399" s="71">
        <v>4039</v>
      </c>
      <c r="B399" s="78" t="s">
        <v>1095</v>
      </c>
      <c r="C399" s="72"/>
      <c r="D399" s="72">
        <v>1198</v>
      </c>
      <c r="E399" s="73"/>
      <c r="F399" s="74"/>
      <c r="G399" s="77"/>
    </row>
    <row r="400" ht="23.45" customHeight="1" spans="1:7">
      <c r="A400" s="71">
        <v>733</v>
      </c>
      <c r="B400" s="66" t="s">
        <v>906</v>
      </c>
      <c r="C400" s="72">
        <f>SUM(C401:C401)</f>
        <v>5240</v>
      </c>
      <c r="D400" s="72">
        <f>SUM(D401:D401)</f>
        <v>5245</v>
      </c>
      <c r="E400" s="73">
        <f t="shared" ref="E400:E429" si="140">D400/C400*100</f>
        <v>100.095419847328</v>
      </c>
      <c r="F400" s="74">
        <f t="shared" ref="F400:F406" si="141">D400/G400*100-100</f>
        <v>1.45067698259187</v>
      </c>
      <c r="G400" s="77">
        <f>SUM(G401)</f>
        <v>5170</v>
      </c>
    </row>
    <row r="401" ht="23.45" customHeight="1" spans="1:7">
      <c r="A401" s="71">
        <v>733</v>
      </c>
      <c r="B401" s="78" t="s">
        <v>907</v>
      </c>
      <c r="C401" s="72">
        <v>5240</v>
      </c>
      <c r="D401" s="72">
        <v>5245</v>
      </c>
      <c r="E401" s="73">
        <f t="shared" si="140"/>
        <v>100.095419847328</v>
      </c>
      <c r="F401" s="74">
        <f t="shared" si="141"/>
        <v>1.45067698259187</v>
      </c>
      <c r="G401" s="77">
        <v>5170</v>
      </c>
    </row>
    <row r="402" ht="23.45" customHeight="1" spans="1:7">
      <c r="A402" s="71">
        <v>702</v>
      </c>
      <c r="B402" s="66" t="s">
        <v>910</v>
      </c>
      <c r="C402" s="72">
        <f>SUM(C403:C403)</f>
        <v>200</v>
      </c>
      <c r="D402" s="72">
        <f>SUM(D403:D403)</f>
        <v>206</v>
      </c>
      <c r="E402" s="73">
        <f t="shared" si="140"/>
        <v>103</v>
      </c>
      <c r="F402" s="74">
        <f t="shared" si="141"/>
        <v>4.56852791878173</v>
      </c>
      <c r="G402" s="77">
        <f>SUM(G403)</f>
        <v>197</v>
      </c>
    </row>
    <row r="403" ht="23.45" customHeight="1" spans="1:7">
      <c r="A403" s="71">
        <v>702</v>
      </c>
      <c r="B403" s="78" t="s">
        <v>913</v>
      </c>
      <c r="C403" s="72">
        <v>200</v>
      </c>
      <c r="D403" s="72">
        <v>206</v>
      </c>
      <c r="E403" s="73">
        <f t="shared" si="140"/>
        <v>103</v>
      </c>
      <c r="F403" s="74">
        <f t="shared" si="141"/>
        <v>4.56852791878173</v>
      </c>
      <c r="G403" s="77">
        <v>197</v>
      </c>
    </row>
    <row r="404" ht="23.45" customHeight="1" spans="1:7">
      <c r="A404" s="71">
        <v>700</v>
      </c>
      <c r="B404" s="66" t="s">
        <v>1096</v>
      </c>
      <c r="C404" s="72">
        <f t="shared" ref="C404:G404" si="142">C405+C408</f>
        <v>1000</v>
      </c>
      <c r="D404" s="72">
        <f t="shared" si="142"/>
        <v>1042</v>
      </c>
      <c r="E404" s="73">
        <f t="shared" si="140"/>
        <v>104.2</v>
      </c>
      <c r="F404" s="74">
        <f t="shared" si="141"/>
        <v>19.4954128440367</v>
      </c>
      <c r="G404" s="91">
        <f t="shared" si="142"/>
        <v>872</v>
      </c>
    </row>
    <row r="405" ht="23.45" customHeight="1" spans="1:7">
      <c r="A405" s="71">
        <v>2</v>
      </c>
      <c r="B405" s="66" t="s">
        <v>915</v>
      </c>
      <c r="C405" s="72">
        <f t="shared" ref="C405:G405" si="143">SUM(C406:C407)</f>
        <v>921</v>
      </c>
      <c r="D405" s="72">
        <f t="shared" si="143"/>
        <v>921</v>
      </c>
      <c r="E405" s="73">
        <f t="shared" si="140"/>
        <v>100</v>
      </c>
      <c r="F405" s="74">
        <f t="shared" si="141"/>
        <v>5.61926605504588</v>
      </c>
      <c r="G405" s="77">
        <f t="shared" si="143"/>
        <v>872</v>
      </c>
    </row>
    <row r="406" ht="23.45" customHeight="1" spans="1:7">
      <c r="A406" s="71"/>
      <c r="B406" s="78" t="s">
        <v>923</v>
      </c>
      <c r="C406" s="72">
        <v>800</v>
      </c>
      <c r="D406" s="72">
        <v>800</v>
      </c>
      <c r="E406" s="73">
        <f t="shared" si="140"/>
        <v>100</v>
      </c>
      <c r="F406" s="74">
        <f t="shared" si="141"/>
        <v>-8.04597701149426</v>
      </c>
      <c r="G406" s="77">
        <v>870</v>
      </c>
    </row>
    <row r="407" ht="23.45" customHeight="1" spans="1:7">
      <c r="A407" s="71"/>
      <c r="B407" s="78" t="s">
        <v>925</v>
      </c>
      <c r="C407" s="72">
        <v>121</v>
      </c>
      <c r="D407" s="72">
        <v>121</v>
      </c>
      <c r="E407" s="73">
        <f t="shared" si="140"/>
        <v>100</v>
      </c>
      <c r="F407" s="74"/>
      <c r="G407" s="77">
        <v>2</v>
      </c>
    </row>
    <row r="408" ht="23.45" customHeight="1" spans="1:7">
      <c r="A408" s="71">
        <v>2</v>
      </c>
      <c r="B408" s="66" t="s">
        <v>948</v>
      </c>
      <c r="C408" s="72">
        <f>SUM(C409:C409)</f>
        <v>79</v>
      </c>
      <c r="D408" s="72">
        <f>SUM(D409:D409)</f>
        <v>121</v>
      </c>
      <c r="E408" s="73">
        <f t="shared" si="140"/>
        <v>153.164556962025</v>
      </c>
      <c r="F408" s="74"/>
      <c r="G408" s="77"/>
    </row>
    <row r="409" ht="23.45" customHeight="1" spans="1:7">
      <c r="A409" s="71"/>
      <c r="B409" s="78" t="s">
        <v>1097</v>
      </c>
      <c r="C409" s="72">
        <v>79</v>
      </c>
      <c r="D409" s="72">
        <v>121</v>
      </c>
      <c r="E409" s="73">
        <f t="shared" si="140"/>
        <v>153.164556962025</v>
      </c>
      <c r="F409" s="74"/>
      <c r="G409" s="77"/>
    </row>
    <row r="410" ht="23.45" customHeight="1" spans="1:7">
      <c r="A410" s="71"/>
      <c r="B410" s="66" t="s">
        <v>1098</v>
      </c>
      <c r="C410" s="72">
        <f t="shared" ref="C410:G410" si="144">C411+C416+C419</f>
        <v>1600</v>
      </c>
      <c r="D410" s="72">
        <f t="shared" si="144"/>
        <v>1780</v>
      </c>
      <c r="E410" s="73">
        <f t="shared" si="140"/>
        <v>111.25</v>
      </c>
      <c r="F410" s="74">
        <f t="shared" ref="F410:F416" si="145">D410/G410*100-100</f>
        <v>17.6470588235294</v>
      </c>
      <c r="G410" s="91">
        <f t="shared" si="144"/>
        <v>1513</v>
      </c>
    </row>
    <row r="411" ht="23.45" customHeight="1" spans="1:7">
      <c r="A411" s="71"/>
      <c r="B411" s="82" t="s">
        <v>1099</v>
      </c>
      <c r="C411" s="72">
        <f t="shared" ref="C411:G411" si="146">SUM(C412:C415)</f>
        <v>830</v>
      </c>
      <c r="D411" s="72">
        <f t="shared" si="146"/>
        <v>919</v>
      </c>
      <c r="E411" s="73">
        <f t="shared" si="140"/>
        <v>110.722891566265</v>
      </c>
      <c r="F411" s="74">
        <f t="shared" si="145"/>
        <v>12.760736196319</v>
      </c>
      <c r="G411" s="77">
        <f t="shared" si="146"/>
        <v>815</v>
      </c>
    </row>
    <row r="412" ht="23.45" customHeight="1" spans="1:7">
      <c r="A412" s="71"/>
      <c r="B412" s="81" t="s">
        <v>10</v>
      </c>
      <c r="C412" s="72">
        <v>480</v>
      </c>
      <c r="D412" s="72">
        <v>499</v>
      </c>
      <c r="E412" s="73">
        <f t="shared" si="140"/>
        <v>103.958333333333</v>
      </c>
      <c r="F412" s="74">
        <f t="shared" si="145"/>
        <v>4.39330543933055</v>
      </c>
      <c r="G412" s="77">
        <v>478</v>
      </c>
    </row>
    <row r="413" ht="23.45" customHeight="1" spans="1:7">
      <c r="A413" s="71"/>
      <c r="B413" s="81" t="s">
        <v>11</v>
      </c>
      <c r="C413" s="72">
        <v>130</v>
      </c>
      <c r="D413" s="72">
        <v>145</v>
      </c>
      <c r="E413" s="73">
        <f t="shared" si="140"/>
        <v>111.538461538462</v>
      </c>
      <c r="F413" s="74">
        <f t="shared" si="145"/>
        <v>11.5384615384615</v>
      </c>
      <c r="G413" s="77">
        <v>130</v>
      </c>
    </row>
    <row r="414" ht="23.45" customHeight="1" spans="1:7">
      <c r="A414" s="71"/>
      <c r="B414" s="81" t="s">
        <v>1100</v>
      </c>
      <c r="C414" s="72">
        <v>50</v>
      </c>
      <c r="D414" s="72">
        <v>65</v>
      </c>
      <c r="E414" s="73">
        <f t="shared" si="140"/>
        <v>130</v>
      </c>
      <c r="F414" s="74">
        <f t="shared" si="145"/>
        <v>38.2978723404256</v>
      </c>
      <c r="G414" s="77">
        <v>47</v>
      </c>
    </row>
    <row r="415" ht="23.45" customHeight="1" spans="1:7">
      <c r="A415" s="71"/>
      <c r="B415" s="81" t="s">
        <v>1101</v>
      </c>
      <c r="C415" s="72">
        <v>170</v>
      </c>
      <c r="D415" s="72">
        <v>210</v>
      </c>
      <c r="E415" s="73">
        <f t="shared" si="140"/>
        <v>123.529411764706</v>
      </c>
      <c r="F415" s="74">
        <f t="shared" si="145"/>
        <v>31.25</v>
      </c>
      <c r="G415" s="77">
        <v>160</v>
      </c>
    </row>
    <row r="416" ht="23.45" customHeight="1" spans="1:7">
      <c r="A416" s="71"/>
      <c r="B416" s="82" t="s">
        <v>1102</v>
      </c>
      <c r="C416" s="72">
        <f t="shared" ref="C416:G416" si="147">SUM(C417:C418)</f>
        <v>670</v>
      </c>
      <c r="D416" s="72">
        <f t="shared" si="147"/>
        <v>776</v>
      </c>
      <c r="E416" s="73">
        <f t="shared" si="140"/>
        <v>115.820895522388</v>
      </c>
      <c r="F416" s="74">
        <f t="shared" si="145"/>
        <v>59.016393442623</v>
      </c>
      <c r="G416" s="77">
        <f t="shared" si="147"/>
        <v>488</v>
      </c>
    </row>
    <row r="417" ht="23.45" customHeight="1" spans="1:7">
      <c r="A417" s="71"/>
      <c r="B417" s="81" t="s">
        <v>1103</v>
      </c>
      <c r="C417" s="72">
        <v>70</v>
      </c>
      <c r="D417" s="72">
        <v>70</v>
      </c>
      <c r="E417" s="73">
        <f t="shared" si="140"/>
        <v>100</v>
      </c>
      <c r="F417" s="74"/>
      <c r="G417" s="77"/>
    </row>
    <row r="418" ht="23.45" customHeight="1" spans="1:7">
      <c r="A418" s="71"/>
      <c r="B418" s="81" t="s">
        <v>1104</v>
      </c>
      <c r="C418" s="72">
        <v>600</v>
      </c>
      <c r="D418" s="72">
        <v>706</v>
      </c>
      <c r="E418" s="73">
        <f t="shared" si="140"/>
        <v>117.666666666667</v>
      </c>
      <c r="F418" s="74">
        <f t="shared" ref="F418:F428" si="148">D418/G418*100-100</f>
        <v>44.672131147541</v>
      </c>
      <c r="G418" s="77">
        <v>488</v>
      </c>
    </row>
    <row r="419" ht="23.45" customHeight="1" spans="1:7">
      <c r="A419" s="71">
        <v>52</v>
      </c>
      <c r="B419" s="82" t="s">
        <v>1105</v>
      </c>
      <c r="C419" s="72">
        <v>100</v>
      </c>
      <c r="D419" s="72">
        <v>85</v>
      </c>
      <c r="E419" s="79">
        <f t="shared" si="140"/>
        <v>85</v>
      </c>
      <c r="F419" s="74">
        <f t="shared" si="148"/>
        <v>-59.5238095238095</v>
      </c>
      <c r="G419" s="77">
        <v>210</v>
      </c>
    </row>
    <row r="420" ht="23.45" customHeight="1" spans="1:7">
      <c r="A420" s="71">
        <v>52</v>
      </c>
      <c r="B420" s="66" t="s">
        <v>960</v>
      </c>
      <c r="C420" s="72">
        <f t="shared" ref="C420:G420" si="149">C421</f>
        <v>270</v>
      </c>
      <c r="D420" s="72">
        <f t="shared" si="149"/>
        <v>201</v>
      </c>
      <c r="E420" s="73">
        <f t="shared" si="140"/>
        <v>74.4444444444444</v>
      </c>
      <c r="F420" s="74">
        <f t="shared" si="148"/>
        <v>-24.7191011235955</v>
      </c>
      <c r="G420" s="77">
        <f t="shared" si="149"/>
        <v>267</v>
      </c>
    </row>
    <row r="421" ht="23.45" customHeight="1" spans="1:7">
      <c r="A421" s="71">
        <v>4629</v>
      </c>
      <c r="B421" s="66" t="s">
        <v>1106</v>
      </c>
      <c r="C421" s="72">
        <f t="shared" ref="C421:C424" si="150">C422</f>
        <v>270</v>
      </c>
      <c r="D421" s="72">
        <f t="shared" ref="D421:D424" si="151">D422</f>
        <v>201</v>
      </c>
      <c r="E421" s="73">
        <f t="shared" si="140"/>
        <v>74.4444444444444</v>
      </c>
      <c r="F421" s="74">
        <f t="shared" si="148"/>
        <v>-24.7191011235955</v>
      </c>
      <c r="G421" s="77">
        <f t="shared" ref="G421:G424" si="152">SUM(G422)</f>
        <v>267</v>
      </c>
    </row>
    <row r="422" ht="23.45" customHeight="1" spans="1:7">
      <c r="A422" s="71"/>
      <c r="B422" s="78" t="s">
        <v>1107</v>
      </c>
      <c r="C422" s="72">
        <v>270</v>
      </c>
      <c r="D422" s="72">
        <v>201</v>
      </c>
      <c r="E422" s="73">
        <f t="shared" si="140"/>
        <v>74.4444444444444</v>
      </c>
      <c r="F422" s="74">
        <f t="shared" si="148"/>
        <v>-24.7191011235955</v>
      </c>
      <c r="G422" s="77">
        <v>267</v>
      </c>
    </row>
    <row r="423" ht="23.45" customHeight="1" spans="1:7">
      <c r="A423" s="71"/>
      <c r="B423" s="66" t="s">
        <v>961</v>
      </c>
      <c r="C423" s="72">
        <f t="shared" si="150"/>
        <v>10000</v>
      </c>
      <c r="D423" s="72">
        <f t="shared" si="151"/>
        <v>9512</v>
      </c>
      <c r="E423" s="73">
        <f t="shared" si="140"/>
        <v>95.12</v>
      </c>
      <c r="F423" s="74">
        <f t="shared" si="148"/>
        <v>11.0436609852907</v>
      </c>
      <c r="G423" s="77">
        <f t="shared" si="152"/>
        <v>8566</v>
      </c>
    </row>
    <row r="424" ht="23.45" customHeight="1" spans="1:7">
      <c r="A424" s="71">
        <v>33</v>
      </c>
      <c r="B424" s="82" t="s">
        <v>1108</v>
      </c>
      <c r="C424" s="72">
        <f t="shared" si="150"/>
        <v>10000</v>
      </c>
      <c r="D424" s="72">
        <f t="shared" si="151"/>
        <v>9512</v>
      </c>
      <c r="E424" s="73">
        <f t="shared" si="140"/>
        <v>95.12</v>
      </c>
      <c r="F424" s="74">
        <f t="shared" si="148"/>
        <v>11.0436609852907</v>
      </c>
      <c r="G424" s="77">
        <f t="shared" si="152"/>
        <v>8566</v>
      </c>
    </row>
    <row r="425" ht="23.45" customHeight="1" spans="1:7">
      <c r="A425" s="71"/>
      <c r="B425" s="81" t="s">
        <v>1109</v>
      </c>
      <c r="C425" s="72">
        <v>10000</v>
      </c>
      <c r="D425" s="72">
        <v>9512</v>
      </c>
      <c r="E425" s="73">
        <f t="shared" si="140"/>
        <v>95.12</v>
      </c>
      <c r="F425" s="74">
        <f t="shared" si="148"/>
        <v>11.0436609852907</v>
      </c>
      <c r="G425" s="77">
        <v>8566</v>
      </c>
    </row>
    <row r="426" s="51" customFormat="1" ht="23.45" customHeight="1" spans="1:7">
      <c r="A426" s="94"/>
      <c r="B426" s="66" t="s">
        <v>1110</v>
      </c>
      <c r="C426" s="72">
        <f>C427</f>
        <v>40</v>
      </c>
      <c r="D426" s="72">
        <f>D427</f>
        <v>33</v>
      </c>
      <c r="E426" s="73">
        <f t="shared" si="140"/>
        <v>82.5</v>
      </c>
      <c r="F426" s="74">
        <f t="shared" si="148"/>
        <v>-50</v>
      </c>
      <c r="G426" s="95">
        <f>SUM(G427)</f>
        <v>66</v>
      </c>
    </row>
    <row r="427" ht="23.45" customHeight="1" spans="1:7">
      <c r="A427" s="71"/>
      <c r="B427" s="81" t="s">
        <v>1111</v>
      </c>
      <c r="C427" s="72">
        <v>40</v>
      </c>
      <c r="D427" s="72">
        <v>33</v>
      </c>
      <c r="E427" s="73">
        <f t="shared" si="140"/>
        <v>82.5</v>
      </c>
      <c r="F427" s="74">
        <f t="shared" si="148"/>
        <v>-50</v>
      </c>
      <c r="G427" s="77">
        <v>66</v>
      </c>
    </row>
    <row r="428" ht="23.45" customHeight="1" spans="1:7">
      <c r="A428" s="71"/>
      <c r="B428" s="94" t="s">
        <v>963</v>
      </c>
      <c r="C428" s="95">
        <f t="shared" ref="C428:G428" si="153">SUM(C429:C434)</f>
        <v>28790</v>
      </c>
      <c r="D428" s="95">
        <f t="shared" si="153"/>
        <v>35053</v>
      </c>
      <c r="E428" s="68">
        <f t="shared" si="140"/>
        <v>121.754081278222</v>
      </c>
      <c r="F428" s="69">
        <f t="shared" si="148"/>
        <v>35.4129645368153</v>
      </c>
      <c r="G428" s="77">
        <f t="shared" si="153"/>
        <v>25886</v>
      </c>
    </row>
    <row r="429" ht="23.45" customHeight="1" spans="1:7">
      <c r="A429" s="71"/>
      <c r="B429" s="71" t="s">
        <v>964</v>
      </c>
      <c r="C429" s="77">
        <v>4171</v>
      </c>
      <c r="D429" s="77">
        <v>4020</v>
      </c>
      <c r="E429" s="73">
        <f t="shared" si="140"/>
        <v>96.3797650443539</v>
      </c>
      <c r="F429" s="74"/>
      <c r="G429" s="77">
        <v>2156</v>
      </c>
    </row>
    <row r="430" ht="23.45" customHeight="1" spans="1:7">
      <c r="A430" s="71"/>
      <c r="B430" s="71" t="s">
        <v>965</v>
      </c>
      <c r="C430" s="77"/>
      <c r="D430" s="77"/>
      <c r="E430" s="73"/>
      <c r="F430" s="74"/>
      <c r="G430" s="77"/>
    </row>
    <row r="431" ht="23.45" customHeight="1" spans="1:7">
      <c r="A431" s="71"/>
      <c r="B431" s="71" t="s">
        <v>1112</v>
      </c>
      <c r="C431" s="77"/>
      <c r="D431" s="77">
        <v>260</v>
      </c>
      <c r="E431" s="73"/>
      <c r="F431" s="74"/>
      <c r="G431" s="77">
        <v>21</v>
      </c>
    </row>
    <row r="432" ht="23.45" customHeight="1" spans="1:7">
      <c r="A432" s="71"/>
      <c r="B432" s="71" t="s">
        <v>1113</v>
      </c>
      <c r="C432" s="77">
        <v>9619</v>
      </c>
      <c r="D432" s="77">
        <v>14863</v>
      </c>
      <c r="E432" s="73">
        <f t="shared" ref="E432:E435" si="154">D432/C432*100</f>
        <v>154.51710156981</v>
      </c>
      <c r="F432" s="74"/>
      <c r="G432" s="77">
        <v>12954</v>
      </c>
    </row>
    <row r="433" s="51" customFormat="1" ht="23.45" customHeight="1" spans="1:7">
      <c r="A433" s="94"/>
      <c r="B433" s="71" t="s">
        <v>1114</v>
      </c>
      <c r="C433" s="77"/>
      <c r="D433" s="77">
        <v>910</v>
      </c>
      <c r="E433" s="73"/>
      <c r="F433" s="74"/>
      <c r="G433" s="95">
        <v>755</v>
      </c>
    </row>
    <row r="434" ht="23.45" customHeight="1" spans="2:7">
      <c r="B434" s="71" t="s">
        <v>1115</v>
      </c>
      <c r="C434" s="77">
        <v>15000</v>
      </c>
      <c r="D434" s="77">
        <v>15000</v>
      </c>
      <c r="E434" s="73">
        <f t="shared" si="154"/>
        <v>100</v>
      </c>
      <c r="F434" s="74"/>
      <c r="G434" s="77">
        <v>10000</v>
      </c>
    </row>
    <row r="435" ht="23.45" customHeight="1" spans="2:7">
      <c r="B435" s="95" t="s">
        <v>1116</v>
      </c>
      <c r="C435" s="96">
        <f t="shared" ref="C435:G435" si="155">C428+C4</f>
        <v>335290</v>
      </c>
      <c r="D435" s="97">
        <f t="shared" si="155"/>
        <v>341105</v>
      </c>
      <c r="E435" s="68">
        <f t="shared" si="154"/>
        <v>101.734319544275</v>
      </c>
      <c r="F435" s="69"/>
      <c r="G435" s="77">
        <f t="shared" si="155"/>
        <v>328798</v>
      </c>
    </row>
    <row r="436" ht="23.45" customHeight="1" spans="2:6">
      <c r="B436" s="98" t="s">
        <v>1117</v>
      </c>
      <c r="C436" s="98"/>
      <c r="D436" s="98"/>
      <c r="E436" s="98"/>
      <c r="F436" s="98"/>
    </row>
    <row r="437" ht="23.45" customHeight="1"/>
    <row r="438" ht="23.45" customHeight="1"/>
    <row r="439" ht="23.45" customHeight="1"/>
    <row r="440" ht="23.45" customHeight="1"/>
    <row r="441" ht="23.45" customHeight="1"/>
    <row r="442" ht="23.45" customHeight="1"/>
    <row r="443" ht="23.45" customHeight="1"/>
    <row r="444" ht="23.45" customHeight="1"/>
    <row r="445" ht="23.45" customHeight="1"/>
    <row r="446" ht="23.45" customHeight="1"/>
    <row r="447" ht="23.45" customHeight="1"/>
    <row r="448" ht="23.45" customHeight="1"/>
    <row r="449" ht="23.45" customHeight="1"/>
    <row r="450" ht="23.45" customHeight="1"/>
    <row r="451" ht="23.45" customHeight="1"/>
    <row r="452" ht="23.45" customHeight="1"/>
    <row r="453" ht="23.45" customHeight="1"/>
    <row r="454" ht="23.45" customHeight="1"/>
    <row r="455" ht="23.45" customHeight="1"/>
    <row r="456" ht="23.45" customHeight="1"/>
    <row r="457" ht="23.45" customHeight="1"/>
    <row r="458" ht="23.45" customHeight="1"/>
    <row r="459" ht="23.45" customHeight="1"/>
    <row r="460" ht="23.45" customHeight="1"/>
    <row r="461" ht="23.45" customHeight="1"/>
    <row r="462" ht="23.45" customHeight="1"/>
    <row r="463" ht="23.45" customHeight="1"/>
    <row r="464" ht="23.45" customHeight="1"/>
    <row r="465" ht="23.45" customHeight="1"/>
  </sheetData>
  <mergeCells count="2">
    <mergeCell ref="B1:F1"/>
    <mergeCell ref="B436:F436"/>
  </mergeCells>
  <conditionalFormatting sqref="B157:B159 A141:A147 B132:B134 A126 B145 B129:B130 B148 A128:A130 A149:A158 B125 B153 B119 B116 A117 A122 A114 A9:A10 B11 E2:E464 F3:F43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tabSelected="1" workbookViewId="0">
      <selection activeCell="I9" sqref="I9"/>
    </sheetView>
  </sheetViews>
  <sheetFormatPr defaultColWidth="9" defaultRowHeight="13.5" outlineLevelCol="4"/>
  <cols>
    <col min="1" max="1" width="26.625" style="25" customWidth="1"/>
    <col min="2" max="2" width="15.875" style="26" customWidth="1"/>
    <col min="3" max="3" width="14.625" style="27" customWidth="1"/>
    <col min="4" max="4" width="14.875" style="28" hidden="1" customWidth="1"/>
    <col min="5" max="5" width="16.625" style="29" customWidth="1"/>
    <col min="6" max="6" width="8.875" style="30" customWidth="1"/>
    <col min="7" max="16384" width="9" style="30"/>
  </cols>
  <sheetData>
    <row r="1" s="23" customFormat="1" ht="24" customHeight="1" spans="1:5">
      <c r="A1" s="31" t="s">
        <v>1119</v>
      </c>
      <c r="B1" s="31"/>
      <c r="C1" s="31"/>
      <c r="D1" s="31"/>
      <c r="E1" s="31"/>
    </row>
    <row r="2" ht="23.25" customHeight="1" spans="4:5">
      <c r="D2" s="32"/>
      <c r="E2" s="33" t="s">
        <v>1</v>
      </c>
    </row>
    <row r="3" ht="31.5" customHeight="1" spans="1:5">
      <c r="A3" s="34" t="s">
        <v>1120</v>
      </c>
      <c r="B3" s="34" t="s">
        <v>1121</v>
      </c>
      <c r="C3" s="34" t="s">
        <v>974</v>
      </c>
      <c r="D3" s="35" t="s">
        <v>1122</v>
      </c>
      <c r="E3" s="34" t="s">
        <v>1123</v>
      </c>
    </row>
    <row r="4" s="24" customFormat="1" ht="25.5" customHeight="1" spans="1:5">
      <c r="A4" s="36" t="s">
        <v>1124</v>
      </c>
      <c r="B4" s="37">
        <f>B5+B10+B21+B24+B25+B29+B32+B33+B34+B40+B41+B42+B43+B44+B45</f>
        <v>86500</v>
      </c>
      <c r="C4" s="37">
        <f>C5+C10+C21+C24+C25+C29+C32+C33+C34+C40+C41+C42+C43+C44+C45</f>
        <v>99187</v>
      </c>
      <c r="D4" s="37">
        <f>D5+D10+D21+D24+D25+D29+D32+D33+D34+D40+D41+D42+D43+D44+D45</f>
        <v>73049</v>
      </c>
      <c r="E4" s="38">
        <f t="shared" ref="E4:E23" si="0">(C4/B4)</f>
        <v>1.14667052023121</v>
      </c>
    </row>
    <row r="5" ht="25.5" customHeight="1" spans="1:5">
      <c r="A5" s="39" t="s">
        <v>1125</v>
      </c>
      <c r="B5" s="40">
        <f>SUM(B6:B9)</f>
        <v>36800</v>
      </c>
      <c r="C5" s="40">
        <f>SUM(C6:C9)</f>
        <v>45712</v>
      </c>
      <c r="D5" s="40">
        <f>SUM(D6:D9)</f>
        <v>36526</v>
      </c>
      <c r="E5" s="41">
        <f t="shared" si="0"/>
        <v>1.24217391304348</v>
      </c>
    </row>
    <row r="6" ht="25.5" customHeight="1" spans="1:5">
      <c r="A6" s="39" t="s">
        <v>1126</v>
      </c>
      <c r="B6" s="42">
        <v>25000</v>
      </c>
      <c r="C6" s="43">
        <v>31351</v>
      </c>
      <c r="D6" s="40">
        <v>24885</v>
      </c>
      <c r="E6" s="41">
        <f t="shared" si="0"/>
        <v>1.25404</v>
      </c>
    </row>
    <row r="7" ht="25.5" customHeight="1" spans="1:5">
      <c r="A7" s="39" t="s">
        <v>1127</v>
      </c>
      <c r="B7" s="42">
        <v>6000</v>
      </c>
      <c r="C7" s="43">
        <v>7093</v>
      </c>
      <c r="D7" s="40">
        <v>4341</v>
      </c>
      <c r="E7" s="41">
        <f t="shared" si="0"/>
        <v>1.18216666666667</v>
      </c>
    </row>
    <row r="8" ht="25.5" customHeight="1" spans="1:5">
      <c r="A8" s="39" t="s">
        <v>1128</v>
      </c>
      <c r="B8" s="42">
        <v>3500</v>
      </c>
      <c r="C8" s="43">
        <v>4627</v>
      </c>
      <c r="D8" s="40">
        <v>5157</v>
      </c>
      <c r="E8" s="41">
        <f t="shared" si="0"/>
        <v>1.322</v>
      </c>
    </row>
    <row r="9" ht="25.5" customHeight="1" spans="1:5">
      <c r="A9" s="39" t="s">
        <v>1129</v>
      </c>
      <c r="B9" s="42">
        <v>2300</v>
      </c>
      <c r="C9" s="43">
        <v>2641</v>
      </c>
      <c r="D9" s="40">
        <v>2143</v>
      </c>
      <c r="E9" s="41">
        <f t="shared" si="0"/>
        <v>1.14826086956522</v>
      </c>
    </row>
    <row r="10" ht="25.5" customHeight="1" spans="1:5">
      <c r="A10" s="39" t="s">
        <v>1130</v>
      </c>
      <c r="B10" s="40">
        <f>SUM(B11:B20)</f>
        <v>3240</v>
      </c>
      <c r="C10" s="40">
        <f>SUM(C11:C20)</f>
        <v>9267</v>
      </c>
      <c r="D10" s="40">
        <f>SUM(D11:D20)</f>
        <v>6326</v>
      </c>
      <c r="E10" s="41">
        <f t="shared" si="0"/>
        <v>2.86018518518519</v>
      </c>
    </row>
    <row r="11" ht="25.5" customHeight="1" spans="1:5">
      <c r="A11" s="39" t="s">
        <v>1131</v>
      </c>
      <c r="B11" s="42">
        <v>1300</v>
      </c>
      <c r="C11" s="43">
        <v>4294</v>
      </c>
      <c r="D11" s="40">
        <v>3344</v>
      </c>
      <c r="E11" s="41">
        <f t="shared" si="0"/>
        <v>3.30307692307692</v>
      </c>
    </row>
    <row r="12" ht="25.5" customHeight="1" spans="1:5">
      <c r="A12" s="39" t="s">
        <v>1132</v>
      </c>
      <c r="B12" s="42">
        <v>15</v>
      </c>
      <c r="C12" s="43">
        <v>26</v>
      </c>
      <c r="D12" s="40">
        <v>31</v>
      </c>
      <c r="E12" s="41">
        <f t="shared" si="0"/>
        <v>1.73333333333333</v>
      </c>
    </row>
    <row r="13" ht="25.5" customHeight="1" spans="1:5">
      <c r="A13" s="39" t="s">
        <v>1133</v>
      </c>
      <c r="B13" s="42">
        <v>50</v>
      </c>
      <c r="C13" s="43">
        <v>39</v>
      </c>
      <c r="D13" s="40">
        <v>76</v>
      </c>
      <c r="E13" s="41">
        <f t="shared" si="0"/>
        <v>0.78</v>
      </c>
    </row>
    <row r="14" ht="25.5" customHeight="1" spans="1:5">
      <c r="A14" s="39" t="s">
        <v>1134</v>
      </c>
      <c r="B14" s="42">
        <v>75</v>
      </c>
      <c r="C14" s="43">
        <v>93</v>
      </c>
      <c r="D14" s="40">
        <v>21</v>
      </c>
      <c r="E14" s="41">
        <f t="shared" si="0"/>
        <v>1.24</v>
      </c>
    </row>
    <row r="15" ht="25.5" customHeight="1" spans="1:5">
      <c r="A15" s="39" t="s">
        <v>1135</v>
      </c>
      <c r="B15" s="42">
        <v>800</v>
      </c>
      <c r="C15" s="43">
        <v>2033</v>
      </c>
      <c r="D15" s="40">
        <v>1218</v>
      </c>
      <c r="E15" s="41">
        <f t="shared" si="0"/>
        <v>2.54125</v>
      </c>
    </row>
    <row r="16" ht="25.5" customHeight="1" spans="1:5">
      <c r="A16" s="39" t="s">
        <v>1136</v>
      </c>
      <c r="B16" s="42">
        <v>300</v>
      </c>
      <c r="C16" s="43">
        <v>383</v>
      </c>
      <c r="D16" s="40">
        <v>771</v>
      </c>
      <c r="E16" s="41">
        <f t="shared" si="0"/>
        <v>1.27666666666667</v>
      </c>
    </row>
    <row r="17" ht="25.5" customHeight="1" spans="1:5">
      <c r="A17" s="39" t="s">
        <v>1137</v>
      </c>
      <c r="B17" s="42">
        <v>150</v>
      </c>
      <c r="C17" s="43">
        <v>6</v>
      </c>
      <c r="D17" s="40"/>
      <c r="E17" s="41">
        <f t="shared" si="0"/>
        <v>0.04</v>
      </c>
    </row>
    <row r="18" ht="25.5" customHeight="1" spans="1:5">
      <c r="A18" s="39" t="s">
        <v>1138</v>
      </c>
      <c r="B18" s="42">
        <v>100</v>
      </c>
      <c r="C18" s="43">
        <v>18</v>
      </c>
      <c r="D18" s="40">
        <v>162</v>
      </c>
      <c r="E18" s="41">
        <f t="shared" si="0"/>
        <v>0.18</v>
      </c>
    </row>
    <row r="19" ht="25.5" customHeight="1" spans="1:5">
      <c r="A19" s="39" t="s">
        <v>1139</v>
      </c>
      <c r="B19" s="42">
        <v>100</v>
      </c>
      <c r="C19" s="43">
        <v>210</v>
      </c>
      <c r="D19" s="40">
        <v>143</v>
      </c>
      <c r="E19" s="41">
        <f t="shared" si="0"/>
        <v>2.1</v>
      </c>
    </row>
    <row r="20" ht="25.5" customHeight="1" spans="1:5">
      <c r="A20" s="39" t="s">
        <v>1140</v>
      </c>
      <c r="B20" s="42">
        <v>350</v>
      </c>
      <c r="C20" s="43">
        <v>2165</v>
      </c>
      <c r="D20" s="40">
        <v>560</v>
      </c>
      <c r="E20" s="41">
        <f t="shared" si="0"/>
        <v>6.18571428571429</v>
      </c>
    </row>
    <row r="21" ht="25.5" customHeight="1" spans="1:5">
      <c r="A21" s="39" t="s">
        <v>1141</v>
      </c>
      <c r="B21" s="42">
        <v>90</v>
      </c>
      <c r="C21" s="40">
        <v>57</v>
      </c>
      <c r="D21" s="40">
        <v>207</v>
      </c>
      <c r="E21" s="44">
        <f t="shared" si="0"/>
        <v>0.633333333333333</v>
      </c>
    </row>
    <row r="22" ht="25.5" customHeight="1" spans="1:5">
      <c r="A22" s="39" t="s">
        <v>1142</v>
      </c>
      <c r="B22" s="42">
        <v>78</v>
      </c>
      <c r="C22" s="40">
        <v>56</v>
      </c>
      <c r="D22" s="40"/>
      <c r="E22" s="44">
        <f t="shared" si="0"/>
        <v>0.717948717948718</v>
      </c>
    </row>
    <row r="23" ht="25.5" customHeight="1" spans="1:5">
      <c r="A23" s="39" t="s">
        <v>1143</v>
      </c>
      <c r="B23" s="42">
        <v>12</v>
      </c>
      <c r="C23" s="40">
        <v>1</v>
      </c>
      <c r="D23" s="40"/>
      <c r="E23" s="44">
        <f t="shared" si="0"/>
        <v>0.0833333333333333</v>
      </c>
    </row>
    <row r="24" ht="25.5" customHeight="1" spans="1:5">
      <c r="A24" s="39" t="s">
        <v>1144</v>
      </c>
      <c r="B24" s="43">
        <v>0</v>
      </c>
      <c r="C24" s="40"/>
      <c r="D24" s="40"/>
      <c r="E24" s="44"/>
    </row>
    <row r="25" ht="25.5" customHeight="1" spans="1:5">
      <c r="A25" s="39" t="s">
        <v>1145</v>
      </c>
      <c r="B25" s="40">
        <f>SUM(B26:B28)</f>
        <v>45060</v>
      </c>
      <c r="C25" s="40">
        <f>SUM(C26:C28)</f>
        <v>41706</v>
      </c>
      <c r="D25" s="40">
        <f>SUM(D26:D28)</f>
        <v>22460</v>
      </c>
      <c r="E25" s="44">
        <f>(C25/B25)</f>
        <v>0.925565912117177</v>
      </c>
    </row>
    <row r="26" ht="25.5" customHeight="1" spans="1:5">
      <c r="A26" s="39" t="s">
        <v>1146</v>
      </c>
      <c r="B26" s="42">
        <v>42250</v>
      </c>
      <c r="C26" s="43">
        <v>39716</v>
      </c>
      <c r="D26" s="40">
        <v>20488</v>
      </c>
      <c r="E26" s="44">
        <f>(C26/B26)</f>
        <v>0.940023668639053</v>
      </c>
    </row>
    <row r="27" ht="25.5" customHeight="1" spans="1:5">
      <c r="A27" s="39" t="s">
        <v>1147</v>
      </c>
      <c r="B27" s="42">
        <v>2810</v>
      </c>
      <c r="C27" s="43">
        <v>1990</v>
      </c>
      <c r="D27" s="40">
        <v>1972</v>
      </c>
      <c r="E27" s="44">
        <f>(C27/B27)</f>
        <v>0.708185053380783</v>
      </c>
    </row>
    <row r="28" ht="25.5" customHeight="1" spans="1:5">
      <c r="A28" s="39" t="s">
        <v>1148</v>
      </c>
      <c r="B28" s="42"/>
      <c r="C28" s="43"/>
      <c r="D28" s="40"/>
      <c r="E28" s="44"/>
    </row>
    <row r="29" ht="25.5" customHeight="1" spans="1:5">
      <c r="A29" s="39" t="s">
        <v>1149</v>
      </c>
      <c r="B29" s="42">
        <v>110</v>
      </c>
      <c r="C29" s="40">
        <v>88</v>
      </c>
      <c r="D29" s="40">
        <v>69</v>
      </c>
      <c r="E29" s="44">
        <f>(C29/B29)</f>
        <v>0.8</v>
      </c>
    </row>
    <row r="30" ht="25.5" customHeight="1" spans="1:5">
      <c r="A30" s="39" t="s">
        <v>1150</v>
      </c>
      <c r="B30" s="42">
        <v>110</v>
      </c>
      <c r="C30" s="40">
        <v>88</v>
      </c>
      <c r="D30" s="40"/>
      <c r="E30" s="44">
        <v>0.8</v>
      </c>
    </row>
    <row r="31" ht="25.5" customHeight="1" spans="1:5">
      <c r="A31" s="39" t="s">
        <v>1151</v>
      </c>
      <c r="B31" s="42"/>
      <c r="C31" s="40"/>
      <c r="D31" s="40"/>
      <c r="E31" s="44"/>
    </row>
    <row r="32" ht="25.5" customHeight="1" spans="1:5">
      <c r="A32" s="39" t="s">
        <v>1152</v>
      </c>
      <c r="B32" s="43"/>
      <c r="C32" s="40"/>
      <c r="D32" s="40"/>
      <c r="E32" s="44"/>
    </row>
    <row r="33" ht="25.5" customHeight="1" spans="1:5">
      <c r="A33" s="39" t="s">
        <v>1153</v>
      </c>
      <c r="B33" s="43"/>
      <c r="C33" s="40"/>
      <c r="D33" s="40"/>
      <c r="E33" s="44"/>
    </row>
    <row r="34" ht="25.5" customHeight="1" spans="1:5">
      <c r="A34" s="39" t="s">
        <v>1154</v>
      </c>
      <c r="B34" s="40">
        <v>1200</v>
      </c>
      <c r="C34" s="40">
        <f>SUM(C35:C39)</f>
        <v>2357</v>
      </c>
      <c r="D34" s="40">
        <f>SUM(D35:D39)</f>
        <v>7461</v>
      </c>
      <c r="E34" s="41">
        <f>(C34/B34)</f>
        <v>1.96416666666667</v>
      </c>
    </row>
    <row r="35" ht="25.5" customHeight="1" spans="1:5">
      <c r="A35" s="39" t="s">
        <v>1155</v>
      </c>
      <c r="B35" s="42">
        <v>800</v>
      </c>
      <c r="C35" s="43">
        <v>1579</v>
      </c>
      <c r="D35" s="40">
        <v>734</v>
      </c>
      <c r="E35" s="41">
        <f>(C35/B35)</f>
        <v>1.97375</v>
      </c>
    </row>
    <row r="36" ht="25.5" customHeight="1" spans="1:5">
      <c r="A36" s="39" t="s">
        <v>1156</v>
      </c>
      <c r="B36" s="42">
        <v>20</v>
      </c>
      <c r="C36" s="43">
        <v>84</v>
      </c>
      <c r="D36" s="40">
        <v>14</v>
      </c>
      <c r="E36" s="41">
        <f>(C36/B36)</f>
        <v>4.2</v>
      </c>
    </row>
    <row r="37" ht="25.5" customHeight="1" spans="1:5">
      <c r="A37" s="39" t="s">
        <v>1157</v>
      </c>
      <c r="B37" s="42"/>
      <c r="C37" s="43"/>
      <c r="D37" s="40"/>
      <c r="E37" s="41"/>
    </row>
    <row r="38" ht="25.5" customHeight="1" spans="1:5">
      <c r="A38" s="39" t="s">
        <v>1158</v>
      </c>
      <c r="B38" s="42">
        <v>300</v>
      </c>
      <c r="C38" s="43">
        <v>388</v>
      </c>
      <c r="D38" s="40">
        <v>6640</v>
      </c>
      <c r="E38" s="41">
        <f>(C38/B38)</f>
        <v>1.29333333333333</v>
      </c>
    </row>
    <row r="39" ht="25.5" customHeight="1" spans="1:5">
      <c r="A39" s="39" t="s">
        <v>1159</v>
      </c>
      <c r="B39" s="42">
        <v>80</v>
      </c>
      <c r="C39" s="43">
        <v>306</v>
      </c>
      <c r="D39" s="40">
        <v>73</v>
      </c>
      <c r="E39" s="41">
        <f>(C39/B39)</f>
        <v>3.825</v>
      </c>
    </row>
    <row r="40" ht="25.5" customHeight="1" spans="1:5">
      <c r="A40" s="39" t="s">
        <v>1160</v>
      </c>
      <c r="B40" s="43"/>
      <c r="C40" s="40"/>
      <c r="D40" s="40"/>
      <c r="E40" s="41"/>
    </row>
    <row r="41" ht="25.5" customHeight="1" spans="1:5">
      <c r="A41" s="39" t="s">
        <v>1161</v>
      </c>
      <c r="B41" s="43"/>
      <c r="C41" s="40"/>
      <c r="D41" s="40"/>
      <c r="E41" s="44"/>
    </row>
    <row r="42" ht="25.5" customHeight="1" spans="1:5">
      <c r="A42" s="39" t="s">
        <v>1162</v>
      </c>
      <c r="B42" s="43"/>
      <c r="C42" s="40"/>
      <c r="D42" s="40"/>
      <c r="E42" s="44"/>
    </row>
    <row r="43" ht="25.5" customHeight="1" spans="1:5">
      <c r="A43" s="39" t="s">
        <v>1163</v>
      </c>
      <c r="B43" s="43"/>
      <c r="C43" s="40"/>
      <c r="D43" s="40"/>
      <c r="E43" s="44"/>
    </row>
    <row r="44" ht="25.5" customHeight="1" spans="1:5">
      <c r="A44" s="39" t="s">
        <v>1164</v>
      </c>
      <c r="B44" s="43"/>
      <c r="C44" s="40"/>
      <c r="D44" s="40"/>
      <c r="E44" s="44"/>
    </row>
    <row r="45" ht="25.5" customHeight="1" spans="1:5">
      <c r="A45" s="45" t="s">
        <v>1165</v>
      </c>
      <c r="B45" s="46"/>
      <c r="C45" s="47"/>
      <c r="D45" s="47"/>
      <c r="E45" s="48"/>
    </row>
    <row r="46" ht="42" customHeight="1" spans="1:5">
      <c r="A46" s="49" t="s">
        <v>1166</v>
      </c>
      <c r="B46" s="49"/>
      <c r="C46" s="49"/>
      <c r="D46" s="49"/>
      <c r="E46" s="49"/>
    </row>
  </sheetData>
  <sheetProtection formatCells="0" formatColumns="0" formatRows="0"/>
  <mergeCells count="2">
    <mergeCell ref="A1:E1"/>
    <mergeCell ref="A46:E46"/>
  </mergeCells>
  <printOptions horizontalCentered="1"/>
  <pageMargins left="0.59" right="0.59" top="0.55" bottom="0.59" header="0" footer="0"/>
  <pageSetup paperSize="9" orientation="portrait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E8" sqref="E8"/>
    </sheetView>
  </sheetViews>
  <sheetFormatPr defaultColWidth="9" defaultRowHeight="14.25" outlineLevelCol="3"/>
  <cols>
    <col min="1" max="1" width="54.75" customWidth="1"/>
    <col min="2" max="2" width="24.25" customWidth="1"/>
    <col min="4" max="4" width="17.25" customWidth="1"/>
  </cols>
  <sheetData>
    <row r="1" ht="51.75" customHeight="1" spans="1:2">
      <c r="A1" s="2" t="s">
        <v>1167</v>
      </c>
      <c r="B1" s="2"/>
    </row>
    <row r="2" ht="23.25" customHeight="1" spans="1:2">
      <c r="A2" s="19"/>
      <c r="B2" s="4" t="s">
        <v>1168</v>
      </c>
    </row>
    <row r="3" ht="36" customHeight="1" spans="1:2">
      <c r="A3" s="5" t="s">
        <v>1169</v>
      </c>
      <c r="B3" s="6" t="s">
        <v>1170</v>
      </c>
    </row>
    <row r="4" ht="36" customHeight="1" spans="1:2">
      <c r="A4" s="7" t="s">
        <v>1171</v>
      </c>
      <c r="B4" s="8">
        <f>SUM(B5:B9)</f>
        <v>11415</v>
      </c>
    </row>
    <row r="5" ht="36" customHeight="1" spans="1:2">
      <c r="A5" s="9" t="s">
        <v>1172</v>
      </c>
      <c r="B5" s="8">
        <v>2238</v>
      </c>
    </row>
    <row r="6" ht="36" customHeight="1" spans="1:2">
      <c r="A6" s="9" t="s">
        <v>1173</v>
      </c>
      <c r="B6" s="8">
        <v>794</v>
      </c>
    </row>
    <row r="7" ht="36" customHeight="1" spans="1:2">
      <c r="A7" s="9" t="s">
        <v>1174</v>
      </c>
      <c r="B7" s="8">
        <v>33</v>
      </c>
    </row>
    <row r="8" ht="36" customHeight="1" spans="1:2">
      <c r="A8" s="9" t="s">
        <v>1175</v>
      </c>
      <c r="B8" s="8">
        <v>2</v>
      </c>
    </row>
    <row r="9" ht="36" customHeight="1" spans="1:2">
      <c r="A9" s="9" t="s">
        <v>1176</v>
      </c>
      <c r="B9" s="8">
        <v>8348</v>
      </c>
    </row>
    <row r="10" ht="36" customHeight="1" spans="1:2">
      <c r="A10" s="9" t="s">
        <v>1177</v>
      </c>
      <c r="B10" s="8">
        <f>B11+B14+B15</f>
        <v>161362</v>
      </c>
    </row>
    <row r="11" ht="36" customHeight="1" spans="1:2">
      <c r="A11" s="9" t="s">
        <v>1178</v>
      </c>
      <c r="B11" s="8">
        <f>B12+B13</f>
        <v>131367</v>
      </c>
    </row>
    <row r="12" ht="36" customHeight="1" spans="1:4">
      <c r="A12" s="9" t="s">
        <v>1179</v>
      </c>
      <c r="B12" s="20">
        <v>44689</v>
      </c>
      <c r="D12" s="21"/>
    </row>
    <row r="13" ht="36" customHeight="1" spans="1:2">
      <c r="A13" s="9" t="s">
        <v>1180</v>
      </c>
      <c r="B13" s="20">
        <v>86678</v>
      </c>
    </row>
    <row r="14" ht="36" customHeight="1" spans="1:2">
      <c r="A14" s="9" t="s">
        <v>1181</v>
      </c>
      <c r="B14" s="20">
        <v>17010</v>
      </c>
    </row>
    <row r="15" ht="36" customHeight="1" spans="1:4">
      <c r="A15" s="9" t="s">
        <v>1182</v>
      </c>
      <c r="B15" s="20">
        <v>12985</v>
      </c>
      <c r="D15" s="22"/>
    </row>
  </sheetData>
  <mergeCells count="1">
    <mergeCell ref="A1:B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11" sqref="B11"/>
    </sheetView>
  </sheetViews>
  <sheetFormatPr defaultColWidth="9" defaultRowHeight="14.25" outlineLevelCol="7"/>
  <cols>
    <col min="1" max="1" width="11.375" customWidth="1"/>
    <col min="2" max="8" width="10" customWidth="1"/>
  </cols>
  <sheetData>
    <row r="1" ht="40.5" customHeight="1" spans="1:8">
      <c r="A1" s="13" t="s">
        <v>1183</v>
      </c>
      <c r="B1" s="13"/>
      <c r="C1" s="13"/>
      <c r="D1" s="13"/>
      <c r="E1" s="13"/>
      <c r="F1" s="13"/>
      <c r="G1" s="13"/>
      <c r="H1" s="13"/>
    </row>
    <row r="2" ht="28.5" customHeight="1" spans="1:8">
      <c r="A2" s="14"/>
      <c r="B2" s="14"/>
      <c r="C2" s="14"/>
      <c r="D2" s="14"/>
      <c r="E2" s="14"/>
      <c r="F2" s="15" t="s">
        <v>1168</v>
      </c>
      <c r="G2" s="15"/>
      <c r="H2" s="15"/>
    </row>
    <row r="3" ht="41.25" customHeight="1" spans="1:8">
      <c r="A3" s="16" t="s">
        <v>1184</v>
      </c>
      <c r="B3" s="16" t="s">
        <v>1185</v>
      </c>
      <c r="C3" s="16" t="s">
        <v>1186</v>
      </c>
      <c r="D3" s="16" t="s">
        <v>1187</v>
      </c>
      <c r="E3" s="16" t="s">
        <v>1188</v>
      </c>
      <c r="F3" s="16" t="s">
        <v>1189</v>
      </c>
      <c r="G3" s="16" t="s">
        <v>1190</v>
      </c>
      <c r="H3" s="16" t="s">
        <v>1191</v>
      </c>
    </row>
    <row r="4" ht="41.25" customHeight="1" spans="1:8">
      <c r="A4" s="17"/>
      <c r="B4" s="17"/>
      <c r="C4" s="17"/>
      <c r="D4" s="17"/>
      <c r="E4" s="17"/>
      <c r="F4" s="17"/>
      <c r="G4" s="17"/>
      <c r="H4" s="17"/>
    </row>
    <row r="5" ht="41.25" customHeight="1" spans="1:8">
      <c r="A5" s="17"/>
      <c r="B5" s="17"/>
      <c r="C5" s="17"/>
      <c r="D5" s="17"/>
      <c r="E5" s="17"/>
      <c r="F5" s="17"/>
      <c r="G5" s="17"/>
      <c r="H5" s="17"/>
    </row>
    <row r="6" ht="41.25" customHeight="1" spans="1:8">
      <c r="A6" s="17"/>
      <c r="B6" s="17"/>
      <c r="C6" s="17"/>
      <c r="D6" s="17"/>
      <c r="E6" s="17"/>
      <c r="F6" s="17"/>
      <c r="G6" s="17"/>
      <c r="H6" s="17"/>
    </row>
    <row r="7" ht="41.25" customHeight="1" spans="1:8">
      <c r="A7" s="17"/>
      <c r="B7" s="17"/>
      <c r="C7" s="17"/>
      <c r="D7" s="17"/>
      <c r="E7" s="17"/>
      <c r="F7" s="17"/>
      <c r="G7" s="17"/>
      <c r="H7" s="17"/>
    </row>
    <row r="8" ht="41.25" customHeight="1" spans="1:8">
      <c r="A8" s="17"/>
      <c r="B8" s="17"/>
      <c r="C8" s="17"/>
      <c r="D8" s="17"/>
      <c r="E8" s="17"/>
      <c r="F8" s="17"/>
      <c r="G8" s="17"/>
      <c r="H8" s="17"/>
    </row>
    <row r="9" ht="41.25" customHeight="1" spans="1:8">
      <c r="A9" s="17"/>
      <c r="B9" s="17"/>
      <c r="C9" s="17"/>
      <c r="D9" s="17"/>
      <c r="E9" s="17"/>
      <c r="F9" s="17"/>
      <c r="G9" s="17"/>
      <c r="H9" s="17"/>
    </row>
    <row r="10" ht="41.25" customHeight="1" spans="1:8">
      <c r="A10" s="17"/>
      <c r="B10" s="17"/>
      <c r="C10" s="17"/>
      <c r="D10" s="17"/>
      <c r="E10" s="17"/>
      <c r="F10" s="17"/>
      <c r="G10" s="17"/>
      <c r="H10" s="17"/>
    </row>
    <row r="11" ht="22.5" customHeight="1" spans="1:1">
      <c r="A11" s="18" t="s">
        <v>1192</v>
      </c>
    </row>
  </sheetData>
  <mergeCells count="2">
    <mergeCell ref="A1:H1"/>
    <mergeCell ref="F2:H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12" sqref="B12"/>
    </sheetView>
  </sheetViews>
  <sheetFormatPr defaultColWidth="40.875" defaultRowHeight="45.75" customHeight="1" outlineLevelCol="2"/>
  <cols>
    <col min="1" max="1" width="51.25" style="1" customWidth="1"/>
    <col min="2" max="2" width="22.625" style="1" customWidth="1"/>
    <col min="3" max="3" width="21.25" style="1" customWidth="1"/>
    <col min="4" max="16384" width="40.875" style="1"/>
  </cols>
  <sheetData>
    <row r="1" customHeight="1" spans="1:3">
      <c r="A1" s="2" t="s">
        <v>1193</v>
      </c>
      <c r="B1" s="2"/>
      <c r="C1" s="2"/>
    </row>
    <row r="2" ht="37.5" customHeight="1" spans="1:3">
      <c r="A2" s="3"/>
      <c r="B2" s="4"/>
      <c r="C2" s="4" t="s">
        <v>1168</v>
      </c>
    </row>
    <row r="3" ht="26.25" customHeight="1" spans="1:3">
      <c r="A3" s="5" t="s">
        <v>1169</v>
      </c>
      <c r="B3" s="6" t="s">
        <v>1121</v>
      </c>
      <c r="C3" s="6" t="s">
        <v>974</v>
      </c>
    </row>
    <row r="4" ht="26.25" customHeight="1" spans="1:3">
      <c r="A4" s="7" t="s">
        <v>1194</v>
      </c>
      <c r="B4" s="8"/>
      <c r="C4" s="8"/>
    </row>
    <row r="5" ht="26.25" customHeight="1" spans="1:3">
      <c r="A5" s="9" t="s">
        <v>1195</v>
      </c>
      <c r="B5" s="8"/>
      <c r="C5" s="8"/>
    </row>
    <row r="6" ht="26.25" customHeight="1" spans="1:3">
      <c r="A6" s="9" t="s">
        <v>1196</v>
      </c>
      <c r="B6" s="8"/>
      <c r="C6" s="8"/>
    </row>
    <row r="7" ht="26.25" customHeight="1" spans="1:3">
      <c r="A7" s="9" t="s">
        <v>1197</v>
      </c>
      <c r="B7" s="8"/>
      <c r="C7" s="8"/>
    </row>
    <row r="8" ht="26.25" customHeight="1" spans="1:3">
      <c r="A8" s="9" t="s">
        <v>1198</v>
      </c>
      <c r="B8" s="8"/>
      <c r="C8" s="8"/>
    </row>
    <row r="9" ht="26.25" customHeight="1" spans="1:3">
      <c r="A9" s="9" t="s">
        <v>1199</v>
      </c>
      <c r="B9" s="8"/>
      <c r="C9" s="8"/>
    </row>
    <row r="10" ht="26.25" customHeight="1" spans="1:3">
      <c r="A10" s="9" t="s">
        <v>1200</v>
      </c>
      <c r="B10" s="8"/>
      <c r="C10" s="8"/>
    </row>
    <row r="11" ht="26.25" customHeight="1" spans="1:3">
      <c r="A11" s="9" t="s">
        <v>1201</v>
      </c>
      <c r="B11" s="8"/>
      <c r="C11" s="8"/>
    </row>
    <row r="12" ht="26.25" customHeight="1" spans="1:3">
      <c r="A12" s="9" t="s">
        <v>1202</v>
      </c>
      <c r="B12" s="8"/>
      <c r="C12" s="8"/>
    </row>
    <row r="13" ht="26.25" customHeight="1" spans="1:3">
      <c r="A13" s="9" t="s">
        <v>1203</v>
      </c>
      <c r="B13" s="8"/>
      <c r="C13" s="8"/>
    </row>
    <row r="14" ht="26.25" customHeight="1" spans="1:3">
      <c r="A14" s="9" t="s">
        <v>1204</v>
      </c>
      <c r="B14" s="8"/>
      <c r="C14" s="8"/>
    </row>
    <row r="15" ht="26.25" customHeight="1" spans="1:3">
      <c r="A15" s="9" t="s">
        <v>1205</v>
      </c>
      <c r="B15" s="8"/>
      <c r="C15" s="8"/>
    </row>
    <row r="16" ht="26.25" customHeight="1" spans="1:3">
      <c r="A16" s="9" t="s">
        <v>1206</v>
      </c>
      <c r="B16" s="8"/>
      <c r="C16" s="8"/>
    </row>
    <row r="17" ht="26.25" customHeight="1" spans="1:3">
      <c r="A17" s="10" t="s">
        <v>1207</v>
      </c>
      <c r="B17" s="8"/>
      <c r="C17" s="8"/>
    </row>
    <row r="18" customHeight="1" spans="1:2">
      <c r="A18" s="11" t="s">
        <v>1208</v>
      </c>
      <c r="B18" s="12"/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本级17支预 (原)</vt:lpstr>
      <vt:lpstr>20收入决算</vt:lpstr>
      <vt:lpstr>20支出决算</vt:lpstr>
      <vt:lpstr>20本级支出决算 </vt:lpstr>
      <vt:lpstr>20本级基本支出决算</vt:lpstr>
      <vt:lpstr>2020年一般公共预算税收返还和转移支付决算</vt:lpstr>
      <vt:lpstr>专项转移支付分地区、分项目决算</vt:lpstr>
      <vt:lpstr>2020年一般公共预算税收返还和一般性转移支付表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Administrator</cp:lastModifiedBy>
  <dcterms:created xsi:type="dcterms:W3CDTF">2015-12-21T02:14:00Z</dcterms:created>
  <cp:lastPrinted>2019-07-09T01:11:00Z</cp:lastPrinted>
  <dcterms:modified xsi:type="dcterms:W3CDTF">2022-09-01T07:19:03Z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C8F0CCA52E404D64BFC15ED14096338B</vt:lpwstr>
  </property>
</Properties>
</file>