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5570" windowHeight="10350" tabRatio="759" activeTab="4"/>
  </bookViews>
  <sheets>
    <sheet name="19收执" sheetId="5" r:id="rId1"/>
    <sheet name="19支执" sheetId="2" r:id="rId2"/>
    <sheet name="20收预" sheetId="12" r:id="rId3"/>
    <sheet name="20支预" sheetId="19" r:id="rId4"/>
    <sheet name="20基本支出（政府经济分类）" sheetId="18" r:id="rId5"/>
    <sheet name="本级17支预 (原)" sheetId="17" state="hidden" r:id="rId6"/>
    <sheet name="2020年专项转移支付分地区、分项目" sheetId="20" r:id="rId7"/>
  </sheets>
  <definedNames>
    <definedName name="_xlnm.Print_Titles" localSheetId="0">'19收执'!$3:$3</definedName>
    <definedName name="_xlnm.Print_Titles" localSheetId="1">'19支执'!$3:$3</definedName>
    <definedName name="_xlnm.Print_Titles" localSheetId="4">'20基本支出（政府经济分类）'!$1:$3</definedName>
    <definedName name="_xlnm.Print_Titles" localSheetId="3">'20支预'!$3:$3</definedName>
  </definedNames>
  <calcPr calcId="124519"/>
</workbook>
</file>

<file path=xl/calcChain.xml><?xml version="1.0" encoding="utf-8"?>
<calcChain xmlns="http://schemas.openxmlformats.org/spreadsheetml/2006/main">
  <c r="C30" i="18"/>
  <c r="B30"/>
  <c r="C23"/>
  <c r="B23"/>
  <c r="C10"/>
  <c r="B10"/>
  <c r="C5"/>
  <c r="C4" s="1"/>
  <c r="B5"/>
  <c r="B4"/>
  <c r="C133" i="19"/>
  <c r="D266"/>
  <c r="F328" i="2"/>
  <c r="F421"/>
  <c r="F412"/>
  <c r="F405" s="1"/>
  <c r="F418"/>
  <c r="B412"/>
  <c r="D342"/>
  <c r="F340"/>
  <c r="F294"/>
  <c r="E182"/>
  <c r="E183"/>
  <c r="E184"/>
  <c r="D182"/>
  <c r="D183"/>
  <c r="D184"/>
  <c r="D185"/>
  <c r="F181"/>
  <c r="F176"/>
  <c r="B181"/>
  <c r="F163"/>
  <c r="F74"/>
  <c r="F70"/>
  <c r="F62"/>
  <c r="F59"/>
  <c r="F56"/>
  <c r="F52"/>
  <c r="F48"/>
  <c r="F40"/>
  <c r="F37"/>
  <c r="F34"/>
  <c r="F30"/>
  <c r="F24"/>
  <c r="F19"/>
  <c r="F15"/>
  <c r="F11"/>
  <c r="F6"/>
  <c r="C94" i="19"/>
  <c r="C93" s="1"/>
  <c r="C74"/>
  <c r="C52"/>
  <c r="C48"/>
  <c r="C44"/>
  <c r="C40"/>
  <c r="C37"/>
  <c r="C34"/>
  <c r="C30"/>
  <c r="C24"/>
  <c r="C19"/>
  <c r="C15"/>
  <c r="C11"/>
  <c r="C6"/>
  <c r="C255"/>
  <c r="C280"/>
  <c r="C283"/>
  <c r="C251"/>
  <c r="C291"/>
  <c r="C259"/>
  <c r="C262"/>
  <c r="C277"/>
  <c r="C285"/>
  <c r="C272"/>
  <c r="C187"/>
  <c r="E451" i="2"/>
  <c r="C450"/>
  <c r="E450" s="1"/>
  <c r="E318"/>
  <c r="E319"/>
  <c r="E320"/>
  <c r="C321"/>
  <c r="E321" s="1"/>
  <c r="E322"/>
  <c r="C323"/>
  <c r="E323" s="1"/>
  <c r="E324"/>
  <c r="C325"/>
  <c r="E326"/>
  <c r="B444"/>
  <c r="D444"/>
  <c r="D445"/>
  <c r="D446"/>
  <c r="D447"/>
  <c r="E435"/>
  <c r="E436"/>
  <c r="E438"/>
  <c r="E441"/>
  <c r="C442"/>
  <c r="C433" s="1"/>
  <c r="E443"/>
  <c r="E444"/>
  <c r="E445"/>
  <c r="E446"/>
  <c r="E447"/>
  <c r="C434"/>
  <c r="E434" s="1"/>
  <c r="D435"/>
  <c r="D436"/>
  <c r="D438"/>
  <c r="D441"/>
  <c r="B442"/>
  <c r="D443"/>
  <c r="B434"/>
  <c r="E431"/>
  <c r="E432"/>
  <c r="E422"/>
  <c r="E423"/>
  <c r="E424"/>
  <c r="C425"/>
  <c r="E426"/>
  <c r="C427"/>
  <c r="E427" s="1"/>
  <c r="E428"/>
  <c r="C421"/>
  <c r="E421" s="1"/>
  <c r="C412"/>
  <c r="E412" s="1"/>
  <c r="E414"/>
  <c r="C415"/>
  <c r="E415"/>
  <c r="E416"/>
  <c r="E417"/>
  <c r="C418"/>
  <c r="E418"/>
  <c r="E419"/>
  <c r="E407"/>
  <c r="E408"/>
  <c r="E409"/>
  <c r="E410"/>
  <c r="E411"/>
  <c r="C406"/>
  <c r="E406"/>
  <c r="E397"/>
  <c r="C398"/>
  <c r="E398" s="1"/>
  <c r="E399"/>
  <c r="C400"/>
  <c r="E400" s="1"/>
  <c r="E401"/>
  <c r="C396"/>
  <c r="E396" s="1"/>
  <c r="E386"/>
  <c r="C387"/>
  <c r="E387" s="1"/>
  <c r="E388"/>
  <c r="C389"/>
  <c r="E389" s="1"/>
  <c r="E390"/>
  <c r="C391"/>
  <c r="E392"/>
  <c r="E393"/>
  <c r="E394"/>
  <c r="C385"/>
  <c r="E385" s="1"/>
  <c r="E369"/>
  <c r="E370"/>
  <c r="E371"/>
  <c r="E372"/>
  <c r="C373"/>
  <c r="E373" s="1"/>
  <c r="E374"/>
  <c r="E375"/>
  <c r="E376"/>
  <c r="C377"/>
  <c r="E377" s="1"/>
  <c r="E378"/>
  <c r="C382"/>
  <c r="E383"/>
  <c r="C368"/>
  <c r="E368" s="1"/>
  <c r="E329"/>
  <c r="E330"/>
  <c r="E331"/>
  <c r="E332"/>
  <c r="E334"/>
  <c r="E336"/>
  <c r="E337"/>
  <c r="E338"/>
  <c r="E339"/>
  <c r="C340"/>
  <c r="E340" s="1"/>
  <c r="E341"/>
  <c r="E342"/>
  <c r="E344"/>
  <c r="E345"/>
  <c r="C346"/>
  <c r="E346" s="1"/>
  <c r="E348"/>
  <c r="E349"/>
  <c r="E350"/>
  <c r="C351"/>
  <c r="E351" s="1"/>
  <c r="E352"/>
  <c r="E353"/>
  <c r="E354"/>
  <c r="E355"/>
  <c r="C356"/>
  <c r="E356"/>
  <c r="E357"/>
  <c r="E358"/>
  <c r="C362"/>
  <c r="E362"/>
  <c r="E363"/>
  <c r="E364"/>
  <c r="C365"/>
  <c r="E365"/>
  <c r="E366"/>
  <c r="C328"/>
  <c r="E328" s="1"/>
  <c r="F433"/>
  <c r="E295"/>
  <c r="E296"/>
  <c r="E297"/>
  <c r="E302"/>
  <c r="E304"/>
  <c r="E305"/>
  <c r="E307"/>
  <c r="E311"/>
  <c r="E315"/>
  <c r="E252"/>
  <c r="E253"/>
  <c r="E254"/>
  <c r="E256"/>
  <c r="E257"/>
  <c r="E258"/>
  <c r="E260"/>
  <c r="E263"/>
  <c r="E264"/>
  <c r="E265"/>
  <c r="E266"/>
  <c r="E267"/>
  <c r="E268"/>
  <c r="E270"/>
  <c r="E271"/>
  <c r="E273"/>
  <c r="E274"/>
  <c r="E275"/>
  <c r="E276"/>
  <c r="E278"/>
  <c r="E281"/>
  <c r="E284"/>
  <c r="E292"/>
  <c r="E202"/>
  <c r="E203"/>
  <c r="E205"/>
  <c r="E207"/>
  <c r="E209"/>
  <c r="E210"/>
  <c r="E211"/>
  <c r="E212"/>
  <c r="E213"/>
  <c r="E214"/>
  <c r="E215"/>
  <c r="E217"/>
  <c r="E218"/>
  <c r="E221"/>
  <c r="E222"/>
  <c r="E223"/>
  <c r="E224"/>
  <c r="E225"/>
  <c r="E227"/>
  <c r="E228"/>
  <c r="E229"/>
  <c r="E230"/>
  <c r="E231"/>
  <c r="E233"/>
  <c r="E234"/>
  <c r="E236"/>
  <c r="E237"/>
  <c r="E239"/>
  <c r="E242"/>
  <c r="E244"/>
  <c r="E245"/>
  <c r="E247"/>
  <c r="E249"/>
  <c r="E198"/>
  <c r="E199"/>
  <c r="E193"/>
  <c r="E194"/>
  <c r="E196"/>
  <c r="E188"/>
  <c r="E190"/>
  <c r="E185"/>
  <c r="E174"/>
  <c r="E175"/>
  <c r="E177"/>
  <c r="E178"/>
  <c r="E179"/>
  <c r="E180"/>
  <c r="E164"/>
  <c r="E165"/>
  <c r="E166"/>
  <c r="E168"/>
  <c r="E170"/>
  <c r="E171"/>
  <c r="E172"/>
  <c r="E157"/>
  <c r="E158"/>
  <c r="E160"/>
  <c r="E161"/>
  <c r="E148"/>
  <c r="E149"/>
  <c r="E150"/>
  <c r="E152"/>
  <c r="E153"/>
  <c r="E154"/>
  <c r="E155"/>
  <c r="E141"/>
  <c r="E143"/>
  <c r="E145"/>
  <c r="E137"/>
  <c r="E65"/>
  <c r="E125"/>
  <c r="E126"/>
  <c r="E128"/>
  <c r="E129"/>
  <c r="E130"/>
  <c r="E131"/>
  <c r="E132"/>
  <c r="E134"/>
  <c r="E124"/>
  <c r="D122"/>
  <c r="E122"/>
  <c r="E115"/>
  <c r="E116"/>
  <c r="E117"/>
  <c r="E119"/>
  <c r="E120"/>
  <c r="D115"/>
  <c r="D116"/>
  <c r="D117"/>
  <c r="D118"/>
  <c r="D119"/>
  <c r="D120"/>
  <c r="E111"/>
  <c r="E112"/>
  <c r="E113"/>
  <c r="D111"/>
  <c r="D112"/>
  <c r="D113"/>
  <c r="E107"/>
  <c r="E108"/>
  <c r="E109"/>
  <c r="D107"/>
  <c r="D108"/>
  <c r="D109"/>
  <c r="E100"/>
  <c r="E102"/>
  <c r="E103"/>
  <c r="E104"/>
  <c r="E105"/>
  <c r="D102"/>
  <c r="D103"/>
  <c r="D104"/>
  <c r="D105"/>
  <c r="E95"/>
  <c r="E96"/>
  <c r="D95"/>
  <c r="D96"/>
  <c r="D97"/>
  <c r="E7"/>
  <c r="E8"/>
  <c r="E9"/>
  <c r="E10"/>
  <c r="E12"/>
  <c r="E13"/>
  <c r="E14"/>
  <c r="E16"/>
  <c r="E17"/>
  <c r="E18"/>
  <c r="E20"/>
  <c r="E21"/>
  <c r="E22"/>
  <c r="E23"/>
  <c r="E25"/>
  <c r="E26"/>
  <c r="E31"/>
  <c r="E32"/>
  <c r="E33"/>
  <c r="E35"/>
  <c r="E36"/>
  <c r="E38"/>
  <c r="E39"/>
  <c r="E41"/>
  <c r="E42"/>
  <c r="E43"/>
  <c r="E45"/>
  <c r="E46"/>
  <c r="E49"/>
  <c r="E50"/>
  <c r="E51"/>
  <c r="E53"/>
  <c r="E54"/>
  <c r="E55"/>
  <c r="E57"/>
  <c r="E58"/>
  <c r="E60"/>
  <c r="E61"/>
  <c r="E63"/>
  <c r="E64"/>
  <c r="E67"/>
  <c r="E68"/>
  <c r="E69"/>
  <c r="E71"/>
  <c r="E72"/>
  <c r="E73"/>
  <c r="E75"/>
  <c r="E76"/>
  <c r="E78"/>
  <c r="E80"/>
  <c r="E81"/>
  <c r="E82"/>
  <c r="E84"/>
  <c r="E85"/>
  <c r="E88"/>
  <c r="E89"/>
  <c r="E90"/>
  <c r="E92"/>
  <c r="B124" i="19"/>
  <c r="D124" s="1"/>
  <c r="D431"/>
  <c r="D408"/>
  <c r="D7"/>
  <c r="D8"/>
  <c r="D9"/>
  <c r="D10"/>
  <c r="D12"/>
  <c r="D13"/>
  <c r="D14"/>
  <c r="D16"/>
  <c r="D17"/>
  <c r="D18"/>
  <c r="D20"/>
  <c r="D21"/>
  <c r="D22"/>
  <c r="D23"/>
  <c r="D25"/>
  <c r="D26"/>
  <c r="D27"/>
  <c r="D28"/>
  <c r="D31"/>
  <c r="D32"/>
  <c r="D33"/>
  <c r="D35"/>
  <c r="D38"/>
  <c r="D39"/>
  <c r="D41"/>
  <c r="D42"/>
  <c r="D43"/>
  <c r="D45"/>
  <c r="D46"/>
  <c r="D49"/>
  <c r="D50"/>
  <c r="D51"/>
  <c r="D53"/>
  <c r="D54"/>
  <c r="D55"/>
  <c r="D57"/>
  <c r="D58"/>
  <c r="D60"/>
  <c r="D61"/>
  <c r="D63"/>
  <c r="D64"/>
  <c r="D65"/>
  <c r="D67"/>
  <c r="D68"/>
  <c r="D69"/>
  <c r="D71"/>
  <c r="D72"/>
  <c r="D73"/>
  <c r="D75"/>
  <c r="D76"/>
  <c r="D78"/>
  <c r="D80"/>
  <c r="D81"/>
  <c r="D82"/>
  <c r="D84"/>
  <c r="D85"/>
  <c r="D86"/>
  <c r="D88"/>
  <c r="D89"/>
  <c r="D90"/>
  <c r="D92"/>
  <c r="D96"/>
  <c r="D97"/>
  <c r="D100"/>
  <c r="D102"/>
  <c r="D103"/>
  <c r="D104"/>
  <c r="D105"/>
  <c r="D107"/>
  <c r="D108"/>
  <c r="D109"/>
  <c r="D111"/>
  <c r="D112"/>
  <c r="D113"/>
  <c r="D115"/>
  <c r="D116"/>
  <c r="D117"/>
  <c r="D118"/>
  <c r="D119"/>
  <c r="D120"/>
  <c r="D122"/>
  <c r="D125"/>
  <c r="D126"/>
  <c r="D128"/>
  <c r="D129"/>
  <c r="D130"/>
  <c r="D131"/>
  <c r="D132"/>
  <c r="D135"/>
  <c r="D137"/>
  <c r="D138"/>
  <c r="D140"/>
  <c r="D142"/>
  <c r="D144"/>
  <c r="D146"/>
  <c r="D149"/>
  <c r="D150"/>
  <c r="D151"/>
  <c r="D153"/>
  <c r="D154"/>
  <c r="D155"/>
  <c r="D156"/>
  <c r="D158"/>
  <c r="D159"/>
  <c r="D161"/>
  <c r="D162"/>
  <c r="D165"/>
  <c r="D166"/>
  <c r="D167"/>
  <c r="D168"/>
  <c r="D169"/>
  <c r="D170"/>
  <c r="D171"/>
  <c r="D172"/>
  <c r="D173"/>
  <c r="D175"/>
  <c r="D176"/>
  <c r="D178"/>
  <c r="D179"/>
  <c r="D180"/>
  <c r="D182"/>
  <c r="D183"/>
  <c r="D188"/>
  <c r="D189"/>
  <c r="D190"/>
  <c r="D193"/>
  <c r="D194"/>
  <c r="D195"/>
  <c r="D196"/>
  <c r="D198"/>
  <c r="D199"/>
  <c r="D200"/>
  <c r="D201"/>
  <c r="D202"/>
  <c r="D203"/>
  <c r="D205"/>
  <c r="D207"/>
  <c r="D212"/>
  <c r="D213"/>
  <c r="D215"/>
  <c r="D217"/>
  <c r="D218"/>
  <c r="D219"/>
  <c r="D221"/>
  <c r="D222"/>
  <c r="D223"/>
  <c r="D224"/>
  <c r="D225"/>
  <c r="D227"/>
  <c r="D228"/>
  <c r="D229"/>
  <c r="D230"/>
  <c r="D231"/>
  <c r="D233"/>
  <c r="D234"/>
  <c r="D236"/>
  <c r="D237"/>
  <c r="D239"/>
  <c r="D240"/>
  <c r="D242"/>
  <c r="D244"/>
  <c r="D245"/>
  <c r="D247"/>
  <c r="D249"/>
  <c r="D252"/>
  <c r="D253"/>
  <c r="D254"/>
  <c r="D256"/>
  <c r="D257"/>
  <c r="D258"/>
  <c r="D260"/>
  <c r="D261"/>
  <c r="D263"/>
  <c r="D264"/>
  <c r="D265"/>
  <c r="D267"/>
  <c r="D268"/>
  <c r="D270"/>
  <c r="D271"/>
  <c r="D273"/>
  <c r="D274"/>
  <c r="D275"/>
  <c r="D276"/>
  <c r="D278"/>
  <c r="D279"/>
  <c r="D281"/>
  <c r="D282"/>
  <c r="D284"/>
  <c r="D286"/>
  <c r="D287"/>
  <c r="D288"/>
  <c r="D290"/>
  <c r="D292"/>
  <c r="D295"/>
  <c r="D296"/>
  <c r="D297"/>
  <c r="D299"/>
  <c r="D301"/>
  <c r="D302"/>
  <c r="D304"/>
  <c r="D305"/>
  <c r="D307"/>
  <c r="D309"/>
  <c r="D311"/>
  <c r="D313"/>
  <c r="D315"/>
  <c r="D318"/>
  <c r="D319"/>
  <c r="D320"/>
  <c r="D322"/>
  <c r="D324"/>
  <c r="D326"/>
  <c r="D329"/>
  <c r="D330"/>
  <c r="D331"/>
  <c r="D332"/>
  <c r="D333"/>
  <c r="D334"/>
  <c r="D335"/>
  <c r="D336"/>
  <c r="D337"/>
  <c r="D338"/>
  <c r="D340"/>
  <c r="D341"/>
  <c r="D342"/>
  <c r="D343"/>
  <c r="D344"/>
  <c r="D346"/>
  <c r="D347"/>
  <c r="D348"/>
  <c r="D350"/>
  <c r="D352"/>
  <c r="D353"/>
  <c r="D354"/>
  <c r="D355"/>
  <c r="D356"/>
  <c r="D358"/>
  <c r="D360"/>
  <c r="D363"/>
  <c r="D364"/>
  <c r="D365"/>
  <c r="D366"/>
  <c r="D368"/>
  <c r="D369"/>
  <c r="D370"/>
  <c r="D372"/>
  <c r="D374"/>
  <c r="D375"/>
  <c r="D377"/>
  <c r="D380"/>
  <c r="D382"/>
  <c r="D384"/>
  <c r="D386"/>
  <c r="D389"/>
  <c r="D391"/>
  <c r="D393"/>
  <c r="D396"/>
  <c r="D399"/>
  <c r="D400"/>
  <c r="D402"/>
  <c r="D403"/>
  <c r="D406"/>
  <c r="D409"/>
  <c r="D411"/>
  <c r="D414"/>
  <c r="D415"/>
  <c r="D417"/>
  <c r="D419"/>
  <c r="D422"/>
  <c r="D426"/>
  <c r="D427"/>
  <c r="D428"/>
  <c r="D429"/>
  <c r="D430"/>
  <c r="D432"/>
  <c r="D434"/>
  <c r="D435"/>
  <c r="D439"/>
  <c r="D442"/>
  <c r="D444"/>
  <c r="C235"/>
  <c r="C208"/>
  <c r="C181"/>
  <c r="C317"/>
  <c r="D317" s="1"/>
  <c r="C398"/>
  <c r="C445"/>
  <c r="C443"/>
  <c r="D443" s="1"/>
  <c r="C441"/>
  <c r="C440" s="1"/>
  <c r="C438"/>
  <c r="C437"/>
  <c r="C433"/>
  <c r="C425"/>
  <c r="C421"/>
  <c r="C418"/>
  <c r="C416"/>
  <c r="C413"/>
  <c r="C410"/>
  <c r="C407"/>
  <c r="C404"/>
  <c r="C395"/>
  <c r="C394" s="1"/>
  <c r="C392"/>
  <c r="C390"/>
  <c r="C387" s="1"/>
  <c r="C388"/>
  <c r="C385"/>
  <c r="C383"/>
  <c r="C381"/>
  <c r="D381" s="1"/>
  <c r="C379"/>
  <c r="C376"/>
  <c r="C373"/>
  <c r="C371"/>
  <c r="D371" s="1"/>
  <c r="C367"/>
  <c r="D367" s="1"/>
  <c r="C362"/>
  <c r="C359"/>
  <c r="C357"/>
  <c r="D357" s="1"/>
  <c r="C351"/>
  <c r="D351" s="1"/>
  <c r="C349"/>
  <c r="C345"/>
  <c r="C339"/>
  <c r="C328"/>
  <c r="C325"/>
  <c r="C323"/>
  <c r="C321"/>
  <c r="D321" s="1"/>
  <c r="C314"/>
  <c r="C312"/>
  <c r="C310"/>
  <c r="C308"/>
  <c r="D308" s="1"/>
  <c r="C306"/>
  <c r="C303"/>
  <c r="C300"/>
  <c r="C298"/>
  <c r="D298" s="1"/>
  <c r="C294"/>
  <c r="C289"/>
  <c r="C269"/>
  <c r="C248"/>
  <c r="C246"/>
  <c r="D246" s="1"/>
  <c r="C241"/>
  <c r="C243"/>
  <c r="C238"/>
  <c r="C232"/>
  <c r="C226"/>
  <c r="C220"/>
  <c r="C216"/>
  <c r="D216" s="1"/>
  <c r="C206"/>
  <c r="C204"/>
  <c r="C197"/>
  <c r="C192"/>
  <c r="C191" s="1"/>
  <c r="C177"/>
  <c r="C163" s="1"/>
  <c r="C174"/>
  <c r="C164"/>
  <c r="C160"/>
  <c r="C157"/>
  <c r="C152"/>
  <c r="C147" s="1"/>
  <c r="C148"/>
  <c r="C145"/>
  <c r="C143"/>
  <c r="C141"/>
  <c r="C139"/>
  <c r="C136"/>
  <c r="C127"/>
  <c r="C121"/>
  <c r="C114"/>
  <c r="C110"/>
  <c r="C106"/>
  <c r="C101"/>
  <c r="C99"/>
  <c r="C87"/>
  <c r="C91"/>
  <c r="C83"/>
  <c r="C79"/>
  <c r="C70"/>
  <c r="C66"/>
  <c r="C62"/>
  <c r="C59"/>
  <c r="C56"/>
  <c r="B36" i="12"/>
  <c r="C36" i="5"/>
  <c r="B445" i="19"/>
  <c r="B443"/>
  <c r="B441"/>
  <c r="B440" s="1"/>
  <c r="B438"/>
  <c r="D438" s="1"/>
  <c r="B433"/>
  <c r="B424" s="1"/>
  <c r="B425"/>
  <c r="B421"/>
  <c r="B418"/>
  <c r="D418" s="1"/>
  <c r="B416"/>
  <c r="B413"/>
  <c r="B410"/>
  <c r="B407"/>
  <c r="D407" s="1"/>
  <c r="B404"/>
  <c r="B398"/>
  <c r="B395"/>
  <c r="B394"/>
  <c r="B392"/>
  <c r="B390"/>
  <c r="B388"/>
  <c r="B385"/>
  <c r="B383"/>
  <c r="B381"/>
  <c r="B379"/>
  <c r="B376"/>
  <c r="B373"/>
  <c r="B371"/>
  <c r="B367"/>
  <c r="B362"/>
  <c r="B359"/>
  <c r="B357"/>
  <c r="B351"/>
  <c r="B349"/>
  <c r="D349" s="1"/>
  <c r="B345"/>
  <c r="B339"/>
  <c r="B328"/>
  <c r="B325"/>
  <c r="D325" s="1"/>
  <c r="B323"/>
  <c r="B321"/>
  <c r="B317"/>
  <c r="B314"/>
  <c r="B312"/>
  <c r="B310"/>
  <c r="B308"/>
  <c r="B306"/>
  <c r="B303"/>
  <c r="B300"/>
  <c r="B298"/>
  <c r="B294"/>
  <c r="B291"/>
  <c r="B289"/>
  <c r="B285"/>
  <c r="B283"/>
  <c r="B280"/>
  <c r="B277"/>
  <c r="B272"/>
  <c r="D272" s="1"/>
  <c r="B269"/>
  <c r="B262"/>
  <c r="B259"/>
  <c r="B255"/>
  <c r="B251"/>
  <c r="B248"/>
  <c r="B246"/>
  <c r="B243"/>
  <c r="D243" s="1"/>
  <c r="B241"/>
  <c r="B238"/>
  <c r="B235"/>
  <c r="B232"/>
  <c r="B226"/>
  <c r="B220"/>
  <c r="B216"/>
  <c r="B208"/>
  <c r="B206"/>
  <c r="B204"/>
  <c r="B197"/>
  <c r="B192"/>
  <c r="B187"/>
  <c r="D187" s="1"/>
  <c r="B181"/>
  <c r="B177"/>
  <c r="B174"/>
  <c r="B164"/>
  <c r="D164" s="1"/>
  <c r="B160"/>
  <c r="B157"/>
  <c r="B152"/>
  <c r="B148"/>
  <c r="B147" s="1"/>
  <c r="B145"/>
  <c r="D145" s="1"/>
  <c r="B143"/>
  <c r="B141"/>
  <c r="B139"/>
  <c r="B136"/>
  <c r="B133"/>
  <c r="B127"/>
  <c r="B121"/>
  <c r="B114"/>
  <c r="B110"/>
  <c r="B106"/>
  <c r="B101"/>
  <c r="B99"/>
  <c r="D99" s="1"/>
  <c r="B94"/>
  <c r="B93" s="1"/>
  <c r="B91"/>
  <c r="D91" s="1"/>
  <c r="B87"/>
  <c r="B83"/>
  <c r="B79"/>
  <c r="B74"/>
  <c r="D74" s="1"/>
  <c r="B70"/>
  <c r="B66"/>
  <c r="B62"/>
  <c r="B59"/>
  <c r="B56"/>
  <c r="B52"/>
  <c r="B48"/>
  <c r="B44"/>
  <c r="B40"/>
  <c r="B37"/>
  <c r="B34"/>
  <c r="B30"/>
  <c r="B24"/>
  <c r="B19"/>
  <c r="B15"/>
  <c r="B11"/>
  <c r="D11" s="1"/>
  <c r="B6"/>
  <c r="B421" i="2"/>
  <c r="B393"/>
  <c r="B362"/>
  <c r="B354"/>
  <c r="B351"/>
  <c r="B216"/>
  <c r="B208"/>
  <c r="B455"/>
  <c r="B453"/>
  <c r="B452" s="1"/>
  <c r="B402"/>
  <c r="B379"/>
  <c r="B356"/>
  <c r="B312"/>
  <c r="B308"/>
  <c r="B300"/>
  <c r="B298"/>
  <c r="B291"/>
  <c r="B285"/>
  <c r="B280"/>
  <c r="B277"/>
  <c r="B259"/>
  <c r="B255"/>
  <c r="B226"/>
  <c r="B238"/>
  <c r="B176"/>
  <c r="D180"/>
  <c r="B156"/>
  <c r="B135"/>
  <c r="B44"/>
  <c r="B83"/>
  <c r="D86"/>
  <c r="B121"/>
  <c r="B114"/>
  <c r="B110"/>
  <c r="B106"/>
  <c r="B101"/>
  <c r="B99"/>
  <c r="D77"/>
  <c r="D58"/>
  <c r="D47"/>
  <c r="B37"/>
  <c r="B24"/>
  <c r="D28"/>
  <c r="D27"/>
  <c r="B6"/>
  <c r="B30" i="12"/>
  <c r="B5"/>
  <c r="C455" i="2"/>
  <c r="C453"/>
  <c r="C452" s="1"/>
  <c r="D452" s="1"/>
  <c r="C403"/>
  <c r="C402" s="1"/>
  <c r="C379"/>
  <c r="C367" s="1"/>
  <c r="C312"/>
  <c r="C308"/>
  <c r="C300"/>
  <c r="E300"/>
  <c r="C298"/>
  <c r="C277"/>
  <c r="E277" s="1"/>
  <c r="C291"/>
  <c r="E291" s="1"/>
  <c r="C289"/>
  <c r="C285"/>
  <c r="C283"/>
  <c r="E283" s="1"/>
  <c r="C280"/>
  <c r="E280" s="1"/>
  <c r="C259"/>
  <c r="D259" s="1"/>
  <c r="C246"/>
  <c r="E246" s="1"/>
  <c r="C238"/>
  <c r="E238" s="1"/>
  <c r="C216"/>
  <c r="C176"/>
  <c r="E176" s="1"/>
  <c r="C181"/>
  <c r="D181" s="1"/>
  <c r="C147"/>
  <c r="E147"/>
  <c r="C140"/>
  <c r="C138"/>
  <c r="C135"/>
  <c r="E135" s="1"/>
  <c r="C133"/>
  <c r="E133" s="1"/>
  <c r="C127"/>
  <c r="C121"/>
  <c r="E121" s="1"/>
  <c r="C114"/>
  <c r="C110"/>
  <c r="E110" s="1"/>
  <c r="C106"/>
  <c r="E106" s="1"/>
  <c r="C99"/>
  <c r="E99" s="1"/>
  <c r="C101"/>
  <c r="E101" s="1"/>
  <c r="C94"/>
  <c r="C93" s="1"/>
  <c r="B94"/>
  <c r="B93" s="1"/>
  <c r="C83"/>
  <c r="E83" s="1"/>
  <c r="C44"/>
  <c r="D44" s="1"/>
  <c r="C24"/>
  <c r="E24" s="1"/>
  <c r="C6"/>
  <c r="C42" i="5"/>
  <c r="C30"/>
  <c r="C29" s="1"/>
  <c r="C20"/>
  <c r="C5"/>
  <c r="C4" s="1"/>
  <c r="C47" s="1"/>
  <c r="C5" i="12"/>
  <c r="C20"/>
  <c r="C30"/>
  <c r="C36"/>
  <c r="C42"/>
  <c r="B42" i="5"/>
  <c r="B37"/>
  <c r="B36" s="1"/>
  <c r="B30"/>
  <c r="B20"/>
  <c r="B5"/>
  <c r="D6"/>
  <c r="D7"/>
  <c r="D8"/>
  <c r="D9"/>
  <c r="D10"/>
  <c r="D11"/>
  <c r="D12"/>
  <c r="D13"/>
  <c r="D14"/>
  <c r="D15"/>
  <c r="D17"/>
  <c r="D18"/>
  <c r="F20"/>
  <c r="F4" s="1"/>
  <c r="D21"/>
  <c r="D22"/>
  <c r="D25"/>
  <c r="D7" i="2"/>
  <c r="D8"/>
  <c r="D9"/>
  <c r="D10"/>
  <c r="B11"/>
  <c r="C11"/>
  <c r="D12"/>
  <c r="D13"/>
  <c r="D14"/>
  <c r="B15"/>
  <c r="C15"/>
  <c r="E15" s="1"/>
  <c r="D16"/>
  <c r="D17"/>
  <c r="D18"/>
  <c r="B19"/>
  <c r="C19"/>
  <c r="E19" s="1"/>
  <c r="D20"/>
  <c r="D21"/>
  <c r="D22"/>
  <c r="D23"/>
  <c r="D25"/>
  <c r="D26"/>
  <c r="B30"/>
  <c r="C30"/>
  <c r="D31"/>
  <c r="D32"/>
  <c r="D33"/>
  <c r="B34"/>
  <c r="C34"/>
  <c r="E34" s="1"/>
  <c r="D35"/>
  <c r="D36"/>
  <c r="C37"/>
  <c r="D37" s="1"/>
  <c r="D38"/>
  <c r="D39"/>
  <c r="B40"/>
  <c r="C40"/>
  <c r="E40" s="1"/>
  <c r="D41"/>
  <c r="D42"/>
  <c r="D43"/>
  <c r="D45"/>
  <c r="D46"/>
  <c r="B48"/>
  <c r="C48"/>
  <c r="D49"/>
  <c r="D50"/>
  <c r="D51"/>
  <c r="B52"/>
  <c r="C52"/>
  <c r="E52" s="1"/>
  <c r="D53"/>
  <c r="D54"/>
  <c r="D55"/>
  <c r="B56"/>
  <c r="C56"/>
  <c r="E56" s="1"/>
  <c r="D57"/>
  <c r="B59"/>
  <c r="C59"/>
  <c r="E59" s="1"/>
  <c r="D60"/>
  <c r="D61"/>
  <c r="B62"/>
  <c r="C62"/>
  <c r="D62" s="1"/>
  <c r="D63"/>
  <c r="D64"/>
  <c r="D65"/>
  <c r="B66"/>
  <c r="C66"/>
  <c r="E66" s="1"/>
  <c r="D67"/>
  <c r="D68"/>
  <c r="D69"/>
  <c r="B70"/>
  <c r="C70"/>
  <c r="D71"/>
  <c r="D72"/>
  <c r="D73"/>
  <c r="B74"/>
  <c r="C74"/>
  <c r="E74" s="1"/>
  <c r="D75"/>
  <c r="D76"/>
  <c r="D78"/>
  <c r="B79"/>
  <c r="D79" s="1"/>
  <c r="C79"/>
  <c r="E79" s="1"/>
  <c r="D80"/>
  <c r="D81"/>
  <c r="D82"/>
  <c r="D84"/>
  <c r="D85"/>
  <c r="B87"/>
  <c r="D87" s="1"/>
  <c r="C87"/>
  <c r="E87" s="1"/>
  <c r="D88"/>
  <c r="D89"/>
  <c r="D90"/>
  <c r="B91"/>
  <c r="C91"/>
  <c r="E91" s="1"/>
  <c r="D92"/>
  <c r="B124"/>
  <c r="D125"/>
  <c r="D126"/>
  <c r="B127"/>
  <c r="B123" s="1"/>
  <c r="D128"/>
  <c r="D129"/>
  <c r="D130"/>
  <c r="D131"/>
  <c r="D132"/>
  <c r="B133"/>
  <c r="D134"/>
  <c r="D137"/>
  <c r="B140"/>
  <c r="D141"/>
  <c r="B142"/>
  <c r="C142"/>
  <c r="E142" s="1"/>
  <c r="D143"/>
  <c r="B144"/>
  <c r="C144"/>
  <c r="E144" s="1"/>
  <c r="D145"/>
  <c r="B147"/>
  <c r="D147" s="1"/>
  <c r="D148"/>
  <c r="D149"/>
  <c r="D150"/>
  <c r="B151"/>
  <c r="D151" s="1"/>
  <c r="C151"/>
  <c r="E151" s="1"/>
  <c r="D152"/>
  <c r="D153"/>
  <c r="D154"/>
  <c r="D155"/>
  <c r="C156"/>
  <c r="E156"/>
  <c r="D157"/>
  <c r="C159"/>
  <c r="E159" s="1"/>
  <c r="D160"/>
  <c r="D161"/>
  <c r="B163"/>
  <c r="C163"/>
  <c r="E163" s="1"/>
  <c r="D164"/>
  <c r="D165"/>
  <c r="D166"/>
  <c r="D168"/>
  <c r="D170"/>
  <c r="D172"/>
  <c r="B173"/>
  <c r="C173"/>
  <c r="D174"/>
  <c r="D175"/>
  <c r="D177"/>
  <c r="D179"/>
  <c r="B187"/>
  <c r="C187"/>
  <c r="E187" s="1"/>
  <c r="D188"/>
  <c r="D190"/>
  <c r="B192"/>
  <c r="C192"/>
  <c r="D193"/>
  <c r="D194"/>
  <c r="D196"/>
  <c r="B197"/>
  <c r="C197"/>
  <c r="D198"/>
  <c r="D199"/>
  <c r="D202"/>
  <c r="D203"/>
  <c r="B204"/>
  <c r="C204"/>
  <c r="D205"/>
  <c r="B206"/>
  <c r="C206"/>
  <c r="D206" s="1"/>
  <c r="D207"/>
  <c r="C208"/>
  <c r="E208" s="1"/>
  <c r="D213"/>
  <c r="D215"/>
  <c r="D217"/>
  <c r="D218"/>
  <c r="B220"/>
  <c r="C220"/>
  <c r="E220" s="1"/>
  <c r="D221"/>
  <c r="D222"/>
  <c r="D223"/>
  <c r="D224"/>
  <c r="D225"/>
  <c r="C226"/>
  <c r="E226" s="1"/>
  <c r="D227"/>
  <c r="D228"/>
  <c r="D230"/>
  <c r="D231"/>
  <c r="B232"/>
  <c r="C232"/>
  <c r="D233"/>
  <c r="D234"/>
  <c r="B235"/>
  <c r="C235"/>
  <c r="E235" s="1"/>
  <c r="D236"/>
  <c r="D237"/>
  <c r="D239"/>
  <c r="B241"/>
  <c r="C241"/>
  <c r="E241" s="1"/>
  <c r="D242"/>
  <c r="B243"/>
  <c r="C243"/>
  <c r="E243" s="1"/>
  <c r="D244"/>
  <c r="D245"/>
  <c r="B248"/>
  <c r="C248"/>
  <c r="D249"/>
  <c r="B251"/>
  <c r="C251"/>
  <c r="E251" s="1"/>
  <c r="D252"/>
  <c r="D253"/>
  <c r="D254"/>
  <c r="C255"/>
  <c r="E255" s="1"/>
  <c r="D256"/>
  <c r="D257"/>
  <c r="D258"/>
  <c r="D260"/>
  <c r="B262"/>
  <c r="C262"/>
  <c r="D262" s="1"/>
  <c r="D263"/>
  <c r="D264"/>
  <c r="D265"/>
  <c r="D267"/>
  <c r="D268"/>
  <c r="B269"/>
  <c r="C269"/>
  <c r="E269"/>
  <c r="D270"/>
  <c r="D271"/>
  <c r="B272"/>
  <c r="C272"/>
  <c r="E272" s="1"/>
  <c r="D273"/>
  <c r="D274"/>
  <c r="D275"/>
  <c r="D276"/>
  <c r="D278"/>
  <c r="D281"/>
  <c r="B283"/>
  <c r="D284"/>
  <c r="B294"/>
  <c r="C294"/>
  <c r="E294" s="1"/>
  <c r="D295"/>
  <c r="D296"/>
  <c r="D297"/>
  <c r="D302"/>
  <c r="B303"/>
  <c r="C303"/>
  <c r="E303" s="1"/>
  <c r="D304"/>
  <c r="D305"/>
  <c r="C306"/>
  <c r="E306" s="1"/>
  <c r="B310"/>
  <c r="D310" s="1"/>
  <c r="C310"/>
  <c r="E310" s="1"/>
  <c r="D311"/>
  <c r="B314"/>
  <c r="C314"/>
  <c r="D315"/>
  <c r="B317"/>
  <c r="C317"/>
  <c r="E317" s="1"/>
  <c r="D318"/>
  <c r="D319"/>
  <c r="D320"/>
  <c r="B321"/>
  <c r="D321" s="1"/>
  <c r="D322"/>
  <c r="B323"/>
  <c r="D324"/>
  <c r="B325"/>
  <c r="D326"/>
  <c r="B328"/>
  <c r="D328" s="1"/>
  <c r="D329"/>
  <c r="D330"/>
  <c r="D331"/>
  <c r="D332"/>
  <c r="D334"/>
  <c r="D336"/>
  <c r="D337"/>
  <c r="D339"/>
  <c r="B340"/>
  <c r="D341"/>
  <c r="D344"/>
  <c r="D345"/>
  <c r="B346"/>
  <c r="D346"/>
  <c r="D349"/>
  <c r="D350"/>
  <c r="D353"/>
  <c r="D357"/>
  <c r="D358"/>
  <c r="D364"/>
  <c r="B365"/>
  <c r="D366"/>
  <c r="B368"/>
  <c r="D369"/>
  <c r="D371"/>
  <c r="D372"/>
  <c r="B373"/>
  <c r="D374"/>
  <c r="D375"/>
  <c r="D376"/>
  <c r="B377"/>
  <c r="D378"/>
  <c r="B382"/>
  <c r="D383"/>
  <c r="B385"/>
  <c r="D385" s="1"/>
  <c r="D386"/>
  <c r="B387"/>
  <c r="D387" s="1"/>
  <c r="C384"/>
  <c r="D388"/>
  <c r="B389"/>
  <c r="D390"/>
  <c r="B391"/>
  <c r="D392"/>
  <c r="B396"/>
  <c r="B398"/>
  <c r="D398" s="1"/>
  <c r="B400"/>
  <c r="D397"/>
  <c r="D399"/>
  <c r="D401"/>
  <c r="B406"/>
  <c r="D407"/>
  <c r="D408"/>
  <c r="D410"/>
  <c r="D411"/>
  <c r="D414"/>
  <c r="B415"/>
  <c r="D415" s="1"/>
  <c r="D416"/>
  <c r="D417"/>
  <c r="B418"/>
  <c r="D419"/>
  <c r="D422"/>
  <c r="D423"/>
  <c r="B425"/>
  <c r="B420" s="1"/>
  <c r="D426"/>
  <c r="B427"/>
  <c r="D428"/>
  <c r="B430"/>
  <c r="B429" s="1"/>
  <c r="C430"/>
  <c r="C429" s="1"/>
  <c r="D431"/>
  <c r="B450"/>
  <c r="B449" s="1"/>
  <c r="D451"/>
  <c r="B457"/>
  <c r="C457"/>
  <c r="D6" i="12"/>
  <c r="D7"/>
  <c r="D8"/>
  <c r="D9"/>
  <c r="D10"/>
  <c r="D11"/>
  <c r="D12"/>
  <c r="D13"/>
  <c r="D14"/>
  <c r="D15"/>
  <c r="D16"/>
  <c r="D17"/>
  <c r="D18"/>
  <c r="B20"/>
  <c r="D21"/>
  <c r="D22"/>
  <c r="D23"/>
  <c r="D25"/>
  <c r="D27"/>
  <c r="B42"/>
  <c r="E4" i="17"/>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B1216"/>
  <c r="C1216"/>
  <c r="D1216"/>
  <c r="E1217"/>
  <c r="E1218"/>
  <c r="E1219"/>
  <c r="E1220"/>
  <c r="E1224"/>
  <c r="D20" i="5"/>
  <c r="B4"/>
  <c r="D5"/>
  <c r="D124" i="2"/>
  <c r="D34"/>
  <c r="D351"/>
  <c r="D52"/>
  <c r="D300"/>
  <c r="D427"/>
  <c r="D412"/>
  <c r="D176"/>
  <c r="D156"/>
  <c r="D177" i="19"/>
  <c r="D206"/>
  <c r="D262"/>
  <c r="D362"/>
  <c r="D425"/>
  <c r="D289"/>
  <c r="D323"/>
  <c r="D410"/>
  <c r="D19"/>
  <c r="D37"/>
  <c r="D52"/>
  <c r="D66"/>
  <c r="D83"/>
  <c r="D114"/>
  <c r="D136"/>
  <c r="D192"/>
  <c r="D269"/>
  <c r="D283"/>
  <c r="D314"/>
  <c r="D379"/>
  <c r="D433"/>
  <c r="D235"/>
  <c r="D15"/>
  <c r="D34"/>
  <c r="D48"/>
  <c r="D62"/>
  <c r="D79"/>
  <c r="D110"/>
  <c r="D133"/>
  <c r="D143"/>
  <c r="D157"/>
  <c r="D280"/>
  <c r="D291"/>
  <c r="D303"/>
  <c r="D312"/>
  <c r="D376"/>
  <c r="D385"/>
  <c r="D259"/>
  <c r="D59"/>
  <c r="D141"/>
  <c r="D204"/>
  <c r="D226"/>
  <c r="D241"/>
  <c r="D300"/>
  <c r="D310"/>
  <c r="D345"/>
  <c r="D359"/>
  <c r="D373"/>
  <c r="D383"/>
  <c r="D392"/>
  <c r="D6"/>
  <c r="D24"/>
  <c r="D70"/>
  <c r="D139"/>
  <c r="D148"/>
  <c r="D197"/>
  <c r="D220"/>
  <c r="D285"/>
  <c r="D339"/>
  <c r="D390"/>
  <c r="D398"/>
  <c r="D208"/>
  <c r="D441"/>
  <c r="C397"/>
  <c r="C316"/>
  <c r="C424"/>
  <c r="C412"/>
  <c r="D412" s="1"/>
  <c r="C361"/>
  <c r="B437"/>
  <c r="B420"/>
  <c r="D20" i="12"/>
  <c r="D5"/>
  <c r="C4"/>
  <c r="B293" i="19"/>
  <c r="B412"/>
  <c r="B361"/>
  <c r="D406" i="2"/>
  <c r="D283"/>
  <c r="D356"/>
  <c r="D59"/>
  <c r="D30"/>
  <c r="B433"/>
  <c r="D133"/>
  <c r="D220"/>
  <c r="D294"/>
  <c r="B405"/>
  <c r="D377"/>
  <c r="D6"/>
  <c r="D208"/>
  <c r="D340"/>
  <c r="D373"/>
  <c r="D99"/>
  <c r="D303"/>
  <c r="D74"/>
  <c r="D91"/>
  <c r="B327"/>
  <c r="D277"/>
  <c r="D389"/>
  <c r="D187"/>
  <c r="D368"/>
  <c r="C449"/>
  <c r="D449" s="1"/>
  <c r="D121"/>
  <c r="D365"/>
  <c r="B98"/>
  <c r="D400"/>
  <c r="C405"/>
  <c r="D405" s="1"/>
  <c r="D66"/>
  <c r="D418"/>
  <c r="D450"/>
  <c r="D421"/>
  <c r="D362"/>
  <c r="B384"/>
  <c r="D384" s="1"/>
  <c r="C327"/>
  <c r="C316"/>
  <c r="D243"/>
  <c r="C395"/>
  <c r="D238"/>
  <c r="D163"/>
  <c r="D159"/>
  <c r="D396"/>
  <c r="D197"/>
  <c r="D269"/>
  <c r="E11"/>
  <c r="D94"/>
  <c r="E48"/>
  <c r="E197"/>
  <c r="E442"/>
  <c r="D442"/>
  <c r="D241"/>
  <c r="D434"/>
  <c r="E30"/>
  <c r="D361" i="19" l="1"/>
  <c r="D327" i="2"/>
  <c r="B316"/>
  <c r="D248"/>
  <c r="C162"/>
  <c r="D70"/>
  <c r="D48"/>
  <c r="D40"/>
  <c r="D19"/>
  <c r="C5"/>
  <c r="D114"/>
  <c r="D216"/>
  <c r="B4" i="12"/>
  <c r="B47" s="1"/>
  <c r="D280" i="2"/>
  <c r="B293"/>
  <c r="B191"/>
  <c r="D152" i="19"/>
  <c r="D174"/>
  <c r="B191"/>
  <c r="D232"/>
  <c r="B316"/>
  <c r="D316" s="1"/>
  <c r="D328"/>
  <c r="B378"/>
  <c r="B387"/>
  <c r="D106"/>
  <c r="C123"/>
  <c r="D421"/>
  <c r="C420" i="2"/>
  <c r="C5" i="19"/>
  <c r="D30"/>
  <c r="D44"/>
  <c r="D101"/>
  <c r="D121"/>
  <c r="D160"/>
  <c r="D238"/>
  <c r="D248"/>
  <c r="D437"/>
  <c r="D382" i="2"/>
  <c r="D277" i="19"/>
  <c r="D40"/>
  <c r="F5" i="2"/>
  <c r="E1216" i="17"/>
  <c r="B367" i="2"/>
  <c r="D314"/>
  <c r="D232"/>
  <c r="D204"/>
  <c r="B5"/>
  <c r="C29" i="12"/>
  <c r="C47" s="1"/>
  <c r="D127" i="2"/>
  <c r="D140"/>
  <c r="C293"/>
  <c r="B397" i="19"/>
  <c r="D397" s="1"/>
  <c r="D294"/>
  <c r="D306"/>
  <c r="C327"/>
  <c r="C378"/>
  <c r="D404"/>
  <c r="D416"/>
  <c r="D181"/>
  <c r="D391" i="2"/>
  <c r="D325"/>
  <c r="B162"/>
  <c r="D192"/>
  <c r="B29" i="5"/>
  <c r="B47" s="1"/>
  <c r="B29" i="12"/>
  <c r="D24" i="2"/>
  <c r="D110"/>
  <c r="D83"/>
  <c r="B250"/>
  <c r="D56" i="19"/>
  <c r="D87"/>
  <c r="D394"/>
  <c r="D413"/>
  <c r="F162" i="2"/>
  <c r="B250" i="19"/>
  <c r="D250" s="1"/>
  <c r="D255"/>
  <c r="C250"/>
  <c r="D316" i="2"/>
  <c r="D424" i="19"/>
  <c r="D93" i="2"/>
  <c r="D367"/>
  <c r="D147" i="19"/>
  <c r="D191"/>
  <c r="D387"/>
  <c r="F4" i="2"/>
  <c r="F464" s="1"/>
  <c r="D47" i="5"/>
  <c r="D293" i="2"/>
  <c r="D327" i="19"/>
  <c r="D378"/>
  <c r="D429" i="2"/>
  <c r="D440" i="19"/>
  <c r="D5" i="2"/>
  <c r="D420"/>
  <c r="D93" i="19"/>
  <c r="E262" i="2"/>
  <c r="D430"/>
  <c r="D272"/>
  <c r="C98"/>
  <c r="D98" s="1"/>
  <c r="C250"/>
  <c r="D250" s="1"/>
  <c r="C191"/>
  <c r="D191" s="1"/>
  <c r="D56"/>
  <c r="D101"/>
  <c r="B5" i="19"/>
  <c r="D5" s="1"/>
  <c r="B327"/>
  <c r="C98"/>
  <c r="D388"/>
  <c r="D251" i="2"/>
  <c r="D255"/>
  <c r="D106"/>
  <c r="D4" i="5"/>
  <c r="E248" i="2"/>
  <c r="E232"/>
  <c r="E206"/>
  <c r="E204"/>
  <c r="E192"/>
  <c r="E173"/>
  <c r="E114"/>
  <c r="E127"/>
  <c r="E259"/>
  <c r="C420" i="19"/>
  <c r="D420" s="1"/>
  <c r="E382" i="2"/>
  <c r="E425"/>
  <c r="E325"/>
  <c r="E6"/>
  <c r="D173"/>
  <c r="D144"/>
  <c r="D425"/>
  <c r="D457"/>
  <c r="D235"/>
  <c r="C146"/>
  <c r="D146" s="1"/>
  <c r="D226"/>
  <c r="B146"/>
  <c r="D317"/>
  <c r="D135"/>
  <c r="B163" i="19"/>
  <c r="D163" s="1"/>
  <c r="B98"/>
  <c r="B123"/>
  <c r="D123" s="1"/>
  <c r="C293"/>
  <c r="D293" s="1"/>
  <c r="D395"/>
  <c r="D251"/>
  <c r="D127"/>
  <c r="D323" i="2"/>
  <c r="D142"/>
  <c r="D15"/>
  <c r="E314"/>
  <c r="E70"/>
  <c r="E62"/>
  <c r="D11"/>
  <c r="E44"/>
  <c r="E140"/>
  <c r="E181"/>
  <c r="E216"/>
  <c r="E391"/>
  <c r="E37"/>
  <c r="B395"/>
  <c r="D395" s="1"/>
  <c r="C123"/>
  <c r="D123" s="1"/>
  <c r="D94" i="19"/>
  <c r="D29" i="5" l="1"/>
  <c r="D162" i="2"/>
  <c r="D4" i="12"/>
  <c r="B4" i="19"/>
  <c r="B452" s="1"/>
  <c r="C4"/>
  <c r="B4" i="2"/>
  <c r="B464" s="1"/>
  <c r="C4"/>
  <c r="D98" i="19"/>
  <c r="D4" l="1"/>
  <c r="C452"/>
  <c r="D4" i="2"/>
  <c r="C464"/>
  <c r="D464" s="1"/>
</calcChain>
</file>

<file path=xl/comments1.xml><?xml version="1.0" encoding="utf-8"?>
<comments xmlns="http://schemas.openxmlformats.org/spreadsheetml/2006/main">
  <authors>
    <author xml:space="preserve">孙溪    </author>
  </authors>
  <commentList>
    <comment ref="C8" authorId="0">
      <text>
        <r>
          <rPr>
            <b/>
            <sz val="9"/>
            <rFont val="宋体"/>
            <family val="3"/>
            <charset val="134"/>
          </rPr>
          <t>行政3052+事业2105=</t>
        </r>
      </text>
    </comment>
    <comment ref="C31" authorId="0">
      <text>
        <r>
          <rPr>
            <b/>
            <sz val="9"/>
            <rFont val="宋体"/>
            <family val="3"/>
            <charset val="134"/>
          </rPr>
          <t>行政652+事业82</t>
        </r>
      </text>
    </comment>
    <comment ref="C32" authorId="0">
      <text>
        <r>
          <rPr>
            <b/>
            <sz val="9"/>
            <rFont val="宋体"/>
            <family val="3"/>
            <charset val="134"/>
          </rPr>
          <t>行政9+事业5</t>
        </r>
      </text>
    </comment>
    <comment ref="C34" authorId="0">
      <text>
        <r>
          <rPr>
            <b/>
            <sz val="9"/>
            <rFont val="宋体"/>
            <family val="3"/>
            <charset val="134"/>
          </rPr>
          <t>行政3300+事业3340</t>
        </r>
      </text>
    </comment>
    <comment ref="C35" authorId="0">
      <text>
        <r>
          <rPr>
            <b/>
            <sz val="9"/>
            <rFont val="宋体"/>
            <family val="3"/>
            <charset val="134"/>
          </rPr>
          <t>行政56+事业17</t>
        </r>
      </text>
    </comment>
  </commentList>
</comments>
</file>

<file path=xl/sharedStrings.xml><?xml version="1.0" encoding="utf-8"?>
<sst xmlns="http://schemas.openxmlformats.org/spreadsheetml/2006/main" count="2348" uniqueCount="1858">
  <si>
    <t xml:space="preserve">    最低生活保障</t>
    <phoneticPr fontId="3" type="noConversion"/>
  </si>
  <si>
    <t xml:space="preserve">    临时救助</t>
    <phoneticPr fontId="3" type="noConversion"/>
  </si>
  <si>
    <t xml:space="preserve">    特困人员救助供养</t>
    <phoneticPr fontId="3" type="noConversion"/>
  </si>
  <si>
    <t xml:space="preserve">    其他生活救助</t>
    <phoneticPr fontId="3" type="noConversion"/>
  </si>
  <si>
    <t xml:space="preserve">    财政对基本养老保险基金的补助</t>
    <phoneticPr fontId="3" type="noConversion"/>
  </si>
  <si>
    <t xml:space="preserve">    退役军人管理事务</t>
    <phoneticPr fontId="3" type="noConversion"/>
  </si>
  <si>
    <t xml:space="preserve">    其他社会保障和就业支出(款)</t>
    <phoneticPr fontId="3" type="noConversion"/>
  </si>
  <si>
    <t xml:space="preserve">    卫生健康管理事务</t>
    <phoneticPr fontId="3" type="noConversion"/>
  </si>
  <si>
    <t xml:space="preserve">    公立医院</t>
    <phoneticPr fontId="3" type="noConversion"/>
  </si>
  <si>
    <t xml:space="preserve">    基层医疗卫生机构</t>
    <phoneticPr fontId="3" type="noConversion"/>
  </si>
  <si>
    <t xml:space="preserve">    公共卫生</t>
    <phoneticPr fontId="3" type="noConversion"/>
  </si>
  <si>
    <t xml:space="preserve">    计划生育事务</t>
    <phoneticPr fontId="3" type="noConversion"/>
  </si>
  <si>
    <t xml:space="preserve">    行政事业单位医疗</t>
    <phoneticPr fontId="3" type="noConversion"/>
  </si>
  <si>
    <t xml:space="preserve">    财政对基本医疗保险基金的补助</t>
    <phoneticPr fontId="3" type="noConversion"/>
  </si>
  <si>
    <t xml:space="preserve">    医疗救助</t>
    <phoneticPr fontId="3" type="noConversion"/>
  </si>
  <si>
    <t xml:space="preserve">    优抚对象医疗</t>
    <phoneticPr fontId="3" type="noConversion"/>
  </si>
  <si>
    <t xml:space="preserve">    医疗保障管理事务</t>
    <phoneticPr fontId="3" type="noConversion"/>
  </si>
  <si>
    <t xml:space="preserve">    老龄卫生健康事务</t>
    <phoneticPr fontId="3" type="noConversion"/>
  </si>
  <si>
    <t xml:space="preserve">    其他卫生健康支出</t>
    <phoneticPr fontId="3" type="noConversion"/>
  </si>
  <si>
    <t xml:space="preserve">    环境保护管理事务</t>
    <phoneticPr fontId="3" type="noConversion"/>
  </si>
  <si>
    <t xml:space="preserve">    环境监测与监察</t>
    <phoneticPr fontId="3" type="noConversion"/>
  </si>
  <si>
    <t xml:space="preserve">    污染防治</t>
    <phoneticPr fontId="3" type="noConversion"/>
  </si>
  <si>
    <t xml:space="preserve">    自然生态保护</t>
    <phoneticPr fontId="3" type="noConversion"/>
  </si>
  <si>
    <t xml:space="preserve">    天然林保护</t>
    <phoneticPr fontId="3" type="noConversion"/>
  </si>
  <si>
    <t xml:space="preserve">    能源节约利用</t>
    <phoneticPr fontId="3" type="noConversion"/>
  </si>
  <si>
    <t xml:space="preserve">    污染减排</t>
    <phoneticPr fontId="3" type="noConversion"/>
  </si>
  <si>
    <t xml:space="preserve">    能源管理事务</t>
    <phoneticPr fontId="3" type="noConversion"/>
  </si>
  <si>
    <t xml:space="preserve">    其他节能环保支出(款)</t>
    <phoneticPr fontId="3" type="noConversion"/>
  </si>
  <si>
    <t xml:space="preserve">    城乡社区管理事务</t>
    <phoneticPr fontId="3" type="noConversion"/>
  </si>
  <si>
    <t xml:space="preserve">    城乡社区公共设施</t>
    <phoneticPr fontId="3" type="noConversion"/>
  </si>
  <si>
    <t xml:space="preserve">    城乡社区环境卫生(款)</t>
    <phoneticPr fontId="3" type="noConversion"/>
  </si>
  <si>
    <t xml:space="preserve">    其他城乡社区支出(款)</t>
    <phoneticPr fontId="3" type="noConversion"/>
  </si>
  <si>
    <t xml:space="preserve">    林业和草原</t>
    <phoneticPr fontId="3" type="noConversion"/>
  </si>
  <si>
    <t xml:space="preserve">    水利</t>
    <phoneticPr fontId="3" type="noConversion"/>
  </si>
  <si>
    <t xml:space="preserve">    扶贫</t>
    <phoneticPr fontId="3" type="noConversion"/>
  </si>
  <si>
    <t xml:space="preserve">    农村综合改革</t>
    <phoneticPr fontId="3" type="noConversion"/>
  </si>
  <si>
    <t xml:space="preserve">    普惠金融发展支出</t>
    <phoneticPr fontId="3" type="noConversion"/>
  </si>
  <si>
    <t xml:space="preserve">    公路水路运输</t>
    <phoneticPr fontId="3" type="noConversion"/>
  </si>
  <si>
    <t xml:space="preserve">    成品油价格改革对交通运输的补贴</t>
    <phoneticPr fontId="3" type="noConversion"/>
  </si>
  <si>
    <t xml:space="preserve">    邮政业支出</t>
    <phoneticPr fontId="3" type="noConversion"/>
  </si>
  <si>
    <t xml:space="preserve">    车辆购置税支出</t>
    <phoneticPr fontId="3" type="noConversion"/>
  </si>
  <si>
    <t xml:space="preserve">    其他交通运输支出(款)</t>
    <phoneticPr fontId="3" type="noConversion"/>
  </si>
  <si>
    <t xml:space="preserve">    制造业</t>
    <phoneticPr fontId="3" type="noConversion"/>
  </si>
  <si>
    <t xml:space="preserve">    建筑业</t>
    <phoneticPr fontId="3" type="noConversion"/>
  </si>
  <si>
    <t xml:space="preserve">    工业和信息产业监管</t>
    <phoneticPr fontId="3" type="noConversion"/>
  </si>
  <si>
    <t xml:space="preserve">    支持中小企业发展和管理支出</t>
    <phoneticPr fontId="3" type="noConversion"/>
  </si>
  <si>
    <t xml:space="preserve">    商业流通事务</t>
    <phoneticPr fontId="3" type="noConversion"/>
  </si>
  <si>
    <t xml:space="preserve">    涉外发展服务支出</t>
    <phoneticPr fontId="3" type="noConversion"/>
  </si>
  <si>
    <t xml:space="preserve">    其他商业服务业等支出(款)</t>
    <phoneticPr fontId="3" type="noConversion"/>
  </si>
  <si>
    <t xml:space="preserve">    金融部门行政支出</t>
    <phoneticPr fontId="3" type="noConversion"/>
  </si>
  <si>
    <t xml:space="preserve">    自然资源事务</t>
    <phoneticPr fontId="3" type="noConversion"/>
  </si>
  <si>
    <t xml:space="preserve">    海洋管理事务</t>
    <phoneticPr fontId="3" type="noConversion"/>
  </si>
  <si>
    <t xml:space="preserve">    气象事务</t>
    <phoneticPr fontId="3" type="noConversion"/>
  </si>
  <si>
    <t xml:space="preserve">    其他自然资源海洋气象等支出</t>
    <phoneticPr fontId="3" type="noConversion"/>
  </si>
  <si>
    <t xml:space="preserve">    保障性安居工程支出</t>
    <phoneticPr fontId="3" type="noConversion"/>
  </si>
  <si>
    <t xml:space="preserve">    住房改革支出</t>
    <phoneticPr fontId="3" type="noConversion"/>
  </si>
  <si>
    <t xml:space="preserve">    城乡社区住宅</t>
    <phoneticPr fontId="3" type="noConversion"/>
  </si>
  <si>
    <t xml:space="preserve">    粮油事务</t>
    <phoneticPr fontId="3" type="noConversion"/>
  </si>
  <si>
    <t xml:space="preserve">    应急管理事务</t>
    <phoneticPr fontId="3" type="noConversion"/>
  </si>
  <si>
    <t xml:space="preserve">    消防事务</t>
    <phoneticPr fontId="3" type="noConversion"/>
  </si>
  <si>
    <t xml:space="preserve">    其他灾害防治及应急管理支出</t>
    <phoneticPr fontId="3" type="noConversion"/>
  </si>
  <si>
    <t xml:space="preserve">    其他支出(款)</t>
    <phoneticPr fontId="3" type="noConversion"/>
  </si>
  <si>
    <t xml:space="preserve">    地方政府一般债务付息支出</t>
    <phoneticPr fontId="3" type="noConversion"/>
  </si>
  <si>
    <t>（一）上解省级支出</t>
    <phoneticPr fontId="3" type="noConversion"/>
  </si>
  <si>
    <t>（一）上解省级支出</t>
    <phoneticPr fontId="16" type="noConversion"/>
  </si>
  <si>
    <t>（二）对下级补助支出</t>
    <phoneticPr fontId="16" type="noConversion"/>
  </si>
  <si>
    <t>（三）补充预算稳定调节基金</t>
    <phoneticPr fontId="16" type="noConversion"/>
  </si>
  <si>
    <t>（四）结转下年</t>
    <phoneticPr fontId="16" type="noConversion"/>
  </si>
  <si>
    <t>（五）地区间援助支出</t>
    <phoneticPr fontId="16" type="noConversion"/>
  </si>
  <si>
    <t>（六）地方政府一般债务还本支出</t>
    <phoneticPr fontId="16" type="noConversion"/>
  </si>
  <si>
    <r>
      <t xml:space="preserve"> </t>
    </r>
    <r>
      <rPr>
        <sz val="9"/>
        <color indexed="8"/>
        <rFont val="宋体"/>
        <family val="3"/>
        <charset val="134"/>
      </rPr>
      <t xml:space="preserve">     </t>
    </r>
    <r>
      <rPr>
        <sz val="9"/>
        <color indexed="8"/>
        <rFont val="宋体"/>
        <family val="3"/>
        <charset val="134"/>
      </rPr>
      <t>行政运行</t>
    </r>
    <phoneticPr fontId="3" type="noConversion"/>
  </si>
  <si>
    <t xml:space="preserve">      一般行政管理事务</t>
    <phoneticPr fontId="3" type="noConversion"/>
  </si>
  <si>
    <t xml:space="preserve">      人大会议</t>
    <phoneticPr fontId="3" type="noConversion"/>
  </si>
  <si>
    <t xml:space="preserve">      其他人大事务支出</t>
    <phoneticPr fontId="3" type="noConversion"/>
  </si>
  <si>
    <t xml:space="preserve">      行政运行</t>
    <phoneticPr fontId="3" type="noConversion"/>
  </si>
  <si>
    <t xml:space="preserve">      一般行政管理事务</t>
    <phoneticPr fontId="3" type="noConversion"/>
  </si>
  <si>
    <t xml:space="preserve">      政协会议</t>
    <phoneticPr fontId="3" type="noConversion"/>
  </si>
  <si>
    <t xml:space="preserve">      其他政府办公厅(室)及相关机构事务支出</t>
    <phoneticPr fontId="3" type="noConversion"/>
  </si>
  <si>
    <t xml:space="preserve">      物价管理</t>
    <phoneticPr fontId="3" type="noConversion"/>
  </si>
  <si>
    <t xml:space="preserve">      其他发展与改革事务支出</t>
    <phoneticPr fontId="3" type="noConversion"/>
  </si>
  <si>
    <t xml:space="preserve">      专项统计业务</t>
    <phoneticPr fontId="3" type="noConversion"/>
  </si>
  <si>
    <t xml:space="preserve">      专项普查活动</t>
    <phoneticPr fontId="3" type="noConversion"/>
  </si>
  <si>
    <t xml:space="preserve">      其他统计信息事务支出</t>
    <phoneticPr fontId="3" type="noConversion"/>
  </si>
  <si>
    <t xml:space="preserve">      其他财政事务支出</t>
    <phoneticPr fontId="3" type="noConversion"/>
  </si>
  <si>
    <t xml:space="preserve">      其他人力资源事务支出</t>
    <phoneticPr fontId="3" type="noConversion"/>
  </si>
  <si>
    <t xml:space="preserve">      其他纪检监察事务支出</t>
    <phoneticPr fontId="3" type="noConversion"/>
  </si>
  <si>
    <t xml:space="preserve">      其他商贸事务支出</t>
    <phoneticPr fontId="3" type="noConversion"/>
  </si>
  <si>
    <t xml:space="preserve">      其他市场监督管理事务</t>
    <phoneticPr fontId="3" type="noConversion"/>
  </si>
  <si>
    <t xml:space="preserve">      其他民主党派及工商联事务支出</t>
    <phoneticPr fontId="3" type="noConversion"/>
  </si>
  <si>
    <t xml:space="preserve">      其他群众团体事务支出</t>
    <phoneticPr fontId="3" type="noConversion"/>
  </si>
  <si>
    <t xml:space="preserve">      其他党委办公厅(室)及相关机构事务支出</t>
    <phoneticPr fontId="3" type="noConversion"/>
  </si>
  <si>
    <t xml:space="preserve">      公务员事务</t>
    <phoneticPr fontId="3" type="noConversion"/>
  </si>
  <si>
    <t xml:space="preserve">      其他组织事务支出</t>
    <phoneticPr fontId="3" type="noConversion"/>
  </si>
  <si>
    <t xml:space="preserve">      其他宣传事务支出</t>
    <phoneticPr fontId="3" type="noConversion"/>
  </si>
  <si>
    <t xml:space="preserve">      宗教事务</t>
    <phoneticPr fontId="3" type="noConversion"/>
  </si>
  <si>
    <t xml:space="preserve">      其他共产党事务支出</t>
    <phoneticPr fontId="3" type="noConversion"/>
  </si>
  <si>
    <t xml:space="preserve">      其他一般公共服务支出(项)</t>
    <phoneticPr fontId="3" type="noConversion"/>
  </si>
  <si>
    <t xml:space="preserve">      兵役征集</t>
    <phoneticPr fontId="3" type="noConversion"/>
  </si>
  <si>
    <t xml:space="preserve">      民兵</t>
    <phoneticPr fontId="3" type="noConversion"/>
  </si>
  <si>
    <t xml:space="preserve">      边海防</t>
    <phoneticPr fontId="3" type="noConversion"/>
  </si>
  <si>
    <t xml:space="preserve">      武装警察部队</t>
    <phoneticPr fontId="3" type="noConversion"/>
  </si>
  <si>
    <t xml:space="preserve">      执法办案</t>
    <phoneticPr fontId="3" type="noConversion"/>
  </si>
  <si>
    <t xml:space="preserve">      其他公安支出</t>
    <phoneticPr fontId="3" type="noConversion"/>
  </si>
  <si>
    <t xml:space="preserve">      其他检察支出</t>
    <phoneticPr fontId="3" type="noConversion"/>
  </si>
  <si>
    <t xml:space="preserve">      其他法院支出</t>
    <phoneticPr fontId="3" type="noConversion"/>
  </si>
  <si>
    <t xml:space="preserve">      基层司法业务</t>
    <phoneticPr fontId="3" type="noConversion"/>
  </si>
  <si>
    <t xml:space="preserve">      法律援助</t>
    <phoneticPr fontId="3" type="noConversion"/>
  </si>
  <si>
    <t xml:space="preserve">      社区矫正</t>
    <phoneticPr fontId="3" type="noConversion"/>
  </si>
  <si>
    <t xml:space="preserve">      其他司法支出</t>
    <phoneticPr fontId="3" type="noConversion"/>
  </si>
  <si>
    <t xml:space="preserve">      其他公共安全支出(项）</t>
    <phoneticPr fontId="3" type="noConversion"/>
  </si>
  <si>
    <t xml:space="preserve">      学前教育</t>
    <phoneticPr fontId="3" type="noConversion"/>
  </si>
  <si>
    <t xml:space="preserve">      小学教育</t>
    <phoneticPr fontId="3" type="noConversion"/>
  </si>
  <si>
    <t xml:space="preserve">      初中教育</t>
    <phoneticPr fontId="3" type="noConversion"/>
  </si>
  <si>
    <t xml:space="preserve">      高中教育</t>
    <phoneticPr fontId="3" type="noConversion"/>
  </si>
  <si>
    <t xml:space="preserve">      其他普通教育支出</t>
    <phoneticPr fontId="3" type="noConversion"/>
  </si>
  <si>
    <t xml:space="preserve">      职业高中教育</t>
    <phoneticPr fontId="3" type="noConversion"/>
  </si>
  <si>
    <t xml:space="preserve">      成人初等教育</t>
    <phoneticPr fontId="3" type="noConversion"/>
  </si>
  <si>
    <t xml:space="preserve">      其他成人教育支出</t>
    <phoneticPr fontId="3" type="noConversion"/>
  </si>
  <si>
    <t xml:space="preserve">      特殊学校教育</t>
    <phoneticPr fontId="3" type="noConversion"/>
  </si>
  <si>
    <t xml:space="preserve">      干部教育</t>
    <phoneticPr fontId="3" type="noConversion"/>
  </si>
  <si>
    <t xml:space="preserve">      其他教育费附加安排的支出</t>
    <phoneticPr fontId="3" type="noConversion"/>
  </si>
  <si>
    <t xml:space="preserve">      其他教育支出(项)</t>
    <phoneticPr fontId="3" type="noConversion"/>
  </si>
  <si>
    <t xml:space="preserve">      其他科学技术管理事务支出</t>
    <phoneticPr fontId="3" type="noConversion"/>
  </si>
  <si>
    <t xml:space="preserve">      应用技术研究与开发</t>
    <phoneticPr fontId="3" type="noConversion"/>
  </si>
  <si>
    <t xml:space="preserve">      产业技术研究与开发</t>
    <phoneticPr fontId="3" type="noConversion"/>
  </si>
  <si>
    <t xml:space="preserve">      科技成果转化与扩散</t>
    <phoneticPr fontId="3" type="noConversion"/>
  </si>
  <si>
    <t xml:space="preserve">      其他技术研究与开发支出</t>
    <phoneticPr fontId="3" type="noConversion"/>
  </si>
  <si>
    <t xml:space="preserve">      科普活动</t>
    <phoneticPr fontId="3" type="noConversion"/>
  </si>
  <si>
    <t xml:space="preserve">      其他科学技术普及支出</t>
    <phoneticPr fontId="3" type="noConversion"/>
  </si>
  <si>
    <t xml:space="preserve">      科技奖励</t>
    <phoneticPr fontId="3" type="noConversion"/>
  </si>
  <si>
    <t xml:space="preserve">      其他科学技术支出</t>
    <phoneticPr fontId="3" type="noConversion"/>
  </si>
  <si>
    <t xml:space="preserve">      图书馆</t>
    <phoneticPr fontId="3" type="noConversion"/>
  </si>
  <si>
    <t xml:space="preserve">      文化活动</t>
    <phoneticPr fontId="3" type="noConversion"/>
  </si>
  <si>
    <t xml:space="preserve">      群众文化</t>
    <phoneticPr fontId="3" type="noConversion"/>
  </si>
  <si>
    <t xml:space="preserve">      文化和旅游交流与合作</t>
    <phoneticPr fontId="3" type="noConversion"/>
  </si>
  <si>
    <t xml:space="preserve">      文化创作与保护</t>
    <phoneticPr fontId="3" type="noConversion"/>
  </si>
  <si>
    <t xml:space="preserve">      旅游宣传</t>
    <phoneticPr fontId="3" type="noConversion"/>
  </si>
  <si>
    <t xml:space="preserve">      其他文化和旅游支出</t>
    <phoneticPr fontId="3" type="noConversion"/>
  </si>
  <si>
    <t xml:space="preserve">      其他体育支出</t>
    <phoneticPr fontId="3" type="noConversion"/>
  </si>
  <si>
    <t xml:space="preserve">      电影</t>
    <phoneticPr fontId="3" type="noConversion"/>
  </si>
  <si>
    <t xml:space="preserve">      其他新闻出版电影支出</t>
    <phoneticPr fontId="3" type="noConversion"/>
  </si>
  <si>
    <t xml:space="preserve">      广播</t>
    <phoneticPr fontId="3" type="noConversion"/>
  </si>
  <si>
    <t xml:space="preserve">      电视</t>
    <phoneticPr fontId="3" type="noConversion"/>
  </si>
  <si>
    <t xml:space="preserve">      其他广播电视支出</t>
    <phoneticPr fontId="3" type="noConversion"/>
  </si>
  <si>
    <t xml:space="preserve">      宣传文化发展专项支出</t>
    <phoneticPr fontId="3" type="noConversion"/>
  </si>
  <si>
    <t xml:space="preserve">      文化产业发展专项支出</t>
    <phoneticPr fontId="3" type="noConversion"/>
  </si>
  <si>
    <t xml:space="preserve">      信息化建设</t>
    <phoneticPr fontId="3" type="noConversion"/>
  </si>
  <si>
    <t xml:space="preserve">      其他人力资源和社会保障管理事务支出</t>
    <phoneticPr fontId="3" type="noConversion"/>
  </si>
  <si>
    <t xml:space="preserve">      行政区划和地名管理</t>
    <phoneticPr fontId="3" type="noConversion"/>
  </si>
  <si>
    <t xml:space="preserve">      其他民政管理事务支出</t>
    <phoneticPr fontId="3" type="noConversion"/>
  </si>
  <si>
    <t xml:space="preserve">      其他就业补助支出</t>
    <phoneticPr fontId="3" type="noConversion"/>
  </si>
  <si>
    <t xml:space="preserve">      死亡抚恤</t>
    <phoneticPr fontId="3" type="noConversion"/>
  </si>
  <si>
    <t xml:space="preserve">      伤残抚恤</t>
    <phoneticPr fontId="3" type="noConversion"/>
  </si>
  <si>
    <t xml:space="preserve">      在乡复员、退伍军人生活补助</t>
    <phoneticPr fontId="3" type="noConversion"/>
  </si>
  <si>
    <t xml:space="preserve">      优抚事业单位支出</t>
    <phoneticPr fontId="3" type="noConversion"/>
  </si>
  <si>
    <t xml:space="preserve">      义务兵优待</t>
    <phoneticPr fontId="3" type="noConversion"/>
  </si>
  <si>
    <t xml:space="preserve">      农村籍退役士兵老年生活补助</t>
    <phoneticPr fontId="3" type="noConversion"/>
  </si>
  <si>
    <t xml:space="preserve">      其他优抚支出</t>
    <phoneticPr fontId="3" type="noConversion"/>
  </si>
  <si>
    <t xml:space="preserve">      退役士兵安置</t>
    <phoneticPr fontId="3" type="noConversion"/>
  </si>
  <si>
    <t xml:space="preserve">      军队移交政府的离退休人员安置</t>
    <phoneticPr fontId="3" type="noConversion"/>
  </si>
  <si>
    <t xml:space="preserve">      军队移交政府离退休干部管理机构</t>
    <phoneticPr fontId="3" type="noConversion"/>
  </si>
  <si>
    <t xml:space="preserve">      儿童福利</t>
    <phoneticPr fontId="3" type="noConversion"/>
  </si>
  <si>
    <t xml:space="preserve">      老年福利</t>
    <phoneticPr fontId="3" type="noConversion"/>
  </si>
  <si>
    <t xml:space="preserve">      殡葬</t>
    <phoneticPr fontId="3" type="noConversion"/>
  </si>
  <si>
    <t xml:space="preserve">      社会福利事业单位</t>
    <phoneticPr fontId="3" type="noConversion"/>
  </si>
  <si>
    <t xml:space="preserve">      其他社会福利支出</t>
    <phoneticPr fontId="3" type="noConversion"/>
  </si>
  <si>
    <t xml:space="preserve">      残疾人康复</t>
    <phoneticPr fontId="3" type="noConversion"/>
  </si>
  <si>
    <t xml:space="preserve">      残疾人生活和护理补贴</t>
    <phoneticPr fontId="3" type="noConversion"/>
  </si>
  <si>
    <t xml:space="preserve">      其他残疾人事业支出</t>
    <phoneticPr fontId="3" type="noConversion"/>
  </si>
  <si>
    <t xml:space="preserve">      城市最低生活保障金支出</t>
    <phoneticPr fontId="3" type="noConversion"/>
  </si>
  <si>
    <t xml:space="preserve">      农村最低生活保障金支出</t>
    <phoneticPr fontId="3" type="noConversion"/>
  </si>
  <si>
    <t xml:space="preserve">      临时救助支出</t>
    <phoneticPr fontId="3" type="noConversion"/>
  </si>
  <si>
    <t xml:space="preserve">      流浪乞讨人员救助支出</t>
    <phoneticPr fontId="3" type="noConversion"/>
  </si>
  <si>
    <t xml:space="preserve">      城市特困人员救助供养支出</t>
    <phoneticPr fontId="3" type="noConversion"/>
  </si>
  <si>
    <t xml:space="preserve">      农村特困人员救助供养支出</t>
    <phoneticPr fontId="3" type="noConversion"/>
  </si>
  <si>
    <t xml:space="preserve">      其他农村生活救助</t>
    <phoneticPr fontId="3" type="noConversion"/>
  </si>
  <si>
    <t xml:space="preserve">      财政对企业职工基本养老保险基金的补助</t>
    <phoneticPr fontId="3" type="noConversion"/>
  </si>
  <si>
    <t xml:space="preserve">      财政对城乡居民基本养老保险基金的补助</t>
    <phoneticPr fontId="3" type="noConversion"/>
  </si>
  <si>
    <t xml:space="preserve">      拥军优属</t>
    <phoneticPr fontId="3" type="noConversion"/>
  </si>
  <si>
    <t xml:space="preserve">      其他社会保障和就业支出(项)</t>
    <phoneticPr fontId="3" type="noConversion"/>
  </si>
  <si>
    <t xml:space="preserve">      其他卫生健康管理事务支出</t>
    <phoneticPr fontId="3" type="noConversion"/>
  </si>
  <si>
    <t xml:space="preserve">      综合医院</t>
    <phoneticPr fontId="3" type="noConversion"/>
  </si>
  <si>
    <t xml:space="preserve">      中医(民族)医院</t>
    <phoneticPr fontId="3" type="noConversion"/>
  </si>
  <si>
    <t xml:space="preserve">      其他公立医院支出</t>
    <phoneticPr fontId="3" type="noConversion"/>
  </si>
  <si>
    <t xml:space="preserve">      乡镇卫生院</t>
    <phoneticPr fontId="3" type="noConversion"/>
  </si>
  <si>
    <t xml:space="preserve">      其他基层医疗卫生机构支出</t>
    <phoneticPr fontId="3" type="noConversion"/>
  </si>
  <si>
    <t xml:space="preserve">      疾病预防控制机构</t>
    <phoneticPr fontId="3" type="noConversion"/>
  </si>
  <si>
    <t xml:space="preserve">      卫生监督机构</t>
    <phoneticPr fontId="3" type="noConversion"/>
  </si>
  <si>
    <t xml:space="preserve">      妇幼保健机构</t>
    <phoneticPr fontId="3" type="noConversion"/>
  </si>
  <si>
    <t xml:space="preserve">      其他公共卫生支出</t>
    <phoneticPr fontId="3" type="noConversion"/>
  </si>
  <si>
    <t xml:space="preserve">      计划生育服务</t>
    <phoneticPr fontId="3" type="noConversion"/>
  </si>
  <si>
    <t xml:space="preserve">      其他计划生育事务支出</t>
    <phoneticPr fontId="3" type="noConversion"/>
  </si>
  <si>
    <t xml:space="preserve">      行政单位医疗</t>
    <phoneticPr fontId="3" type="noConversion"/>
  </si>
  <si>
    <t xml:space="preserve">      事业单位医疗</t>
    <phoneticPr fontId="3" type="noConversion"/>
  </si>
  <si>
    <t xml:space="preserve">      地方政府一般债务发行费用支出</t>
    <phoneticPr fontId="3" type="noConversion"/>
  </si>
  <si>
    <t xml:space="preserve">      地方政府一般债券付息支出</t>
    <phoneticPr fontId="3" type="noConversion"/>
  </si>
  <si>
    <t xml:space="preserve">      其他支出(项)</t>
    <phoneticPr fontId="3" type="noConversion"/>
  </si>
  <si>
    <t xml:space="preserve">      其他消防事务支出</t>
    <phoneticPr fontId="3" type="noConversion"/>
  </si>
  <si>
    <t xml:space="preserve">      其他应急管理支出</t>
    <phoneticPr fontId="3" type="noConversion"/>
  </si>
  <si>
    <t xml:space="preserve">      应急管理</t>
    <phoneticPr fontId="3" type="noConversion"/>
  </si>
  <si>
    <t xml:space="preserve">      安全生产基础</t>
    <phoneticPr fontId="3" type="noConversion"/>
  </si>
  <si>
    <t xml:space="preserve">      安全监管</t>
    <phoneticPr fontId="3" type="noConversion"/>
  </si>
  <si>
    <t xml:space="preserve">      灾害风险防治</t>
    <phoneticPr fontId="3" type="noConversion"/>
  </si>
  <si>
    <t xml:space="preserve">      粮食风险基金</t>
    <phoneticPr fontId="3" type="noConversion"/>
  </si>
  <si>
    <t xml:space="preserve">      其他粮油事务支出</t>
    <phoneticPr fontId="3" type="noConversion"/>
  </si>
  <si>
    <t xml:space="preserve">      其他城乡社区住宅支出</t>
    <phoneticPr fontId="3" type="noConversion"/>
  </si>
  <si>
    <t xml:space="preserve">      住房公积金</t>
    <phoneticPr fontId="3" type="noConversion"/>
  </si>
  <si>
    <t xml:space="preserve">      保障性住房租金补贴</t>
    <phoneticPr fontId="3" type="noConversion"/>
  </si>
  <si>
    <t xml:space="preserve">      农村危房改造</t>
    <phoneticPr fontId="3" type="noConversion"/>
  </si>
  <si>
    <t xml:space="preserve">      其他自然资源海洋气象等支出</t>
    <phoneticPr fontId="3" type="noConversion"/>
  </si>
  <si>
    <t xml:space="preserve">      其他气象事务支出</t>
    <phoneticPr fontId="3" type="noConversion"/>
  </si>
  <si>
    <t xml:space="preserve">      气象服务</t>
    <phoneticPr fontId="3" type="noConversion"/>
  </si>
  <si>
    <t xml:space="preserve">      其他海洋管理事务支出</t>
    <phoneticPr fontId="3" type="noConversion"/>
  </si>
  <si>
    <t xml:space="preserve">      海岛和海域保护</t>
    <phoneticPr fontId="3" type="noConversion"/>
  </si>
  <si>
    <t xml:space="preserve">      其他自然资源事务支出</t>
    <phoneticPr fontId="3" type="noConversion"/>
  </si>
  <si>
    <t xml:space="preserve">      自然资源规划及管理</t>
    <phoneticPr fontId="3" type="noConversion"/>
  </si>
  <si>
    <t xml:space="preserve">      其他商业服务业等支出(项)</t>
    <phoneticPr fontId="3" type="noConversion"/>
  </si>
  <si>
    <t xml:space="preserve">      其他涉外发展服务支出</t>
    <phoneticPr fontId="3" type="noConversion"/>
  </si>
  <si>
    <t xml:space="preserve">      其他商业流通事务支出</t>
    <phoneticPr fontId="3" type="noConversion"/>
  </si>
  <si>
    <t xml:space="preserve">      其他支持中小企业发展和管理支出</t>
    <phoneticPr fontId="3" type="noConversion"/>
  </si>
  <si>
    <t xml:space="preserve">      工业和信息产业支持</t>
    <phoneticPr fontId="3" type="noConversion"/>
  </si>
  <si>
    <t xml:space="preserve">      其他建筑业支出</t>
    <phoneticPr fontId="3" type="noConversion"/>
  </si>
  <si>
    <t xml:space="preserve">      其他制造业支出</t>
    <phoneticPr fontId="3" type="noConversion"/>
  </si>
  <si>
    <t xml:space="preserve">      其他交通运输支出(项)</t>
    <phoneticPr fontId="3" type="noConversion"/>
  </si>
  <si>
    <t xml:space="preserve">      车辆购置税其他支出</t>
    <phoneticPr fontId="3" type="noConversion"/>
  </si>
  <si>
    <t xml:space="preserve">      车辆购置税用于公路等基础设施建设支出</t>
    <phoneticPr fontId="3" type="noConversion"/>
  </si>
  <si>
    <t xml:space="preserve">      邮政普遍服务与特殊服务</t>
    <phoneticPr fontId="3" type="noConversion"/>
  </si>
  <si>
    <t xml:space="preserve">      对出租车的补贴</t>
    <phoneticPr fontId="3" type="noConversion"/>
  </si>
  <si>
    <t xml:space="preserve">      对农村道路客运的补贴</t>
    <phoneticPr fontId="3" type="noConversion"/>
  </si>
  <si>
    <t xml:space="preserve">      对城市公交的补贴</t>
    <phoneticPr fontId="3" type="noConversion"/>
  </si>
  <si>
    <t xml:space="preserve">      其他公路水路运输支出</t>
    <phoneticPr fontId="3" type="noConversion"/>
  </si>
  <si>
    <t xml:space="preserve">      公路养护</t>
    <phoneticPr fontId="3" type="noConversion"/>
  </si>
  <si>
    <t xml:space="preserve">      农业保险保费补贴</t>
    <phoneticPr fontId="3" type="noConversion"/>
  </si>
  <si>
    <t xml:space="preserve">      其他农村综合改革支出</t>
    <phoneticPr fontId="3" type="noConversion"/>
  </si>
  <si>
    <t xml:space="preserve">      农村综合改革示范试点补助</t>
    <phoneticPr fontId="3" type="noConversion"/>
  </si>
  <si>
    <t xml:space="preserve">      对村集体经济组织的补助</t>
    <phoneticPr fontId="3" type="noConversion"/>
  </si>
  <si>
    <t xml:space="preserve">      对村民委员会和村党支部的补助</t>
    <phoneticPr fontId="3" type="noConversion"/>
  </si>
  <si>
    <t xml:space="preserve">      其他扶贫支出</t>
    <phoneticPr fontId="3" type="noConversion"/>
  </si>
  <si>
    <t xml:space="preserve">      其他水利支出</t>
    <phoneticPr fontId="3" type="noConversion"/>
  </si>
  <si>
    <t xml:space="preserve">      抗旱</t>
    <phoneticPr fontId="3" type="noConversion"/>
  </si>
  <si>
    <t xml:space="preserve">      水利工程建设</t>
    <phoneticPr fontId="3" type="noConversion"/>
  </si>
  <si>
    <t xml:space="preserve">      其他林业和草原支出</t>
    <phoneticPr fontId="3" type="noConversion"/>
  </si>
  <si>
    <t xml:space="preserve">      森林生态效益补偿</t>
    <phoneticPr fontId="3" type="noConversion"/>
  </si>
  <si>
    <t xml:space="preserve">      成品油价格改革对渔业的补贴</t>
    <phoneticPr fontId="3" type="noConversion"/>
  </si>
  <si>
    <t xml:space="preserve">      防灾救灾</t>
    <phoneticPr fontId="3" type="noConversion"/>
  </si>
  <si>
    <t xml:space="preserve">      执法监管</t>
    <phoneticPr fontId="3" type="noConversion"/>
  </si>
  <si>
    <t xml:space="preserve">      病虫害控制</t>
    <phoneticPr fontId="3" type="noConversion"/>
  </si>
  <si>
    <t xml:space="preserve">      科技转化与推广服务</t>
    <phoneticPr fontId="3" type="noConversion"/>
  </si>
  <si>
    <t xml:space="preserve">      事业运行</t>
    <phoneticPr fontId="3" type="noConversion"/>
  </si>
  <si>
    <t xml:space="preserve">      其他城乡社区支出(项)</t>
    <phoneticPr fontId="3" type="noConversion"/>
  </si>
  <si>
    <t xml:space="preserve">      城乡社区环境卫生(项)</t>
    <phoneticPr fontId="3" type="noConversion"/>
  </si>
  <si>
    <t xml:space="preserve">      其他城乡社区管理事务支出</t>
    <phoneticPr fontId="3" type="noConversion"/>
  </si>
  <si>
    <t xml:space="preserve">      其他能源管理事务支出</t>
    <phoneticPr fontId="3" type="noConversion"/>
  </si>
  <si>
    <t xml:space="preserve">      其他节能环保支出(项)</t>
    <phoneticPr fontId="3" type="noConversion"/>
  </si>
  <si>
    <t xml:space="preserve">      能源节能利用</t>
    <phoneticPr fontId="3" type="noConversion"/>
  </si>
  <si>
    <t xml:space="preserve">      其他污染减排支出</t>
    <phoneticPr fontId="3" type="noConversion"/>
  </si>
  <si>
    <t xml:space="preserve">      停伐补助</t>
    <phoneticPr fontId="3" type="noConversion"/>
  </si>
  <si>
    <t xml:space="preserve">      农村环境保护</t>
    <phoneticPr fontId="3" type="noConversion"/>
  </si>
  <si>
    <t xml:space="preserve">      生态保护</t>
    <phoneticPr fontId="3" type="noConversion"/>
  </si>
  <si>
    <t xml:space="preserve">      其他污染防治支出</t>
    <phoneticPr fontId="3" type="noConversion"/>
  </si>
  <si>
    <t xml:space="preserve">      大气</t>
    <phoneticPr fontId="3" type="noConversion"/>
  </si>
  <si>
    <t xml:space="preserve">      其他环境监测与监察支出</t>
    <phoneticPr fontId="3" type="noConversion"/>
  </si>
  <si>
    <t xml:space="preserve">      其他环境保护管理事务支出</t>
    <phoneticPr fontId="3" type="noConversion"/>
  </si>
  <si>
    <t xml:space="preserve">      其他卫生健康支出</t>
    <phoneticPr fontId="3" type="noConversion"/>
  </si>
  <si>
    <t xml:space="preserve">      老龄卫生健康事务</t>
    <phoneticPr fontId="3" type="noConversion"/>
  </si>
  <si>
    <t xml:space="preserve">      其他医疗保障管理事务支出</t>
    <phoneticPr fontId="3" type="noConversion"/>
  </si>
  <si>
    <t xml:space="preserve">      行政运行</t>
    <phoneticPr fontId="3" type="noConversion"/>
  </si>
  <si>
    <t xml:space="preserve">      优抚对象医疗补助</t>
    <phoneticPr fontId="3" type="noConversion"/>
  </si>
  <si>
    <t xml:space="preserve">      疾病应急救助</t>
    <phoneticPr fontId="3" type="noConversion"/>
  </si>
  <si>
    <t xml:space="preserve">      城乡医疗救助</t>
    <phoneticPr fontId="3" type="noConversion"/>
  </si>
  <si>
    <t xml:space="preserve">      财政对其他基本医疗保险基金的补助</t>
    <phoneticPr fontId="3" type="noConversion"/>
  </si>
  <si>
    <t xml:space="preserve">      财政对城乡居民基本医疗保险基金的补助</t>
    <phoneticPr fontId="3" type="noConversion"/>
  </si>
  <si>
    <t xml:space="preserve">      其他行政事业单位医疗支出</t>
    <phoneticPr fontId="3" type="noConversion"/>
  </si>
  <si>
    <t xml:space="preserve">      公务员医疗补助</t>
    <phoneticPr fontId="3" type="noConversion"/>
  </si>
  <si>
    <t>（一）税收收入</t>
    <phoneticPr fontId="16" type="noConversion"/>
  </si>
  <si>
    <t xml:space="preserve">     增值税</t>
    <phoneticPr fontId="16" type="noConversion"/>
  </si>
  <si>
    <t xml:space="preserve">      行政运行</t>
    <phoneticPr fontId="16" type="noConversion"/>
  </si>
  <si>
    <t xml:space="preserve">      其他城乡社区公共设施支出</t>
    <phoneticPr fontId="3" type="noConversion"/>
  </si>
  <si>
    <t>项目名称</t>
  </si>
  <si>
    <t>菜园镇</t>
  </si>
  <si>
    <t>洋山镇</t>
  </si>
  <si>
    <t>嵊山镇</t>
  </si>
  <si>
    <t>五龙乡</t>
  </si>
  <si>
    <t>枸杞乡</t>
  </si>
  <si>
    <t>黄龙乡</t>
  </si>
  <si>
    <t>花鸟乡</t>
  </si>
  <si>
    <t>注：我县不存在专项转移支付</t>
  </si>
  <si>
    <t>嵊泗县2020年专项转移支付分地区、分项目预算表</t>
    <phoneticPr fontId="3" type="noConversion"/>
  </si>
  <si>
    <t>注：全县7个乡镇参照部门预算单位管理，嵊泗县2020年一般公共预算支出（草案）与嵊泗县2020年一般公共预算本级支出（草案）一致；故公开的嵊泗县2020年一般公共预算支出（草案）即嵊泗县2020年一般公共预算本级支出（草案）。</t>
    <phoneticPr fontId="3" type="noConversion"/>
  </si>
  <si>
    <t xml:space="preserve">    科学技术普及</t>
  </si>
  <si>
    <t xml:space="preserve">      科普活动</t>
  </si>
  <si>
    <t xml:space="preserve">      其他科学技术普及支出</t>
  </si>
  <si>
    <t xml:space="preserve">    其他科学技术支出</t>
  </si>
  <si>
    <t xml:space="preserve">      科技奖励</t>
  </si>
  <si>
    <t xml:space="preserve">      其他科学技术支出</t>
  </si>
  <si>
    <t>（六）文化体育与传媒支出</t>
  </si>
  <si>
    <t xml:space="preserve">    文化</t>
  </si>
  <si>
    <t xml:space="preserve">      图书馆</t>
  </si>
  <si>
    <t xml:space="preserve">      群众文化</t>
  </si>
  <si>
    <t xml:space="preserve">      文化创作与保护</t>
  </si>
  <si>
    <t xml:space="preserve">      其他文化支出</t>
  </si>
  <si>
    <t xml:space="preserve">    文物</t>
  </si>
  <si>
    <t xml:space="preserve">      文物保护</t>
  </si>
  <si>
    <t xml:space="preserve">    体育</t>
  </si>
  <si>
    <t xml:space="preserve">      其他体育支出</t>
  </si>
  <si>
    <t xml:space="preserve">    新闻出版广播影视</t>
  </si>
  <si>
    <t xml:space="preserve">      广播</t>
  </si>
  <si>
    <t xml:space="preserve">      电视</t>
  </si>
  <si>
    <t xml:space="preserve">      电影</t>
  </si>
  <si>
    <t xml:space="preserve">      其他新闻出版广播影视支出</t>
  </si>
  <si>
    <t xml:space="preserve">    其他文化体育与传媒支出(款)</t>
  </si>
  <si>
    <t xml:space="preserve">      宣传文化发展专项支出</t>
  </si>
  <si>
    <t xml:space="preserve">      其他文化体育与传媒支出(项)</t>
  </si>
  <si>
    <t>（七）社会保障和就业支出</t>
  </si>
  <si>
    <t xml:space="preserve">    人力资源和社会保障管理事务</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</si>
  <si>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</si>
  <si>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</si>
  <si>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</si>
  <si>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</si>
  <si>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</si>
  <si>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其他民政管理事务支出</t>
  </si>
  <si>
    <t xml:space="preserve">    行政事业单位离退休</t>
  </si>
  <si>
    <t xml:space="preserve">      归口管理的行政单位离退休</t>
  </si>
  <si>
    <t xml:space="preserve">    就业补助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</si>
  <si>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</si>
  <si>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</si>
  <si>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</si>
  <si>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</si>
  <si>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</si>
  <si>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</si>
  <si>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</si>
  <si>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</si>
  <si>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</si>
  <si>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</si>
  <si>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退伍士兵安置</t>
  </si>
  <si>
    <t xml:space="preserve">      军队移交政府的离退休人员安置</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</si>
  <si>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</si>
  <si>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</si>
  <si>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</si>
  <si>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</si>
  <si>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</si>
  <si>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</si>
  <si>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</si>
  <si>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</si>
  <si>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残疾人生活和护理补贴</t>
  </si>
  <si>
    <t xml:space="preserve">      其他残疾人事业支出</t>
  </si>
  <si>
    <t xml:space="preserve">    自然灾害生活救助</t>
  </si>
  <si>
    <t xml:space="preserve">      中央自然灾害生活补助</t>
  </si>
  <si>
    <t xml:space="preserve">      自然灾害灾后重建补助</t>
  </si>
  <si>
    <t xml:space="preserve">      其他自然灾害生活救助支出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</si>
  <si>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</si>
  <si>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</si>
  <si>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</si>
  <si>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</si>
  <si>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</si>
  <si>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</si>
  <si>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</si>
  <si>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</si>
  <si>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</si>
  <si>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</si>
  <si>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</si>
  <si>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</si>
  <si>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</si>
  <si>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其他社会保障和就业支出(款)</t>
  </si>
  <si>
    <t xml:space="preserve">      其他社会保障和就业支出(项)</t>
  </si>
  <si>
    <t>（八）医疗卫生与计划生育支出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</si>
  <si>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</si>
  <si>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</si>
  <si>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</si>
  <si>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</si>
  <si>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</si>
  <si>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</si>
  <si>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</si>
  <si>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</si>
  <si>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</si>
  <si>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</si>
  <si>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</si>
  <si>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</si>
  <si>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</si>
  <si>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</si>
  <si>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</si>
  <si>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</si>
  <si>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</si>
  <si>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</si>
  <si>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</si>
  <si>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</si>
  <si>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</si>
  <si>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</si>
  <si>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</si>
  <si>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</si>
  <si>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</si>
  <si>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</si>
  <si>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</si>
  <si>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</si>
  <si>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</si>
  <si>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</si>
  <si>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</si>
  <si>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</si>
  <si>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其他医疗卫生与计划生育支出</t>
  </si>
  <si>
    <t xml:space="preserve">      其他医疗卫生与计划生育支出</t>
  </si>
  <si>
    <t>（九）节能环保支出</t>
  </si>
  <si>
    <t xml:space="preserve">    环境保护管理事务</t>
  </si>
  <si>
    <t xml:space="preserve">      其他环境保护管理事务支出</t>
  </si>
  <si>
    <t xml:space="preserve">    污染防治</t>
  </si>
  <si>
    <t xml:space="preserve">      其他污染防治支出</t>
  </si>
  <si>
    <t xml:space="preserve">    自然生态保护</t>
  </si>
  <si>
    <t xml:space="preserve">      生态保护</t>
  </si>
  <si>
    <t xml:space="preserve">      农村环境保护</t>
  </si>
  <si>
    <t xml:space="preserve">    天然林保护</t>
  </si>
  <si>
    <t xml:space="preserve">    污染减排</t>
  </si>
  <si>
    <t xml:space="preserve">       其他污染减排支出</t>
  </si>
  <si>
    <t xml:space="preserve">    其他节能环保支出(款)</t>
  </si>
  <si>
    <t xml:space="preserve">      其他节能环保支出(项)</t>
  </si>
  <si>
    <t>（十）城乡社区支出</t>
  </si>
  <si>
    <t xml:space="preserve">    城乡社区管理事务</t>
  </si>
  <si>
    <t xml:space="preserve">      城管执法</t>
  </si>
  <si>
    <t xml:space="preserve">      其他城乡社区管理事务支出</t>
  </si>
  <si>
    <t xml:space="preserve">    城乡社区公共设施</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</si>
  <si>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</si>
  <si>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</si>
  <si>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</si>
  <si>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</si>
  <si>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</si>
  <si>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（十一）农林水支出</t>
  </si>
  <si>
    <t xml:space="preserve">    农业</t>
  </si>
  <si>
    <t xml:space="preserve">      事业运行</t>
  </si>
  <si>
    <t xml:space="preserve">      科技转化与推广服务</t>
  </si>
  <si>
    <t xml:space="preserve">      执法监管</t>
  </si>
  <si>
    <t xml:space="preserve">      农村公益事业</t>
  </si>
  <si>
    <t xml:space="preserve">      成品油价格改革对渔业的补贴</t>
  </si>
  <si>
    <t xml:space="preserve">      对高校毕业生到基层任职补助</t>
  </si>
  <si>
    <t xml:space="preserve">      其他农业支出</t>
  </si>
  <si>
    <t xml:space="preserve">    林业</t>
  </si>
  <si>
    <t xml:space="preserve">      森林生态效益补偿</t>
  </si>
  <si>
    <t xml:space="preserve">      林业防灾减灾</t>
  </si>
  <si>
    <t xml:space="preserve">      其他林业支出</t>
  </si>
  <si>
    <t xml:space="preserve">    水利</t>
  </si>
  <si>
    <t xml:space="preserve">      防汛</t>
  </si>
  <si>
    <t xml:space="preserve">      抗旱</t>
  </si>
  <si>
    <t xml:space="preserve">      其他水利支出</t>
  </si>
  <si>
    <t xml:space="preserve">    扶贫</t>
  </si>
  <si>
    <t xml:space="preserve">      生产发展</t>
  </si>
  <si>
    <t xml:space="preserve">      其他扶贫支出</t>
  </si>
  <si>
    <t xml:space="preserve">    农业综合开发</t>
  </si>
  <si>
    <t xml:space="preserve">      其他农业综合开发支出</t>
  </si>
  <si>
    <t xml:space="preserve">    农村综合改革</t>
  </si>
  <si>
    <t xml:space="preserve">      对村级一事一议补助</t>
  </si>
  <si>
    <t xml:space="preserve">      对村民委员会和村党支部的补助</t>
  </si>
  <si>
    <t xml:space="preserve">    普惠金融发展支出</t>
  </si>
  <si>
    <t xml:space="preserve">      农业保险保费补贴</t>
  </si>
  <si>
    <t xml:space="preserve">      其他普惠金融发展支出</t>
  </si>
  <si>
    <t xml:space="preserve">    其他农林水事务支出(款)</t>
  </si>
  <si>
    <t xml:space="preserve">      其他农林水事务支出(项)</t>
  </si>
  <si>
    <t>（十二）交通运输支出</t>
  </si>
  <si>
    <t xml:space="preserve">    公路水路运输</t>
  </si>
  <si>
    <t xml:space="preserve">      公路养护</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</si>
  <si>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</si>
  <si>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</si>
  <si>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</si>
  <si>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</si>
  <si>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</si>
  <si>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</si>
  <si>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</si>
  <si>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其他交通运输支出(款)</t>
  </si>
  <si>
    <t xml:space="preserve">      其他交通运输支出(项)</t>
  </si>
  <si>
    <t xml:space="preserve">    制造业</t>
  </si>
  <si>
    <t xml:space="preserve">      其他制造业支出</t>
  </si>
  <si>
    <t xml:space="preserve">    建筑业</t>
  </si>
  <si>
    <t xml:space="preserve">      其他建筑业支出</t>
  </si>
  <si>
    <t xml:space="preserve">    工业和信息产业监管</t>
  </si>
  <si>
    <t xml:space="preserve">      工业和信息产业支持</t>
  </si>
  <si>
    <t xml:space="preserve">    安全生产监管</t>
  </si>
  <si>
    <t xml:space="preserve">      安全监管监察专项</t>
  </si>
  <si>
    <t xml:space="preserve">      其他安全生产监管支出</t>
  </si>
  <si>
    <t xml:space="preserve">    支持中小企业发展和管理支出</t>
  </si>
  <si>
    <t xml:space="preserve">      其他支持中小企业发展和管理支出</t>
  </si>
  <si>
    <t xml:space="preserve">    其他资源勘探信息等支出(款)</t>
  </si>
  <si>
    <t xml:space="preserve">      其他资源勘探信息等支出(项)</t>
  </si>
  <si>
    <t>（十四）商业服务业等支出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</si>
  <si>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</si>
  <si>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</si>
  <si>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</si>
  <si>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</si>
  <si>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</si>
  <si>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</si>
  <si>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</si>
  <si>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</si>
  <si>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</si>
  <si>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 xml:space="preserve">    国土资源事务</t>
  </si>
  <si>
    <t xml:space="preserve">      国土资源规划及管理</t>
  </si>
  <si>
    <t xml:space="preserve">      土地资源利用与保护</t>
  </si>
  <si>
    <t xml:space="preserve">      地质灾害防治</t>
  </si>
  <si>
    <t xml:space="preserve">      其他国土资源事务支出</t>
  </si>
  <si>
    <t xml:space="preserve">    海洋管理事务</t>
  </si>
  <si>
    <t xml:space="preserve">      其他海洋管理事务支出</t>
  </si>
  <si>
    <t xml:space="preserve">    气象事务</t>
  </si>
  <si>
    <t xml:space="preserve">      气象服务</t>
  </si>
  <si>
    <t xml:space="preserve">      其他气象事务支出</t>
  </si>
  <si>
    <t xml:space="preserve">    其他国土海洋气象等支出</t>
  </si>
  <si>
    <t xml:space="preserve">      其他国土海洋气象等支出</t>
  </si>
  <si>
    <t xml:space="preserve">    保障性安居工程支出</t>
  </si>
  <si>
    <t xml:space="preserve">      农村危房改造</t>
  </si>
  <si>
    <t xml:space="preserve">      保障性住房租金补贴</t>
  </si>
  <si>
    <t xml:space="preserve">      其他保障性安居工程支出</t>
  </si>
  <si>
    <t xml:space="preserve">    住房改革支出</t>
  </si>
  <si>
    <t xml:space="preserve">      住房公积金</t>
  </si>
  <si>
    <t xml:space="preserve">    城乡社区住宅</t>
  </si>
  <si>
    <t xml:space="preserve">      其他城乡社区住宅支出</t>
  </si>
  <si>
    <t xml:space="preserve">    粮油事务</t>
  </si>
  <si>
    <t xml:space="preserve">      粮食风险基金</t>
  </si>
  <si>
    <t xml:space="preserve">      其他粮油事务支出</t>
  </si>
  <si>
    <t>（二十二）预备费</t>
  </si>
  <si>
    <t>二、转移性支出</t>
  </si>
  <si>
    <t>（一）上解省级支出</t>
  </si>
  <si>
    <t>支出合计</t>
  </si>
  <si>
    <t xml:space="preserve">收入合计    </t>
  </si>
  <si>
    <t>（二）对下级补助支出</t>
  </si>
  <si>
    <t>项目</t>
  </si>
  <si>
    <t>2016年决算数</t>
  </si>
  <si>
    <t>科目说明</t>
  </si>
  <si>
    <t>基本支出合计</t>
  </si>
  <si>
    <t>一、机关工资福利支出</t>
  </si>
  <si>
    <t xml:space="preserve">  反映机关和参照公务员法管理的事业单位（以下简称参公事业单位）在职职工和编制外长期聘用人员的各类劳动报酬，以及为上述人员缴纳的各项社会保险费等。</t>
  </si>
  <si>
    <t xml:space="preserve">  反映机关和参公事业单位按规定发放的基本工资、津贴补贴、奖金。基本工资、津贴补贴、奖金的说明见部门预算支出经济分类科目说明。</t>
  </si>
  <si>
    <t xml:space="preserve">  反映机关和参公事业单位为职工缴纳的基本养老保险缴费、职业年金缴费、职工基本医疗保险缴费、公务员医疗补助缴费，以及失业、工伤、生育、大病统筹和其他社会保障缴费。基本养老保险缴费、职业年金缴费、职工基本医疗保险缴费、公务员医疗补助缴费和其他社会保障缴费的说明见部门预算支出经济分类科目说明。</t>
  </si>
  <si>
    <t xml:space="preserve">  住房公积金</t>
  </si>
  <si>
    <t xml:space="preserve">  反映机关和参公事业单位按规定为职工缴纳的住房公积金。</t>
  </si>
  <si>
    <t xml:space="preserve">  反映机关和参公事业单位伙食补助费、医疗费和其他工资福利支出。伙食补助费、医疗费和其他工资福利支出的说明见部门预算支出经济分类科目说明。</t>
  </si>
  <si>
    <t>二、商品和服务支出</t>
  </si>
  <si>
    <t xml:space="preserve">  反映机关和参公事业单位购买商品和服务的各类支出，不包括用于购置固定资产、战略性和应急性物资储备等资本性支出。</t>
  </si>
  <si>
    <t xml:space="preserve">  办公费</t>
  </si>
  <si>
    <t xml:space="preserve">  反映机关和参公事业单位的办公费、印刷费、手续费、水费、电费、邮电费、取暖费、物业管理费、差旅费、租赁费、工会经费、福利费、其他交通费用、税金及附加费用。办公费、印刷费、手续费、水费、电费、邮电费、取暖费、物业管理费、差旅费、租赁费、工会经费、福利费、其他交通费用、税金及附加费用的说明见部门预算支出经济分类科目说明。</t>
  </si>
  <si>
    <t xml:space="preserve">  会议费</t>
  </si>
  <si>
    <t xml:space="preserve">  反映机关和参公事业单位会议费支出，包括会议期间按规定开支的住宿费、伙食费、会议场地租金、交通费、文件印刷费、医药费等。</t>
  </si>
  <si>
    <t xml:space="preserve">  培训费</t>
  </si>
  <si>
    <t xml:space="preserve">   反映机关和参公事业单位除因公出国（境）培训费以外的培训费，包括在培训期间发生的师资费、住宿费、伙食费、培训场地费、培训资料费、交通费等各类培训费用。</t>
  </si>
  <si>
    <t xml:space="preserve">  专用材料购置费</t>
  </si>
  <si>
    <t xml:space="preserve">  反映机关和参公事业单位不纳入固定资产核算范围的专用材料费、被装购置费、专用燃料费。专用材料费、被装购置费、专用燃料费的说明见部门预算支出经济分类科目说明。</t>
  </si>
  <si>
    <t xml:space="preserve">  委托业务费</t>
  </si>
  <si>
    <t xml:space="preserve">  反映机关和参公事业单位的咨询费、劳务费、委托业务费。咨询费、劳务费、委托业务费的说明见部门预算支出经济分类科目说明。</t>
  </si>
  <si>
    <t xml:space="preserve">  公务接待费</t>
  </si>
  <si>
    <t xml:space="preserve">  反映机关和参公事业单位按规定开支的各类公务接待（含外宾接待）费用。</t>
  </si>
  <si>
    <t xml:space="preserve">  因公出国（境）费用</t>
  </si>
  <si>
    <t xml:space="preserve">  反映机关和参公事业单位公务出国(境)的国际旅费、国外城市间交通费、住宿费、伙食费、培训费、公杂费等支出。</t>
  </si>
  <si>
    <t xml:space="preserve">  公务用车运行维护费</t>
  </si>
  <si>
    <t xml:space="preserve">  反映机关和参公事业单位按规定保留的公务用车燃料费、维修费、过桥过路费、保险费、安全奖励费用等支出。</t>
  </si>
  <si>
    <t xml:space="preserve">  维修(护)费</t>
  </si>
  <si>
    <t xml:space="preserve">  反映上述科目未包括的日常公用支出。如诉讼费、国内组织的会员费、来访费、广告宣传费以及离休人员特需费、离退休人员公用经费等。</t>
  </si>
  <si>
    <t>三、机关资本性支出（一）</t>
  </si>
  <si>
    <t xml:space="preserve">  反映机关和参公事业单位资本性支出。切块由发展改革部门安排的基本建设支出中机关和参公事业单位资本性支出不在此科目反映。</t>
  </si>
  <si>
    <t>四、机关资本性支出（二）</t>
  </si>
  <si>
    <t xml:space="preserve">  反映切块由发展改革部门安排的基本建设支出中机关和参公事业单位资本性支出。</t>
  </si>
  <si>
    <t>五、对事业单位经常性补助</t>
  </si>
  <si>
    <t xml:space="preserve">  反映对事业单位（不含参公事业单位）的经常性补助支出。</t>
  </si>
  <si>
    <t xml:space="preserve">  工资福利支出</t>
  </si>
  <si>
    <t xml:space="preserve">  反映对事业单位的工资福利补助支出。</t>
  </si>
  <si>
    <t xml:space="preserve">  商品和服务支出</t>
  </si>
  <si>
    <t xml:space="preserve">  反映对事业单位的商品和服务补助支出。</t>
  </si>
  <si>
    <t xml:space="preserve">  其他事业单位补助</t>
  </si>
  <si>
    <t xml:space="preserve">  反映对事业单位的其他补助支出。</t>
  </si>
  <si>
    <t>六、对事业单位资本性补助</t>
  </si>
  <si>
    <t xml:space="preserve">  反映对事业单位（不含参公事业单位）的资本性补助支出。</t>
  </si>
  <si>
    <t>七、对企业补助</t>
  </si>
  <si>
    <t xml:space="preserve">  反映政府对各类企业的补助支出。对企业资本性支出不在此科目反映。</t>
  </si>
  <si>
    <t>八、对企业资本性支出</t>
  </si>
  <si>
    <t xml:space="preserve">  反映政府对各类企业的资本性支出。</t>
  </si>
  <si>
    <t>九、对个人和家庭的补助</t>
  </si>
  <si>
    <t xml:space="preserve">  反映政府用于对个人和家庭的补助支出。</t>
  </si>
  <si>
    <t xml:space="preserve">  社会福利和救助</t>
  </si>
  <si>
    <t xml:space="preserve">  反映按规定开支的抚恤金、生活补助、救济费、医疗费补助、奖励金。抚恤金、生活补助、救济费、医疗费补助、奖励金的说明见部门预算支出经济分类科目说明。</t>
  </si>
  <si>
    <t xml:space="preserve">  助学金</t>
  </si>
  <si>
    <t xml:space="preserve">  反映学校学生助学金、奖学金、学生贷款、出国留学（实习）人员生活费，青少年业余体校学员伙食补助费和生活费补贴，按照协议由我方负担或享受我方奖学金的来华留学生、进修生生活费等。</t>
  </si>
  <si>
    <t xml:space="preserve">  个人农业生产补贴</t>
  </si>
  <si>
    <t xml:space="preserve">   反映对个人及新型农业经营主体（包括种粮大户、家庭农场、农民专业合作社等）发放的生产补贴支出，如国家对农民发放的农业生产发展资金以及发放给残疾人的各种生产经营补贴等。</t>
  </si>
  <si>
    <t xml:space="preserve">  离退休费</t>
  </si>
  <si>
    <t xml:space="preserve">  反映离休费、退休费、退职（役）费。离休费、退休费、退职（役）费的说明见部门预算支出经济分类科目说明。</t>
  </si>
  <si>
    <t xml:space="preserve">  其他对个人和家庭的补助</t>
  </si>
  <si>
    <t xml:space="preserve">  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</si>
  <si>
    <t>十、对社会保障基金补助</t>
  </si>
  <si>
    <t xml:space="preserve">  反映政府对社会保险基金的补助以及补充全国社会保障基金的支出。</t>
  </si>
  <si>
    <t>十一、债务利息及费用支出</t>
  </si>
  <si>
    <t xml:space="preserve">  反映政府债务利息及费用支出。</t>
  </si>
  <si>
    <t>十二、债务还本支出</t>
  </si>
  <si>
    <t xml:space="preserve">  反映政府债务还本支出。</t>
  </si>
  <si>
    <t>十三、转移性支出</t>
  </si>
  <si>
    <t xml:space="preserve">  反映政府间和不同性质预算间的转移性支出。</t>
  </si>
  <si>
    <t>十四、预备费及预留</t>
  </si>
  <si>
    <t xml:space="preserve">  反映预备费及预留。</t>
  </si>
  <si>
    <t>十五、其他支出</t>
  </si>
  <si>
    <t xml:space="preserve">  反映不能划分到上述经济科目的其他支出。</t>
  </si>
  <si>
    <t>市本级2017年一般公共预算支出</t>
  </si>
  <si>
    <t>2016年执行数</t>
  </si>
  <si>
    <t>2016年调整后
执行数</t>
  </si>
  <si>
    <t>2017年预算数</t>
  </si>
  <si>
    <t>为上年调整后%</t>
  </si>
  <si>
    <t xml:space="preserve">      机关服务</t>
  </si>
  <si>
    <t xml:space="preserve">      人大立法</t>
  </si>
  <si>
    <t xml:space="preserve">      人大监督</t>
  </si>
  <si>
    <t xml:space="preserve">      人大代表履职能力提升</t>
  </si>
  <si>
    <t xml:space="preserve">      代表工作</t>
  </si>
  <si>
    <t xml:space="preserve">      人大信访工作</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</si>
  <si>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</si>
  <si>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</si>
  <si>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</si>
  <si>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</si>
  <si>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</si>
  <si>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</si>
  <si>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</si>
  <si>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</si>
  <si>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战略规划与实施</t>
  </si>
  <si>
    <t xml:space="preserve">      日常经济运行调节</t>
  </si>
  <si>
    <t xml:space="preserve">      社会事业发展规划</t>
  </si>
  <si>
    <t xml:space="preserve">      经济体制改革研究</t>
  </si>
  <si>
    <t xml:space="preserve">      应对气候变化管理事务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</si>
  <si>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</si>
  <si>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</si>
  <si>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</si>
  <si>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</si>
  <si>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</si>
  <si>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</si>
  <si>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</si>
  <si>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</si>
  <si>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</si>
  <si>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</si>
  <si>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</si>
  <si>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税务办案</t>
  </si>
  <si>
    <t xml:space="preserve">      税务登记证及发票管理</t>
  </si>
  <si>
    <t xml:space="preserve">      代扣代收代征税款手续费</t>
  </si>
  <si>
    <t xml:space="preserve">      税务宣传</t>
  </si>
  <si>
    <t xml:space="preserve">      协税护税</t>
  </si>
  <si>
    <t xml:space="preserve">      审计业务</t>
  </si>
  <si>
    <t xml:space="preserve">      审计管理</t>
  </si>
  <si>
    <t xml:space="preserve">    海关事务</t>
  </si>
  <si>
    <t xml:space="preserve">      收费业务</t>
  </si>
  <si>
    <t xml:space="preserve">      缉私办案</t>
  </si>
  <si>
    <t xml:space="preserve">      口岸电子执法系统建设与维护</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</si>
  <si>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</si>
  <si>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</si>
  <si>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</si>
  <si>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</si>
  <si>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</si>
  <si>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</si>
  <si>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</si>
  <si>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</si>
  <si>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</si>
  <si>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</si>
  <si>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</si>
  <si>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</si>
  <si>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</si>
  <si>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</si>
  <si>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</si>
  <si>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</si>
  <si>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</si>
  <si>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</si>
  <si>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</si>
  <si>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</si>
  <si>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</si>
  <si>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</si>
  <si>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</si>
  <si>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</si>
  <si>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</si>
  <si>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</si>
  <si>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</si>
  <si>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工商行政管理专项</t>
  </si>
  <si>
    <t xml:space="preserve">      执法办案专项</t>
  </si>
  <si>
    <t xml:space="preserve">      消费者权益保护</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</si>
  <si>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</si>
  <si>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</si>
  <si>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</si>
  <si>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</si>
  <si>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</si>
  <si>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 </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</si>
  <si>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</si>
  <si>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</si>
  <si>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</si>
  <si>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</si>
  <si>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</si>
  <si>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</si>
  <si>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港澳事务</t>
  </si>
  <si>
    <t xml:space="preserve">      台湾事务</t>
  </si>
  <si>
    <t xml:space="preserve">      华侨事务</t>
  </si>
  <si>
    <t xml:space="preserve">      其他港澳台侨事务支出</t>
  </si>
  <si>
    <t xml:space="preserve">      其他档案事务支出</t>
  </si>
  <si>
    <t xml:space="preserve">      厂务公开</t>
  </si>
  <si>
    <t xml:space="preserve">      工会疗养休养</t>
  </si>
  <si>
    <t xml:space="preserve">      专项业务</t>
  </si>
  <si>
    <t xml:space="preserve">      其他统战事务支出</t>
  </si>
  <si>
    <t xml:space="preserve">    对外联络事务</t>
  </si>
  <si>
    <t xml:space="preserve">      其他对外联络事务支出</t>
  </si>
  <si>
    <t xml:space="preserve">      国家赔偿费用支出</t>
  </si>
  <si>
    <t xml:space="preserve">    国家安全</t>
  </si>
  <si>
    <t xml:space="preserve">    监狱</t>
  </si>
  <si>
    <t xml:space="preserve">    强制隔离戒毒</t>
  </si>
  <si>
    <t xml:space="preserve">    国家保密</t>
  </si>
  <si>
    <t xml:space="preserve">    缉私警察</t>
  </si>
  <si>
    <t xml:space="preserve">    海警</t>
  </si>
  <si>
    <t xml:space="preserve">    其他公共安全支出</t>
  </si>
  <si>
    <t xml:space="preserve">      其他教育管理事务支出</t>
  </si>
  <si>
    <t xml:space="preserve">      高等教育</t>
  </si>
  <si>
    <t xml:space="preserve">      化解农村义务教育债务支出</t>
  </si>
  <si>
    <t xml:space="preserve">      化解普通高中债务支出</t>
  </si>
  <si>
    <t xml:space="preserve">      初等职业教育</t>
  </si>
  <si>
    <t xml:space="preserve">      中专教育</t>
  </si>
  <si>
    <t xml:space="preserve">      技校教育</t>
  </si>
  <si>
    <t xml:space="preserve">      高等职业教育</t>
  </si>
  <si>
    <t xml:space="preserve">      成人初等教育</t>
  </si>
  <si>
    <t xml:space="preserve">      成人中等教育</t>
  </si>
  <si>
    <t xml:space="preserve">      成人高等教育</t>
  </si>
  <si>
    <t xml:space="preserve">      成人广播电视教育</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</si>
  <si>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</si>
  <si>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</si>
  <si>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</si>
  <si>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</si>
  <si>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</si>
  <si>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</si>
  <si>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</si>
  <si>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</si>
  <si>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</si>
  <si>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</si>
  <si>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</si>
  <si>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</si>
  <si>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</si>
  <si>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</si>
  <si>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</si>
  <si>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</si>
  <si>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</si>
  <si>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</si>
  <si>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</si>
  <si>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</si>
  <si>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</si>
  <si>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</si>
  <si>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</si>
  <si>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</si>
  <si>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</si>
  <si>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</si>
  <si>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</si>
  <si>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</si>
  <si>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</si>
  <si>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</si>
  <si>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</si>
  <si>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</si>
  <si>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</si>
  <si>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</si>
  <si>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</si>
  <si>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</si>
  <si>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</si>
  <si>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</si>
  <si>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</si>
  <si>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</si>
  <si>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</si>
  <si>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</si>
  <si>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</si>
  <si>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</si>
  <si>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青少年科技活动</t>
  </si>
  <si>
    <t xml:space="preserve">      学术交流活动</t>
  </si>
  <si>
    <t xml:space="preserve">      科技馆站</t>
  </si>
  <si>
    <t xml:space="preserve">    科技交流与合作</t>
  </si>
  <si>
    <t xml:space="preserve">      国际交流与合作</t>
  </si>
  <si>
    <t xml:space="preserve">      重大科技合作项目</t>
  </si>
  <si>
    <t xml:space="preserve">      其他科技交流与合作支出</t>
  </si>
  <si>
    <t xml:space="preserve">    科技重大专项</t>
  </si>
  <si>
    <t xml:space="preserve">      科技重大专项</t>
  </si>
  <si>
    <t xml:space="preserve">      重点研发计划</t>
  </si>
  <si>
    <t xml:space="preserve">      核应急</t>
  </si>
  <si>
    <t xml:space="preserve">      转制科研机构</t>
  </si>
  <si>
    <t xml:space="preserve">      文化展示及纪念机构</t>
  </si>
  <si>
    <t xml:space="preserve">      艺术表演场所</t>
  </si>
  <si>
    <t xml:space="preserve">      艺术表演团体</t>
  </si>
  <si>
    <t xml:space="preserve">      文化活动</t>
  </si>
  <si>
    <t xml:space="preserve">      文化交流与合作</t>
  </si>
  <si>
    <t xml:space="preserve">      文化市场管理</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</si>
  <si>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</si>
  <si>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</si>
  <si>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</si>
  <si>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</si>
  <si>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</si>
  <si>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</si>
  <si>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</si>
  <si>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</si>
  <si>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</si>
  <si>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新闻通讯</t>
  </si>
  <si>
    <t xml:space="preserve">      出版发行</t>
  </si>
  <si>
    <t xml:space="preserve">      版权管理</t>
  </si>
  <si>
    <t xml:space="preserve">      文化产业发展专项支出</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</si>
  <si>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</si>
  <si>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</si>
  <si>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</si>
  <si>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</si>
  <si>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</si>
  <si>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</si>
  <si>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</si>
  <si>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劳动人事争议调节仲裁</t>
  </si>
  <si>
    <t xml:space="preserve">      民间组织管理</t>
  </si>
  <si>
    <t xml:space="preserve">      基层政权和社区建设</t>
  </si>
  <si>
    <t xml:space="preserve">      部队供应</t>
  </si>
  <si>
    <t xml:space="preserve">    补充全国社会保障基金</t>
  </si>
  <si>
    <t xml:space="preserve">      用一般公共预算补充基金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</si>
  <si>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</si>
  <si>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</si>
  <si>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</si>
  <si>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</si>
  <si>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</si>
  <si>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</si>
  <si>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</si>
  <si>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</si>
  <si>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</si>
  <si>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</si>
  <si>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</si>
  <si>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</si>
  <si>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</si>
  <si>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</si>
  <si>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</si>
  <si>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</si>
  <si>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</si>
  <si>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</si>
  <si>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</si>
  <si>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军队移交政府离退休干部管理机构</t>
  </si>
  <si>
    <t xml:space="preserve">      退役士兵管理教育</t>
  </si>
  <si>
    <t xml:space="preserve">      其他退役安置支出</t>
  </si>
  <si>
    <t xml:space="preserve">      假肢矫形</t>
  </si>
  <si>
    <t xml:space="preserve">      残疾人就业和扶贫</t>
  </si>
  <si>
    <t xml:space="preserve">      残疾人体育</t>
  </si>
  <si>
    <t xml:space="preserve">      地方自然灾害生活补助</t>
  </si>
  <si>
    <t xml:space="preserve">    红十字事业</t>
  </si>
  <si>
    <t xml:space="preserve">      其他红十字事业支出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</si>
  <si>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</si>
  <si>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</si>
  <si>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</si>
  <si>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</si>
  <si>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其他城市生活救助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</si>
  <si>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</si>
  <si>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</si>
  <si>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</si>
  <si>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</si>
  <si>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</si>
  <si>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</si>
  <si>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</si>
  <si>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</si>
  <si>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</si>
  <si>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</si>
  <si>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</si>
  <si>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</si>
  <si>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</si>
  <si>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</si>
  <si>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</si>
  <si>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城市社区卫生机构</t>
  </si>
  <si>
    <t xml:space="preserve">      其他基层医疗卫生机构支出</t>
  </si>
  <si>
    <t xml:space="preserve">      精神卫生机构</t>
  </si>
  <si>
    <t xml:space="preserve">      应急救治机构</t>
  </si>
  <si>
    <t xml:space="preserve">      采供血机构</t>
  </si>
  <si>
    <t xml:space="preserve">      其他专业公共卫生机构</t>
  </si>
  <si>
    <t xml:space="preserve">      突发公共卫生事件应急处理</t>
  </si>
  <si>
    <t xml:space="preserve">    中医药</t>
  </si>
  <si>
    <t xml:space="preserve">      中医(民族医)药专项</t>
  </si>
  <si>
    <t xml:space="preserve">      其他中医药支出</t>
  </si>
  <si>
    <t xml:space="preserve">      计划生育机构</t>
  </si>
  <si>
    <t xml:space="preserve">      药品事务</t>
  </si>
  <si>
    <t xml:space="preserve">      化妆品事务</t>
  </si>
  <si>
    <t xml:space="preserve">      医疗器械事务</t>
  </si>
  <si>
    <t xml:space="preserve">      财政对城镇职工基本医疗保险基金的补助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</si>
  <si>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</si>
  <si>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</si>
  <si>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</si>
  <si>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疾病医疗救助</t>
  </si>
  <si>
    <t xml:space="preserve">      其他医疗救助支出</t>
  </si>
  <si>
    <t xml:space="preserve">      其他优抚对象医疗支出</t>
  </si>
  <si>
    <t xml:space="preserve">      环境保护宣传</t>
  </si>
  <si>
    <t xml:space="preserve">      环境保护法规、规划及标准</t>
  </si>
  <si>
    <t xml:space="preserve">      环境国际合作及履约</t>
  </si>
  <si>
    <t xml:space="preserve">      环境保护行政许可</t>
  </si>
  <si>
    <t xml:space="preserve">    环境监测与监察</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</si>
  <si>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</si>
  <si>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</si>
  <si>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</si>
  <si>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</si>
  <si>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</si>
  <si>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</si>
  <si>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</si>
  <si>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</si>
  <si>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</si>
  <si>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</si>
  <si>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</si>
  <si>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</si>
  <si>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</si>
  <si>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</si>
  <si>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</si>
  <si>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</si>
  <si>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 </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</si>
  <si>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</si>
  <si>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</si>
  <si>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</si>
  <si>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</si>
  <si>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</si>
  <si>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</si>
  <si>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</si>
  <si>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</si>
  <si>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</si>
  <si>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</si>
  <si>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</si>
  <si>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</si>
  <si>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</si>
  <si>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</si>
  <si>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</si>
  <si>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</si>
  <si>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能源节能利用(项)</t>
  </si>
  <si>
    <t xml:space="preserve">       环境监测与信息</t>
  </si>
  <si>
    <t xml:space="preserve">       环境执法监察</t>
  </si>
  <si>
    <t xml:space="preserve">       减排专项支出</t>
  </si>
  <si>
    <t xml:space="preserve">       清洁生产专项支出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</si>
  <si>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</si>
  <si>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</si>
  <si>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</si>
  <si>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</si>
  <si>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</si>
  <si>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</si>
  <si>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</si>
  <si>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</si>
  <si>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</si>
  <si>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</si>
  <si>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</si>
  <si>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</si>
  <si>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</si>
  <si>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</si>
  <si>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</si>
  <si>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</si>
  <si>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</si>
  <si>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</si>
  <si>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</si>
  <si>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</si>
  <si>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城乡社区规划与管理(款)</t>
  </si>
  <si>
    <t xml:space="preserve">      城乡社区规划与管理(项)</t>
  </si>
  <si>
    <t xml:space="preserve">      小城镇基础设施建设</t>
  </si>
  <si>
    <t xml:space="preserve">    建设市场管理与监督(款)</t>
  </si>
  <si>
    <t xml:space="preserve">      建设市场管理与监督(项)</t>
  </si>
  <si>
    <t xml:space="preserve">      农垦运行</t>
  </si>
  <si>
    <t xml:space="preserve">      病虫害控制</t>
  </si>
  <si>
    <t xml:space="preserve">      农产品质量安全</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</si>
  <si>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</si>
  <si>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</si>
  <si>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</si>
  <si>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</si>
  <si>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</si>
  <si>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</si>
  <si>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</si>
  <si>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</si>
  <si>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</si>
  <si>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综合财力补助</t>
  </si>
  <si>
    <t xml:space="preserve">      农业资源保护修复与利用</t>
  </si>
  <si>
    <t xml:space="preserve">      农村道路建设</t>
  </si>
  <si>
    <t xml:space="preserve">      林业事业机构</t>
  </si>
  <si>
    <t xml:space="preserve">      森林培育</t>
  </si>
  <si>
    <t xml:space="preserve">      林业技术推广</t>
  </si>
  <si>
    <t xml:space="preserve">      森林资源管理</t>
  </si>
  <si>
    <t xml:space="preserve">      森林资源监测</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</si>
  <si>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</si>
  <si>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</si>
  <si>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</si>
  <si>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</si>
  <si>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</si>
  <si>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</si>
  <si>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</si>
  <si>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</si>
  <si>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</si>
  <si>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</si>
  <si>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</si>
  <si>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</si>
  <si>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</si>
  <si>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</si>
  <si>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</si>
  <si>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</si>
  <si>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</si>
  <si>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</si>
  <si>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</si>
  <si>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</si>
  <si>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</si>
  <si>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</si>
  <si>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</si>
  <si>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</si>
  <si>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</si>
  <si>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</si>
  <si>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</si>
  <si>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</si>
  <si>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</si>
  <si>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</si>
  <si>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</si>
  <si>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</si>
  <si>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</si>
  <si>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</si>
  <si>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</si>
  <si>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</si>
  <si>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</si>
  <si>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</si>
  <si>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</si>
  <si>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</si>
  <si>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</si>
  <si>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</si>
  <si>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</si>
  <si>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</si>
  <si>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</si>
  <si>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社会发展</t>
  </si>
  <si>
    <t xml:space="preserve">      扶贫贷款奖补和贴息</t>
  </si>
  <si>
    <t xml:space="preserve">      “三西”农业建设专项补助</t>
  </si>
  <si>
    <t xml:space="preserve">      扶贫事业机构</t>
  </si>
  <si>
    <t xml:space="preserve">      土地治理</t>
  </si>
  <si>
    <t xml:space="preserve">      产业化经营</t>
  </si>
  <si>
    <t xml:space="preserve">      科技示范</t>
  </si>
  <si>
    <t xml:space="preserve">      国有农场办社会职能改革补助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</si>
  <si>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</si>
  <si>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</si>
  <si>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</si>
  <si>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</si>
  <si>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</si>
  <si>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创业担保贴息</t>
  </si>
  <si>
    <t xml:space="preserve">      补充创业担保贷款基金</t>
  </si>
  <si>
    <t xml:space="preserve">    目标价格补贴</t>
  </si>
  <si>
    <t xml:space="preserve">      棉花目标价格补贴</t>
  </si>
  <si>
    <t xml:space="preserve">      大豆目标价格补贴</t>
  </si>
  <si>
    <t xml:space="preserve">      其他目标价格补贴</t>
  </si>
  <si>
    <t xml:space="preserve">      化解其他公益性乡村债务支出</t>
  </si>
  <si>
    <t xml:space="preserve">      公路建设</t>
  </si>
  <si>
    <t xml:space="preserve">      公路运输信息化建设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</si>
  <si>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</si>
  <si>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</si>
  <si>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</si>
  <si>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</si>
  <si>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</si>
  <si>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</si>
  <si>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</si>
  <si>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</si>
  <si>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</si>
  <si>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</si>
  <si>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</si>
  <si>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</si>
  <si>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</si>
  <si>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</si>
  <si>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</si>
  <si>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</si>
  <si>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</si>
  <si>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</si>
  <si>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</si>
  <si>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</si>
  <si>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</si>
  <si>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</si>
  <si>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</si>
  <si>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</si>
  <si>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</si>
  <si>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</si>
  <si>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</si>
  <si>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</si>
  <si>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</si>
  <si>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成品油价格改革补贴其他支出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</si>
  <si>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</si>
  <si>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</si>
  <si>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</si>
  <si>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</si>
  <si>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</si>
  <si>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</si>
  <si>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公共交通运营补助</t>
  </si>
  <si>
    <r>
      <t>(十三</t>
    </r>
    <r>
      <rPr>
        <sz val="9"/>
        <rFont val="宋体"/>
        <family val="3"/>
        <charset val="134"/>
      </rPr>
      <t>)</t>
    </r>
    <r>
      <rPr>
        <sz val="9"/>
        <rFont val="宋体"/>
        <family val="3"/>
        <charset val="134"/>
      </rPr>
      <t>资源勘探信息等支出</t>
    </r>
  </si>
  <si>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</si>
  <si>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</si>
  <si>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</si>
  <si>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</si>
  <si>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</si>
  <si>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</si>
  <si>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</si>
  <si>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</si>
  <si>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</si>
  <si>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</si>
  <si>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</si>
  <si>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</si>
  <si>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</si>
  <si>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</si>
  <si>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</si>
  <si>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</si>
  <si>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</si>
  <si>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</si>
  <si>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战备应急</t>
  </si>
  <si>
    <t xml:space="preserve">      信息安全建设</t>
  </si>
  <si>
    <t xml:space="preserve">      专用通信</t>
  </si>
  <si>
    <t xml:space="preserve">      无线电监管</t>
  </si>
  <si>
    <t xml:space="preserve">      工业和信息产业战略研究与标准制定</t>
  </si>
  <si>
    <t xml:space="preserve">      电子专项工程</t>
  </si>
  <si>
    <t xml:space="preserve">      技术基础研究</t>
  </si>
  <si>
    <t xml:space="preserve">      其他工业和信息产业监管支出</t>
  </si>
  <si>
    <t xml:space="preserve">      国务院安委会专项</t>
  </si>
  <si>
    <t xml:space="preserve">      应急救援支出</t>
  </si>
  <si>
    <t xml:space="preserve">      煤炭安全</t>
  </si>
  <si>
    <t xml:space="preserve">    国有资产监管</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</si>
  <si>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</si>
  <si>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</si>
  <si>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</si>
  <si>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</si>
  <si>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</si>
  <si>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</si>
  <si>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</si>
  <si>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</si>
  <si>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</si>
  <si>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</si>
  <si>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食品流通安全补贴</t>
  </si>
  <si>
    <t xml:space="preserve">      市场监测及信息管理</t>
  </si>
  <si>
    <t xml:space="preserve">      民贸企业补贴</t>
  </si>
  <si>
    <t xml:space="preserve">      民贸民品贷款贴息</t>
  </si>
  <si>
    <t xml:space="preserve">      旅游行业业务管理</t>
  </si>
  <si>
    <t xml:space="preserve">      外商投资环境建设补助资金</t>
  </si>
  <si>
    <t xml:space="preserve">      服务业基础设施建设</t>
  </si>
  <si>
    <t>（十五）金融支出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</si>
  <si>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</si>
  <si>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</si>
  <si>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</si>
  <si>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</si>
  <si>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</si>
  <si>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</si>
  <si>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</si>
  <si>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</si>
  <si>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</si>
  <si>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</si>
  <si>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</si>
  <si>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</si>
  <si>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</si>
  <si>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</si>
  <si>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</si>
  <si>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</si>
  <si>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</si>
  <si>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</si>
  <si>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</si>
  <si>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</si>
  <si>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</si>
  <si>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</si>
  <si>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</si>
  <si>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</si>
  <si>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（十六）援助其他地区支出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</si>
  <si>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</si>
  <si>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</si>
  <si>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</si>
  <si>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</si>
  <si>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</si>
  <si>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</si>
  <si>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</si>
  <si>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</si>
  <si>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（十七）国土海洋气象等支出</t>
  </si>
  <si>
    <t xml:space="preserve">      土地资源调查</t>
  </si>
  <si>
    <t xml:space="preserve">      国土资源社会公益服务</t>
  </si>
  <si>
    <t xml:space="preserve">      国土资源行业业务管理</t>
  </si>
  <si>
    <t xml:space="preserve">      国土资源调查</t>
  </si>
  <si>
    <t xml:space="preserve">      国土整治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</si>
  <si>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</si>
  <si>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</si>
  <si>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</si>
  <si>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</si>
  <si>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</si>
  <si>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</si>
  <si>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</si>
  <si>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</si>
  <si>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</si>
  <si>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</si>
  <si>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</si>
  <si>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</si>
  <si>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</si>
  <si>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</si>
  <si>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</si>
  <si>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</si>
  <si>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</si>
  <si>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</si>
  <si>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</si>
  <si>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</si>
  <si>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</si>
  <si>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</si>
  <si>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</si>
  <si>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</si>
  <si>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</si>
  <si>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</si>
  <si>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</si>
  <si>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</si>
  <si>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</si>
  <si>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</si>
  <si>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</si>
  <si>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</si>
  <si>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</si>
  <si>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</si>
  <si>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</si>
  <si>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气象事业机构</t>
  </si>
  <si>
    <t xml:space="preserve">      气象探测</t>
  </si>
  <si>
    <t xml:space="preserve">      气象信息传输及管理</t>
  </si>
  <si>
    <t xml:space="preserve">      气象预报预测</t>
  </si>
  <si>
    <t xml:space="preserve">      气象装备保障维护</t>
  </si>
  <si>
    <t xml:space="preserve">      气象基础设施建设与维修</t>
  </si>
  <si>
    <t xml:space="preserve">      气象卫星</t>
  </si>
  <si>
    <t xml:space="preserve">      气象法规与标准</t>
  </si>
  <si>
    <t xml:space="preserve">      气象资金审计稽查</t>
  </si>
  <si>
    <t>（十八）住房保障支出</t>
  </si>
  <si>
    <t xml:space="preserve">      廉租住房</t>
  </si>
  <si>
    <t xml:space="preserve">      沉陷区治理</t>
  </si>
  <si>
    <t xml:space="preserve">      棚户区改造</t>
  </si>
  <si>
    <t xml:space="preserve">      少数民族地区游牧民定居工程</t>
  </si>
  <si>
    <t xml:space="preserve">      公共租赁住房</t>
  </si>
  <si>
    <t xml:space="preserve">      提租补贴</t>
  </si>
  <si>
    <t xml:space="preserve">      购房补贴</t>
  </si>
  <si>
    <t xml:space="preserve">      公有住房建设和维修改造支出</t>
  </si>
  <si>
    <t xml:space="preserve">      住房公积金管理</t>
  </si>
  <si>
    <t>（十九）粮油物资储备支出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</si>
  <si>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</si>
  <si>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</si>
  <si>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</si>
  <si>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</si>
  <si>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</si>
  <si>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</si>
  <si>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</si>
  <si>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粮油市场调控专项资金</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</si>
  <si>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</si>
  <si>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</si>
  <si>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</si>
  <si>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</si>
  <si>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</si>
  <si>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</si>
  <si>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</si>
  <si>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</si>
  <si>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</si>
  <si>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</si>
  <si>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</si>
  <si>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</si>
  <si>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</si>
  <si>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</si>
  <si>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</si>
  <si>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</si>
  <si>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</si>
  <si>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</si>
  <si>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</si>
  <si>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</si>
  <si>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</si>
  <si>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</si>
  <si>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</si>
  <si>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</si>
  <si>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</si>
  <si>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</si>
  <si>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</si>
  <si>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</si>
  <si>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</si>
  <si>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</si>
  <si>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</si>
  <si>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</si>
  <si>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</si>
  <si>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</si>
  <si>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（二十）其他支出(类)</t>
  </si>
  <si>
    <t>（二十一）债务付息支出</t>
  </si>
  <si>
    <t>（三）调出资金</t>
  </si>
  <si>
    <t xml:space="preserve">     补充预算稳定调节基金</t>
  </si>
  <si>
    <t xml:space="preserve">     补充预算周转金</t>
  </si>
  <si>
    <t xml:space="preserve">     其他调出资金</t>
  </si>
  <si>
    <t>（四）地方政府一般债务还本支出</t>
  </si>
  <si>
    <t>（五）年终结余</t>
  </si>
  <si>
    <t>单位：万元</t>
    <phoneticPr fontId="16" type="noConversion"/>
  </si>
  <si>
    <t>为调整预算%</t>
    <phoneticPr fontId="16" type="noConversion"/>
  </si>
  <si>
    <t>嵊泗县2019年一般公共预算收入执行情况</t>
    <phoneticPr fontId="16" type="noConversion"/>
  </si>
  <si>
    <t>嵊泗县2019年一般公共预算支出执行情况</t>
    <phoneticPr fontId="16" type="noConversion"/>
  </si>
  <si>
    <t>嵊泗县2020年一般公共预算收入（草案）</t>
    <phoneticPr fontId="16" type="noConversion"/>
  </si>
  <si>
    <t>2019年执行数</t>
    <phoneticPr fontId="16" type="noConversion"/>
  </si>
  <si>
    <t>2019年调整预算数</t>
    <phoneticPr fontId="16" type="noConversion"/>
  </si>
  <si>
    <t>2020年预算数</t>
    <phoneticPr fontId="3" type="noConversion"/>
  </si>
  <si>
    <t>嵊泗县2020年一般公共预算支出(草案）</t>
    <phoneticPr fontId="16" type="noConversion"/>
  </si>
  <si>
    <t xml:space="preserve">     政府住房基金收入</t>
    <phoneticPr fontId="16" type="noConversion"/>
  </si>
  <si>
    <t xml:space="preserve">     上划“增值税”净返还</t>
    <phoneticPr fontId="17" type="noConversion"/>
  </si>
  <si>
    <t xml:space="preserve">     上划“企业所得税、个人所得税”基数返还</t>
    <phoneticPr fontId="17" type="noConversion"/>
  </si>
  <si>
    <t xml:space="preserve">     成品油税费改革基数返还</t>
    <phoneticPr fontId="17" type="noConversion"/>
  </si>
  <si>
    <t xml:space="preserve">     消费税基数返还</t>
    <phoneticPr fontId="17" type="noConversion"/>
  </si>
  <si>
    <t xml:space="preserve">     营改增基数返还</t>
    <phoneticPr fontId="17" type="noConversion"/>
  </si>
  <si>
    <t xml:space="preserve">     省级一般性转移支付补助</t>
    <phoneticPr fontId="17" type="noConversion"/>
  </si>
  <si>
    <t xml:space="preserve">        专项转入一般转移支付补助</t>
    <phoneticPr fontId="17" type="noConversion"/>
  </si>
  <si>
    <t xml:space="preserve">        其他体制结算补助</t>
    <phoneticPr fontId="17" type="noConversion"/>
  </si>
  <si>
    <t xml:space="preserve">     省级专项转移支付补助</t>
    <phoneticPr fontId="17" type="noConversion"/>
  </si>
  <si>
    <t xml:space="preserve">     市级转移支付补助</t>
    <phoneticPr fontId="17" type="noConversion"/>
  </si>
  <si>
    <t>2019年执行数</t>
    <phoneticPr fontId="16" type="noConversion"/>
  </si>
  <si>
    <t xml:space="preserve">     政府住房基金收入</t>
    <phoneticPr fontId="16" type="noConversion"/>
  </si>
  <si>
    <t xml:space="preserve">     上划“企业所得税、个人所得税”基数返还</t>
    <phoneticPr fontId="17" type="noConversion"/>
  </si>
  <si>
    <t xml:space="preserve">     成品油税费改革基数返还</t>
    <phoneticPr fontId="17" type="noConversion"/>
  </si>
  <si>
    <t xml:space="preserve">     消费税基数返还</t>
    <phoneticPr fontId="17" type="noConversion"/>
  </si>
  <si>
    <t xml:space="preserve">     营改增基数返还</t>
    <phoneticPr fontId="17" type="noConversion"/>
  </si>
  <si>
    <t>2020年预算数</t>
    <phoneticPr fontId="16" type="noConversion"/>
  </si>
  <si>
    <t>（一）一般公共服务支出</t>
    <phoneticPr fontId="16" type="noConversion"/>
  </si>
  <si>
    <t xml:space="preserve">      地方政府一般债券付息支出</t>
    <phoneticPr fontId="16" type="noConversion"/>
  </si>
  <si>
    <t xml:space="preserve"> 二、转移性支出</t>
    <phoneticPr fontId="16" type="noConversion"/>
  </si>
  <si>
    <t>2018年执行数</t>
    <phoneticPr fontId="16" type="noConversion"/>
  </si>
  <si>
    <t>单位：万元</t>
  </si>
  <si>
    <t>项　　目</t>
  </si>
  <si>
    <t>增长%</t>
  </si>
  <si>
    <t>2017年执行数</t>
  </si>
  <si>
    <t>一、本级收入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</si>
  <si>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</si>
  <si>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</si>
  <si>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</si>
  <si>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</si>
  <si>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</si>
  <si>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</si>
  <si>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</si>
  <si>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</si>
  <si>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</si>
  <si>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</si>
  <si>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</si>
  <si>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</si>
  <si>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</si>
  <si>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环保税</t>
  </si>
  <si>
    <t xml:space="preserve">     其他税收收入</t>
  </si>
  <si>
    <t>（二）非税收入</t>
  </si>
  <si>
    <t xml:space="preserve">     专项收入</t>
  </si>
  <si>
    <t xml:space="preserve">     行政事业性收费收入</t>
  </si>
  <si>
    <t xml:space="preserve">     罚没收入</t>
  </si>
  <si>
    <t xml:space="preserve">     国有企业政策性亏损补贴</t>
  </si>
  <si>
    <t xml:space="preserve">     国有资源（资产）有偿使用收入</t>
  </si>
  <si>
    <t xml:space="preserve">     捐赠收入</t>
  </si>
  <si>
    <t xml:space="preserve">     其他收入</t>
  </si>
  <si>
    <t>二、转移性收入</t>
  </si>
  <si>
    <t>（一）上级税收返还收入</t>
  </si>
  <si>
    <t>（二）上级转移支付收入</t>
  </si>
  <si>
    <t>（三）调入资金</t>
  </si>
  <si>
    <t xml:space="preserve">     调入预算稳定调节基金</t>
  </si>
  <si>
    <t xml:space="preserve">     从其他资金调入</t>
  </si>
  <si>
    <t>（四）地方政府一般债务转贷收入</t>
  </si>
  <si>
    <t>（五）使用结转资金</t>
  </si>
  <si>
    <t>收入合计</t>
  </si>
  <si>
    <t>一、本级支出</t>
  </si>
  <si>
    <t>（一）一般公共服务支出</t>
  </si>
  <si>
    <t xml:space="preserve">    人大事务</t>
  </si>
  <si>
    <t xml:space="preserve">      行政运行</t>
  </si>
  <si>
    <t xml:space="preserve">      一般行政管理事务</t>
  </si>
  <si>
    <t xml:space="preserve">      人大会议</t>
  </si>
  <si>
    <t xml:space="preserve">      其他人大事务支出</t>
  </si>
  <si>
    <t xml:space="preserve">    政协事务</t>
  </si>
  <si>
    <t xml:space="preserve">      政协会议</t>
  </si>
  <si>
    <t xml:space="preserve">    政府办公厅(室)及相关机构事务</t>
  </si>
  <si>
    <t xml:space="preserve">      法制建设</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</si>
  <si>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</si>
  <si>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</si>
  <si>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</si>
  <si>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</si>
  <si>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</si>
  <si>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财政事务</t>
  </si>
  <si>
    <t xml:space="preserve">      其他财政事务支出</t>
  </si>
  <si>
    <t xml:space="preserve">    税收事务</t>
  </si>
  <si>
    <t xml:space="preserve">      其他税收事务支出</t>
  </si>
  <si>
    <t xml:space="preserve">    审计事务</t>
  </si>
  <si>
    <t xml:space="preserve">      其他审计事务支出</t>
  </si>
  <si>
    <t xml:space="preserve">    人力资源事务</t>
  </si>
  <si>
    <t xml:space="preserve">      其他人力资源事务支出</t>
  </si>
  <si>
    <t xml:space="preserve">    纪检监察事务</t>
  </si>
  <si>
    <t xml:space="preserve">    商贸事务</t>
  </si>
  <si>
    <t xml:space="preserve">      招商引资</t>
  </si>
  <si>
    <t xml:space="preserve">    工商行政管理事务</t>
  </si>
  <si>
    <t xml:space="preserve">      其他工商行政管理事务支出</t>
  </si>
  <si>
    <t xml:space="preserve">    质量技术监督与检验检疫事务</t>
  </si>
  <si>
    <t xml:space="preserve">      其他质量技术监督与检验检疫事务支出</t>
  </si>
  <si>
    <t xml:space="preserve">    港澳台侨事务</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</si>
  <si>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</si>
  <si>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</si>
  <si>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</si>
  <si>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</si>
  <si>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</si>
  <si>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</si>
  <si>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</si>
  <si>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</si>
  <si>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</si>
  <si>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</si>
  <si>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</si>
  <si>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</si>
  <si>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</si>
  <si>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其他共产党事务支出</t>
  </si>
  <si>
    <t xml:space="preserve">      其他共产党事务支出</t>
  </si>
  <si>
    <t xml:space="preserve">    其他一般公共服务支出(款)</t>
  </si>
  <si>
    <t xml:space="preserve">      其他一般公共服务支出(项)</t>
  </si>
  <si>
    <t>（二）国防支出</t>
  </si>
  <si>
    <t>（三）公共安全支出</t>
  </si>
  <si>
    <t xml:space="preserve">    武装警察</t>
  </si>
  <si>
    <t xml:space="preserve">    公安</t>
  </si>
  <si>
    <t xml:space="preserve">    检察</t>
  </si>
  <si>
    <t xml:space="preserve">    法院</t>
  </si>
  <si>
    <t xml:space="preserve">    司法</t>
  </si>
  <si>
    <t>（四）教育支出</t>
  </si>
  <si>
    <t xml:space="preserve">    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</si>
  <si>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</si>
  <si>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</si>
  <si>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</si>
  <si>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</si>
  <si>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</si>
  <si>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</si>
  <si>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</si>
  <si>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职业高中教育</t>
  </si>
  <si>
    <t xml:space="preserve">      其他职业教育支出</t>
  </si>
  <si>
    <t xml:space="preserve">    成人教育</t>
  </si>
  <si>
    <t xml:space="preserve">      其他成人教育支出</t>
  </si>
  <si>
    <t xml:space="preserve">    进修及培训</t>
  </si>
  <si>
    <t xml:space="preserve">      干部教育</t>
  </si>
  <si>
    <t xml:space="preserve">    教育费附加安排的支出</t>
  </si>
  <si>
    <t xml:space="preserve">      其他教育费附加安排的支出</t>
  </si>
  <si>
    <t xml:space="preserve">    其他教育支出(款)</t>
  </si>
  <si>
    <t xml:space="preserve">      其他教育支出(项)</t>
  </si>
  <si>
    <t>（五）科学技术支出</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</si>
  <si>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</si>
  <si>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</si>
  <si>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</si>
  <si>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</si>
  <si>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</si>
  <si>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</si>
  <si>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</si>
  <si>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省级一般性转移支付补助</t>
    <phoneticPr fontId="17" type="noConversion"/>
  </si>
  <si>
    <t xml:space="preserve">        其他体制结算补助</t>
    <phoneticPr fontId="17" type="noConversion"/>
  </si>
  <si>
    <t xml:space="preserve">     省级专项转移支付补助</t>
    <phoneticPr fontId="17" type="noConversion"/>
  </si>
  <si>
    <t xml:space="preserve">     市级转移支付补助</t>
    <phoneticPr fontId="17" type="noConversion"/>
  </si>
  <si>
    <t>（五）地区间援助支出</t>
  </si>
  <si>
    <t>（六）地方政府一般债务还本支出</t>
  </si>
  <si>
    <t xml:space="preserve">      行政运行</t>
    <phoneticPr fontId="16" type="noConversion"/>
  </si>
  <si>
    <t xml:space="preserve">    人大事务</t>
    <phoneticPr fontId="16" type="noConversion"/>
  </si>
  <si>
    <t xml:space="preserve">      一般行政管理事务</t>
    <phoneticPr fontId="16" type="noConversion"/>
  </si>
  <si>
    <r>
      <t xml:space="preserve"> </t>
    </r>
    <r>
      <rPr>
        <sz val="9"/>
        <color indexed="8"/>
        <rFont val="宋体"/>
        <family val="3"/>
        <charset val="134"/>
      </rPr>
      <t xml:space="preserve">     </t>
    </r>
    <r>
      <rPr>
        <sz val="9"/>
        <color indexed="8"/>
        <rFont val="宋体"/>
        <family val="3"/>
        <charset val="134"/>
      </rPr>
      <t>人大会议</t>
    </r>
    <phoneticPr fontId="16" type="noConversion"/>
  </si>
  <si>
    <t xml:space="preserve">      其他人大事务支出</t>
    <phoneticPr fontId="16" type="noConversion"/>
  </si>
  <si>
    <t xml:space="preserve">    政府办公厅(室)及相关机构事务</t>
    <phoneticPr fontId="16" type="noConversion"/>
  </si>
  <si>
    <t xml:space="preserve">    发展与改革事务</t>
    <phoneticPr fontId="16" type="noConversion"/>
  </si>
  <si>
    <t xml:space="preserve">    统计信息事务</t>
    <phoneticPr fontId="16" type="noConversion"/>
  </si>
  <si>
    <t xml:space="preserve">    财政事务</t>
    <phoneticPr fontId="16" type="noConversion"/>
  </si>
  <si>
    <t xml:space="preserve">    税收事务</t>
    <phoneticPr fontId="16" type="noConversion"/>
  </si>
  <si>
    <t xml:space="preserve">    审计事务</t>
    <phoneticPr fontId="16" type="noConversion"/>
  </si>
  <si>
    <t xml:space="preserve">    人力资源事务</t>
    <phoneticPr fontId="16" type="noConversion"/>
  </si>
  <si>
    <t xml:space="preserve">    纪检监察事务</t>
    <phoneticPr fontId="16" type="noConversion"/>
  </si>
  <si>
    <t xml:space="preserve">    商贸事务</t>
    <phoneticPr fontId="16" type="noConversion"/>
  </si>
  <si>
    <t xml:space="preserve">    市场监督管理事务</t>
    <phoneticPr fontId="16" type="noConversion"/>
  </si>
  <si>
    <t xml:space="preserve">    港澳台侨事务</t>
    <phoneticPr fontId="16" type="noConversion"/>
  </si>
  <si>
    <t xml:space="preserve">    档案事务</t>
    <phoneticPr fontId="16" type="noConversion"/>
  </si>
  <si>
    <t xml:space="preserve">    民主党派及工商联事务</t>
    <phoneticPr fontId="16" type="noConversion"/>
  </si>
  <si>
    <r>
      <t xml:space="preserve">    </t>
    </r>
    <r>
      <rPr>
        <b/>
        <sz val="9"/>
        <color indexed="8"/>
        <rFont val="宋体"/>
        <family val="3"/>
        <charset val="134"/>
      </rPr>
      <t>群众团体事务</t>
    </r>
    <phoneticPr fontId="16" type="noConversion"/>
  </si>
  <si>
    <t xml:space="preserve">    党委办公厅(室)及相关机构事务</t>
    <phoneticPr fontId="16" type="noConversion"/>
  </si>
  <si>
    <t xml:space="preserve">    组织事务</t>
    <phoneticPr fontId="16" type="noConversion"/>
  </si>
  <si>
    <t xml:space="preserve">    宣传事务</t>
    <phoneticPr fontId="16" type="noConversion"/>
  </si>
  <si>
    <t xml:space="preserve">    统战事务</t>
    <phoneticPr fontId="16" type="noConversion"/>
  </si>
  <si>
    <t xml:space="preserve">    其他共产党事务支出</t>
    <phoneticPr fontId="16" type="noConversion"/>
  </si>
  <si>
    <t xml:space="preserve">    其他一般公共服务支出(款)</t>
    <phoneticPr fontId="16" type="noConversion"/>
  </si>
  <si>
    <t>（二）国防支出</t>
    <phoneticPr fontId="16" type="noConversion"/>
  </si>
  <si>
    <t>（三）公共安全支出</t>
    <phoneticPr fontId="16" type="noConversion"/>
  </si>
  <si>
    <t xml:space="preserve">    国防动员</t>
    <phoneticPr fontId="16" type="noConversion"/>
  </si>
  <si>
    <t xml:space="preserve">    武装警察部队</t>
    <phoneticPr fontId="16" type="noConversion"/>
  </si>
  <si>
    <t xml:space="preserve">    公安</t>
    <phoneticPr fontId="16" type="noConversion"/>
  </si>
  <si>
    <t xml:space="preserve">    检察</t>
    <phoneticPr fontId="16" type="noConversion"/>
  </si>
  <si>
    <t xml:space="preserve">    法院</t>
    <phoneticPr fontId="16" type="noConversion"/>
  </si>
  <si>
    <t xml:space="preserve">    司法</t>
    <phoneticPr fontId="16" type="noConversion"/>
  </si>
  <si>
    <t xml:space="preserve">    其他公共安全支出(款)</t>
    <phoneticPr fontId="16" type="noConversion"/>
  </si>
  <si>
    <t>（四）教育支出</t>
    <phoneticPr fontId="16" type="noConversion"/>
  </si>
  <si>
    <t xml:space="preserve">    教育管理事务</t>
    <phoneticPr fontId="16" type="noConversion"/>
  </si>
  <si>
    <t xml:space="preserve">    普通教育</t>
    <phoneticPr fontId="16" type="noConversion"/>
  </si>
  <si>
    <t xml:space="preserve">    职业教育</t>
    <phoneticPr fontId="16" type="noConversion"/>
  </si>
  <si>
    <t xml:space="preserve">    成人教育</t>
    <phoneticPr fontId="16" type="noConversion"/>
  </si>
  <si>
    <t xml:space="preserve">    特殊教育</t>
    <phoneticPr fontId="16" type="noConversion"/>
  </si>
  <si>
    <t xml:space="preserve">    进修及培训</t>
    <phoneticPr fontId="16" type="noConversion"/>
  </si>
  <si>
    <t xml:space="preserve">    教育费附加安排的支出</t>
    <phoneticPr fontId="16" type="noConversion"/>
  </si>
  <si>
    <t xml:space="preserve">    其他教育支出(款)</t>
    <phoneticPr fontId="16" type="noConversion"/>
  </si>
  <si>
    <t>（五）科学技术支出</t>
    <phoneticPr fontId="16" type="noConversion"/>
  </si>
  <si>
    <t xml:space="preserve">    科学技术管理事务</t>
    <phoneticPr fontId="16" type="noConversion"/>
  </si>
  <si>
    <t xml:space="preserve">    技术研究与开发</t>
    <phoneticPr fontId="16" type="noConversion"/>
  </si>
  <si>
    <t xml:space="preserve">    科学技术普及</t>
    <phoneticPr fontId="16" type="noConversion"/>
  </si>
  <si>
    <t xml:space="preserve">    其他科学技术支出</t>
    <phoneticPr fontId="16" type="noConversion"/>
  </si>
  <si>
    <t>（六）文化旅游体育与传媒支出</t>
  </si>
  <si>
    <t>（六）文化旅游体育与传媒支出</t>
    <phoneticPr fontId="16" type="noConversion"/>
  </si>
  <si>
    <t xml:space="preserve">    文化和旅游</t>
    <phoneticPr fontId="16" type="noConversion"/>
  </si>
  <si>
    <t xml:space="preserve">    体育</t>
    <phoneticPr fontId="16" type="noConversion"/>
  </si>
  <si>
    <t xml:space="preserve">    新闻出版电影</t>
    <phoneticPr fontId="16" type="noConversion"/>
  </si>
  <si>
    <t xml:space="preserve">    广播电视</t>
    <phoneticPr fontId="16" type="noConversion"/>
  </si>
  <si>
    <t xml:space="preserve">    其他文化体育与传媒支出(款)</t>
    <phoneticPr fontId="16" type="noConversion"/>
  </si>
  <si>
    <t>（七）社会保障和就业支出</t>
    <phoneticPr fontId="16" type="noConversion"/>
  </si>
  <si>
    <t xml:space="preserve">    人力资源和社会保障管理事务</t>
    <phoneticPr fontId="16" type="noConversion"/>
  </si>
  <si>
    <t xml:space="preserve">    民政管理事务</t>
    <phoneticPr fontId="16" type="noConversion"/>
  </si>
  <si>
    <t xml:space="preserve">    行政事业单位离退休</t>
    <phoneticPr fontId="16" type="noConversion"/>
  </si>
  <si>
    <t xml:space="preserve">    就业补助</t>
    <phoneticPr fontId="16" type="noConversion"/>
  </si>
  <si>
    <t xml:space="preserve">    抚恤</t>
    <phoneticPr fontId="16" type="noConversion"/>
  </si>
  <si>
    <t xml:space="preserve">    退役安置</t>
    <phoneticPr fontId="16" type="noConversion"/>
  </si>
  <si>
    <t xml:space="preserve">    社会福利</t>
    <phoneticPr fontId="16" type="noConversion"/>
  </si>
  <si>
    <t xml:space="preserve">    残疾人事业</t>
    <phoneticPr fontId="16" type="noConversion"/>
  </si>
  <si>
    <t xml:space="preserve">    最低生活保障</t>
    <phoneticPr fontId="16" type="noConversion"/>
  </si>
  <si>
    <t xml:space="preserve">    临时救助</t>
    <phoneticPr fontId="16" type="noConversion"/>
  </si>
  <si>
    <t xml:space="preserve">    特困人员救助供养</t>
    <phoneticPr fontId="16" type="noConversion"/>
  </si>
  <si>
    <t xml:space="preserve">    其他生活救助</t>
    <phoneticPr fontId="16" type="noConversion"/>
  </si>
  <si>
    <t xml:space="preserve">    财政对基本养老保险基金的补助</t>
    <phoneticPr fontId="16" type="noConversion"/>
  </si>
  <si>
    <t xml:space="preserve">    退役军人管理事务</t>
    <phoneticPr fontId="16" type="noConversion"/>
  </si>
  <si>
    <t xml:space="preserve">    其他社会保障和就业支出(款)</t>
    <phoneticPr fontId="16" type="noConversion"/>
  </si>
  <si>
    <t>（八）卫生健康支出</t>
  </si>
  <si>
    <t>（八）卫生健康支出</t>
    <phoneticPr fontId="16" type="noConversion"/>
  </si>
  <si>
    <t xml:space="preserve">    卫生健康管理事务</t>
    <phoneticPr fontId="16" type="noConversion"/>
  </si>
  <si>
    <t xml:space="preserve">    公立医院</t>
    <phoneticPr fontId="16" type="noConversion"/>
  </si>
  <si>
    <t xml:space="preserve">    基层医疗卫生机构</t>
    <phoneticPr fontId="16" type="noConversion"/>
  </si>
  <si>
    <t xml:space="preserve">    公共卫生</t>
    <phoneticPr fontId="16" type="noConversion"/>
  </si>
  <si>
    <t xml:space="preserve">    计划生育事务</t>
    <phoneticPr fontId="16" type="noConversion"/>
  </si>
  <si>
    <t xml:space="preserve">    行政事业单位医疗</t>
    <phoneticPr fontId="16" type="noConversion"/>
  </si>
  <si>
    <t xml:space="preserve">    财政对基本医疗保险基金的补助</t>
    <phoneticPr fontId="16" type="noConversion"/>
  </si>
  <si>
    <t xml:space="preserve">    医疗救助</t>
    <phoneticPr fontId="16" type="noConversion"/>
  </si>
  <si>
    <t xml:space="preserve">    优抚对象医疗</t>
    <phoneticPr fontId="16" type="noConversion"/>
  </si>
  <si>
    <t xml:space="preserve">    医疗保障管理事务</t>
    <phoneticPr fontId="16" type="noConversion"/>
  </si>
  <si>
    <t xml:space="preserve">    老龄卫生健康事务</t>
    <phoneticPr fontId="16" type="noConversion"/>
  </si>
  <si>
    <t xml:space="preserve">    其他卫生健康支出</t>
    <phoneticPr fontId="16" type="noConversion"/>
  </si>
  <si>
    <t>（九）节能环保支出</t>
    <phoneticPr fontId="16" type="noConversion"/>
  </si>
  <si>
    <t xml:space="preserve">    环境保护管理事务</t>
    <phoneticPr fontId="16" type="noConversion"/>
  </si>
  <si>
    <t xml:space="preserve">    环境监测与监察</t>
    <phoneticPr fontId="16" type="noConversion"/>
  </si>
  <si>
    <t xml:space="preserve">    污染防治 </t>
    <phoneticPr fontId="16" type="noConversion"/>
  </si>
  <si>
    <r>
      <t xml:space="preserve">    </t>
    </r>
    <r>
      <rPr>
        <b/>
        <sz val="9"/>
        <color indexed="8"/>
        <rFont val="宋体"/>
        <family val="3"/>
        <charset val="134"/>
      </rPr>
      <t>自然生态保护</t>
    </r>
    <phoneticPr fontId="16" type="noConversion"/>
  </si>
  <si>
    <t xml:space="preserve">    天然林保护</t>
    <phoneticPr fontId="16" type="noConversion"/>
  </si>
  <si>
    <t xml:space="preserve">    能源节约利用</t>
    <phoneticPr fontId="16" type="noConversion"/>
  </si>
  <si>
    <t xml:space="preserve">    污染减排</t>
    <phoneticPr fontId="16" type="noConversion"/>
  </si>
  <si>
    <t xml:space="preserve">    能源管理事务</t>
    <phoneticPr fontId="16" type="noConversion"/>
  </si>
  <si>
    <t xml:space="preserve">    其他节能环保支出(款)</t>
    <phoneticPr fontId="16" type="noConversion"/>
  </si>
  <si>
    <t>（十）城乡社区支出</t>
    <phoneticPr fontId="16" type="noConversion"/>
  </si>
  <si>
    <t xml:space="preserve">    城乡社区管理事务</t>
    <phoneticPr fontId="16" type="noConversion"/>
  </si>
  <si>
    <t xml:space="preserve">    城乡社区公共设施</t>
    <phoneticPr fontId="16" type="noConversion"/>
  </si>
  <si>
    <t xml:space="preserve">    城乡社区环境卫生(款)</t>
    <phoneticPr fontId="16" type="noConversion"/>
  </si>
  <si>
    <t xml:space="preserve">    其他城乡社区支出(款)</t>
    <phoneticPr fontId="16" type="noConversion"/>
  </si>
  <si>
    <t>（十一）农林水支出</t>
    <phoneticPr fontId="16" type="noConversion"/>
  </si>
  <si>
    <t xml:space="preserve">    农业</t>
    <phoneticPr fontId="16" type="noConversion"/>
  </si>
  <si>
    <t xml:space="preserve">    林业和草原</t>
    <phoneticPr fontId="16" type="noConversion"/>
  </si>
  <si>
    <t xml:space="preserve">    水利</t>
    <phoneticPr fontId="16" type="noConversion"/>
  </si>
  <si>
    <t xml:space="preserve">    扶贫</t>
    <phoneticPr fontId="16" type="noConversion"/>
  </si>
  <si>
    <t xml:space="preserve">    农业综合开发</t>
    <phoneticPr fontId="16" type="noConversion"/>
  </si>
  <si>
    <t xml:space="preserve">    农村综合改革</t>
    <phoneticPr fontId="16" type="noConversion"/>
  </si>
  <si>
    <t xml:space="preserve">    普惠金融发展支出</t>
    <phoneticPr fontId="16" type="noConversion"/>
  </si>
  <si>
    <t xml:space="preserve">    其他农林水事务支出(款)</t>
    <phoneticPr fontId="16" type="noConversion"/>
  </si>
  <si>
    <t xml:space="preserve">    （十二）交通运输支出</t>
    <phoneticPr fontId="16" type="noConversion"/>
  </si>
  <si>
    <t xml:space="preserve">    公路水路运输</t>
    <phoneticPr fontId="16" type="noConversion"/>
  </si>
  <si>
    <t xml:space="preserve">    成品油价格改革对交通运输的补贴</t>
    <phoneticPr fontId="16" type="noConversion"/>
  </si>
  <si>
    <t xml:space="preserve">    邮政业支出</t>
    <phoneticPr fontId="16" type="noConversion"/>
  </si>
  <si>
    <t xml:space="preserve">    车辆购置税支出</t>
    <phoneticPr fontId="16" type="noConversion"/>
  </si>
  <si>
    <t xml:space="preserve">    其他交通运输支出(款)</t>
    <phoneticPr fontId="16" type="noConversion"/>
  </si>
  <si>
    <t>（十三）资源勘探信息等支出</t>
    <phoneticPr fontId="16" type="noConversion"/>
  </si>
  <si>
    <r>
      <t xml:space="preserve">    </t>
    </r>
    <r>
      <rPr>
        <b/>
        <sz val="9"/>
        <color indexed="8"/>
        <rFont val="宋体"/>
        <family val="3"/>
        <charset val="134"/>
      </rPr>
      <t>制造业</t>
    </r>
    <phoneticPr fontId="16" type="noConversion"/>
  </si>
  <si>
    <t xml:space="preserve">    建筑业</t>
    <phoneticPr fontId="16" type="noConversion"/>
  </si>
  <si>
    <t xml:space="preserve">    工业和信息产业监管</t>
    <phoneticPr fontId="16" type="noConversion"/>
  </si>
  <si>
    <t xml:space="preserve">    支持中小企业发展和管理支出</t>
    <phoneticPr fontId="16" type="noConversion"/>
  </si>
  <si>
    <t xml:space="preserve">    其他资源勘探信息等支出(款)</t>
    <phoneticPr fontId="16" type="noConversion"/>
  </si>
  <si>
    <t>（十四）商业服务业等支出</t>
    <phoneticPr fontId="16" type="noConversion"/>
  </si>
  <si>
    <t xml:space="preserve">    商业流通事务</t>
    <phoneticPr fontId="16" type="noConversion"/>
  </si>
  <si>
    <t xml:space="preserve">    涉外发展服务支出</t>
    <phoneticPr fontId="16" type="noConversion"/>
  </si>
  <si>
    <t xml:space="preserve">    其他商业服务业等支出(款)</t>
    <phoneticPr fontId="16" type="noConversion"/>
  </si>
  <si>
    <t>（十五）金融支出</t>
    <phoneticPr fontId="16" type="noConversion"/>
  </si>
  <si>
    <t xml:space="preserve">    金融部门行政支出</t>
    <phoneticPr fontId="16" type="noConversion"/>
  </si>
  <si>
    <t>（十六）自然资源海洋气象等支出</t>
  </si>
  <si>
    <t>（十六）自然资源海洋气象等支出</t>
    <phoneticPr fontId="16" type="noConversion"/>
  </si>
  <si>
    <t xml:space="preserve">    自然资源事务</t>
    <phoneticPr fontId="16" type="noConversion"/>
  </si>
  <si>
    <t xml:space="preserve">    海洋管理事务</t>
    <phoneticPr fontId="16" type="noConversion"/>
  </si>
  <si>
    <t xml:space="preserve">    气象事务</t>
    <phoneticPr fontId="16" type="noConversion"/>
  </si>
  <si>
    <t xml:space="preserve">    其他自然资源海洋气象等支出</t>
    <phoneticPr fontId="16" type="noConversion"/>
  </si>
  <si>
    <t>（十七）住房保障支出</t>
  </si>
  <si>
    <t>（十七）住房保障支出</t>
    <phoneticPr fontId="16" type="noConversion"/>
  </si>
  <si>
    <t xml:space="preserve">    保障性安居工程支出</t>
    <phoneticPr fontId="16" type="noConversion"/>
  </si>
  <si>
    <t xml:space="preserve">    住房改革支出 </t>
    <phoneticPr fontId="16" type="noConversion"/>
  </si>
  <si>
    <t xml:space="preserve">    城乡社区住宅</t>
    <phoneticPr fontId="16" type="noConversion"/>
  </si>
  <si>
    <t>（十八）粮油物资储备支出</t>
  </si>
  <si>
    <t>（十八）粮油物资储备支出</t>
    <phoneticPr fontId="16" type="noConversion"/>
  </si>
  <si>
    <t xml:space="preserve">    粮油事务</t>
    <phoneticPr fontId="16" type="noConversion"/>
  </si>
  <si>
    <t>（十九）灾害防治及应急管理支出</t>
  </si>
  <si>
    <t>（十九）灾害防治及应急管理支出</t>
    <phoneticPr fontId="16" type="noConversion"/>
  </si>
  <si>
    <t xml:space="preserve">    应急管理事务</t>
    <phoneticPr fontId="16" type="noConversion"/>
  </si>
  <si>
    <t xml:space="preserve">    消防事务</t>
    <phoneticPr fontId="16" type="noConversion"/>
  </si>
  <si>
    <t xml:space="preserve">    其他灾害防治及应急管理支出</t>
    <phoneticPr fontId="16" type="noConversion"/>
  </si>
  <si>
    <t>（二十）其他支出(类)</t>
    <phoneticPr fontId="16" type="noConversion"/>
  </si>
  <si>
    <t xml:space="preserve">    其他支出(款)</t>
    <phoneticPr fontId="16" type="noConversion"/>
  </si>
  <si>
    <t>（二十一）债务付息支出</t>
    <phoneticPr fontId="16" type="noConversion"/>
  </si>
  <si>
    <t xml:space="preserve">    地方政府一般债务付息支出</t>
    <phoneticPr fontId="16" type="noConversion"/>
  </si>
  <si>
    <t>（二十二）债务发行费用支出</t>
    <phoneticPr fontId="16" type="noConversion"/>
  </si>
  <si>
    <t xml:space="preserve">      一般行政管理事务</t>
    <phoneticPr fontId="16" type="noConversion"/>
  </si>
  <si>
    <t xml:space="preserve">      政协会议</t>
    <phoneticPr fontId="16" type="noConversion"/>
  </si>
  <si>
    <t xml:space="preserve">      其他政府办公厅(室)及相关机构事务支出</t>
    <phoneticPr fontId="16" type="noConversion"/>
  </si>
  <si>
    <t xml:space="preserve">      物价管理</t>
    <phoneticPr fontId="16" type="noConversion"/>
  </si>
  <si>
    <t xml:space="preserve">      其他发展与改革事务支出</t>
    <phoneticPr fontId="16" type="noConversion"/>
  </si>
  <si>
    <t xml:space="preserve">      专项统计业务</t>
    <phoneticPr fontId="16" type="noConversion"/>
  </si>
  <si>
    <t xml:space="preserve">      专项普查活动</t>
    <phoneticPr fontId="16" type="noConversion"/>
  </si>
  <si>
    <t xml:space="preserve">      其他统计信息事务支出</t>
    <phoneticPr fontId="16" type="noConversion"/>
  </si>
  <si>
    <t xml:space="preserve">      其他财政事务支出</t>
    <phoneticPr fontId="16" type="noConversion"/>
  </si>
  <si>
    <t xml:space="preserve">      其他人力资源事务支出</t>
    <phoneticPr fontId="16" type="noConversion"/>
  </si>
  <si>
    <r>
      <t xml:space="preserve"> </t>
    </r>
    <r>
      <rPr>
        <sz val="9"/>
        <color indexed="8"/>
        <rFont val="宋体"/>
        <family val="3"/>
        <charset val="134"/>
      </rPr>
      <t xml:space="preserve">      </t>
    </r>
    <r>
      <rPr>
        <sz val="9"/>
        <color indexed="8"/>
        <rFont val="宋体"/>
        <family val="3"/>
        <charset val="134"/>
      </rPr>
      <t>行政运行</t>
    </r>
    <phoneticPr fontId="16" type="noConversion"/>
  </si>
  <si>
    <t xml:space="preserve">      其他纪检监察事务支出</t>
    <phoneticPr fontId="16" type="noConversion"/>
  </si>
  <si>
    <t xml:space="preserve">      其他市场监督管理事务</t>
    <phoneticPr fontId="16" type="noConversion"/>
  </si>
  <si>
    <t xml:space="preserve">      其他民主党派及工商联事务支出</t>
    <phoneticPr fontId="16" type="noConversion"/>
  </si>
  <si>
    <t xml:space="preserve">    政协事务</t>
    <phoneticPr fontId="16" type="noConversion"/>
  </si>
  <si>
    <t xml:space="preserve">      其他商贸事务支出</t>
    <phoneticPr fontId="16" type="noConversion"/>
  </si>
  <si>
    <t xml:space="preserve">      其他群众团体事务支出</t>
    <phoneticPr fontId="16" type="noConversion"/>
  </si>
  <si>
    <t xml:space="preserve">      其他党委办公厅(室)及相关机构事务支出</t>
    <phoneticPr fontId="16" type="noConversion"/>
  </si>
  <si>
    <t xml:space="preserve">      公务员事务</t>
    <phoneticPr fontId="16" type="noConversion"/>
  </si>
  <si>
    <t xml:space="preserve">      其他组织事务支出</t>
    <phoneticPr fontId="16" type="noConversion"/>
  </si>
  <si>
    <t xml:space="preserve">      其他宣传事务支出</t>
    <phoneticPr fontId="16" type="noConversion"/>
  </si>
  <si>
    <t xml:space="preserve">      宗教事务</t>
    <phoneticPr fontId="16" type="noConversion"/>
  </si>
  <si>
    <t xml:space="preserve">      其他共产党事务支出</t>
    <phoneticPr fontId="16" type="noConversion"/>
  </si>
  <si>
    <t xml:space="preserve">      其他一般公共服务支出(项)</t>
    <phoneticPr fontId="16" type="noConversion"/>
  </si>
  <si>
    <t xml:space="preserve">      兵役征集 </t>
    <phoneticPr fontId="16" type="noConversion"/>
  </si>
  <si>
    <t xml:space="preserve">      民兵</t>
    <phoneticPr fontId="16" type="noConversion"/>
  </si>
  <si>
    <t xml:space="preserve">      边海防</t>
    <phoneticPr fontId="16" type="noConversion"/>
  </si>
  <si>
    <t xml:space="preserve">      武装警察部队</t>
    <phoneticPr fontId="16" type="noConversion"/>
  </si>
  <si>
    <t xml:space="preserve">      执法办案</t>
    <phoneticPr fontId="16" type="noConversion"/>
  </si>
  <si>
    <t xml:space="preserve">      其他公安支出</t>
    <phoneticPr fontId="16" type="noConversion"/>
  </si>
  <si>
    <t xml:space="preserve">      其他检察支出</t>
    <phoneticPr fontId="16" type="noConversion"/>
  </si>
  <si>
    <t xml:space="preserve">      其他法院支出</t>
    <phoneticPr fontId="16" type="noConversion"/>
  </si>
  <si>
    <t xml:space="preserve">      基层司法业务</t>
    <phoneticPr fontId="16" type="noConversion"/>
  </si>
  <si>
    <t xml:space="preserve">      法律援助</t>
    <phoneticPr fontId="16" type="noConversion"/>
  </si>
  <si>
    <t xml:space="preserve">      社区矫正</t>
    <phoneticPr fontId="16" type="noConversion"/>
  </si>
  <si>
    <t xml:space="preserve">      其他司法支出</t>
    <phoneticPr fontId="16" type="noConversion"/>
  </si>
  <si>
    <t xml:space="preserve">      其他公共安全支出(项）</t>
    <phoneticPr fontId="16" type="noConversion"/>
  </si>
  <si>
    <t xml:space="preserve">      学前教育</t>
    <phoneticPr fontId="16" type="noConversion"/>
  </si>
  <si>
    <t xml:space="preserve">      小学教育</t>
    <phoneticPr fontId="16" type="noConversion"/>
  </si>
  <si>
    <t xml:space="preserve">      初中教育</t>
    <phoneticPr fontId="16" type="noConversion"/>
  </si>
  <si>
    <t xml:space="preserve">      高中教育</t>
    <phoneticPr fontId="16" type="noConversion"/>
  </si>
  <si>
    <t xml:space="preserve">      其他普通教育支出</t>
    <phoneticPr fontId="16" type="noConversion"/>
  </si>
  <si>
    <t xml:space="preserve">      职业高中教育</t>
    <phoneticPr fontId="16" type="noConversion"/>
  </si>
  <si>
    <t xml:space="preserve">      成人初等教育</t>
    <phoneticPr fontId="16" type="noConversion"/>
  </si>
  <si>
    <t xml:space="preserve">      其他成人教育支出</t>
    <phoneticPr fontId="16" type="noConversion"/>
  </si>
  <si>
    <t xml:space="preserve">      特殊学校教育</t>
    <phoneticPr fontId="16" type="noConversion"/>
  </si>
  <si>
    <t xml:space="preserve">      干部教育</t>
    <phoneticPr fontId="16" type="noConversion"/>
  </si>
  <si>
    <t xml:space="preserve">      其他教育费附加安排的支出 </t>
    <phoneticPr fontId="16" type="noConversion"/>
  </si>
  <si>
    <t xml:space="preserve">      其他教育支出(项)</t>
    <phoneticPr fontId="16" type="noConversion"/>
  </si>
  <si>
    <t xml:space="preserve">      其他科学技术管理事务支出</t>
    <phoneticPr fontId="16" type="noConversion"/>
  </si>
  <si>
    <t xml:space="preserve">      应用技术研究与开发</t>
    <phoneticPr fontId="16" type="noConversion"/>
  </si>
  <si>
    <t xml:space="preserve">      产业技术研究与开发</t>
    <phoneticPr fontId="16" type="noConversion"/>
  </si>
  <si>
    <t xml:space="preserve">      科技成果转化与扩散 </t>
    <phoneticPr fontId="16" type="noConversion"/>
  </si>
  <si>
    <t xml:space="preserve">      其他技术研究与开发支出</t>
    <phoneticPr fontId="16" type="noConversion"/>
  </si>
  <si>
    <t xml:space="preserve">      科普活动</t>
    <phoneticPr fontId="16" type="noConversion"/>
  </si>
  <si>
    <t xml:space="preserve">      其他科学技术普及支出</t>
    <phoneticPr fontId="16" type="noConversion"/>
  </si>
  <si>
    <t xml:space="preserve">      科技奖励</t>
    <phoneticPr fontId="16" type="noConversion"/>
  </si>
  <si>
    <t xml:space="preserve">      其他科学技术支出</t>
    <phoneticPr fontId="16" type="noConversion"/>
  </si>
  <si>
    <t xml:space="preserve">      图书馆</t>
    <phoneticPr fontId="16" type="noConversion"/>
  </si>
  <si>
    <t xml:space="preserve">      文化活动</t>
    <phoneticPr fontId="16" type="noConversion"/>
  </si>
  <si>
    <t xml:space="preserve">      群众文化</t>
    <phoneticPr fontId="16" type="noConversion"/>
  </si>
  <si>
    <t xml:space="preserve">      文化和旅游交流与合作</t>
    <phoneticPr fontId="16" type="noConversion"/>
  </si>
  <si>
    <t xml:space="preserve">      文化创作与保护</t>
    <phoneticPr fontId="16" type="noConversion"/>
  </si>
  <si>
    <t xml:space="preserve">      旅游宣传</t>
    <phoneticPr fontId="16" type="noConversion"/>
  </si>
  <si>
    <t xml:space="preserve">      其他文化和旅游支出</t>
    <phoneticPr fontId="16" type="noConversion"/>
  </si>
  <si>
    <t xml:space="preserve">      其他体育支出</t>
    <phoneticPr fontId="16" type="noConversion"/>
  </si>
  <si>
    <t xml:space="preserve">      电影</t>
    <phoneticPr fontId="16" type="noConversion"/>
  </si>
  <si>
    <t xml:space="preserve">      其他新闻出版电影支出</t>
    <phoneticPr fontId="16" type="noConversion"/>
  </si>
  <si>
    <t xml:space="preserve">      广播</t>
    <phoneticPr fontId="16" type="noConversion"/>
  </si>
  <si>
    <t xml:space="preserve">      电视</t>
    <phoneticPr fontId="16" type="noConversion"/>
  </si>
  <si>
    <t xml:space="preserve">      其他广播电视支出</t>
    <phoneticPr fontId="16" type="noConversion"/>
  </si>
  <si>
    <t xml:space="preserve">      宣传文化发展专项支出</t>
    <phoneticPr fontId="16" type="noConversion"/>
  </si>
  <si>
    <t xml:space="preserve">      文化产业发展专项支出</t>
    <phoneticPr fontId="16" type="noConversion"/>
  </si>
  <si>
    <t xml:space="preserve">      其他文化体育与传媒支出(项)</t>
    <phoneticPr fontId="16" type="noConversion"/>
  </si>
  <si>
    <t xml:space="preserve">      信息化建设</t>
    <phoneticPr fontId="16" type="noConversion"/>
  </si>
  <si>
    <t xml:space="preserve">      其他人力资源和社会保障管理事务支出</t>
    <phoneticPr fontId="16" type="noConversion"/>
  </si>
  <si>
    <t xml:space="preserve">      民间组织管理</t>
    <phoneticPr fontId="16" type="noConversion"/>
  </si>
  <si>
    <t xml:space="preserve">      基层政权和社区建设</t>
    <phoneticPr fontId="16" type="noConversion"/>
  </si>
  <si>
    <t xml:space="preserve">      行政区划和地名管理 </t>
    <phoneticPr fontId="16" type="noConversion"/>
  </si>
  <si>
    <t xml:space="preserve">      其他民政管理事务支出</t>
    <phoneticPr fontId="16" type="noConversion"/>
  </si>
  <si>
    <t xml:space="preserve">      归口管理的行政单位离退休</t>
    <phoneticPr fontId="16" type="noConversion"/>
  </si>
  <si>
    <t xml:space="preserve">      其他就业补助支出</t>
    <phoneticPr fontId="16" type="noConversion"/>
  </si>
  <si>
    <t xml:space="preserve">      抚恤</t>
    <phoneticPr fontId="16" type="noConversion"/>
  </si>
  <si>
    <t xml:space="preserve">      伤残抚恤</t>
    <phoneticPr fontId="16" type="noConversion"/>
  </si>
  <si>
    <t xml:space="preserve">      在乡复员、退伍军人生活补助</t>
    <phoneticPr fontId="16" type="noConversion"/>
  </si>
  <si>
    <t xml:space="preserve">      优抚事业单位支出</t>
    <phoneticPr fontId="16" type="noConversion"/>
  </si>
  <si>
    <t xml:space="preserve">      义务兵优待</t>
    <phoneticPr fontId="16" type="noConversion"/>
  </si>
  <si>
    <t xml:space="preserve">      农村籍退役士兵老年生活补助</t>
    <phoneticPr fontId="16" type="noConversion"/>
  </si>
  <si>
    <t xml:space="preserve">      其他优抚支出</t>
    <phoneticPr fontId="16" type="noConversion"/>
  </si>
  <si>
    <t xml:space="preserve">      退役士兵安置</t>
    <phoneticPr fontId="16" type="noConversion"/>
  </si>
  <si>
    <t xml:space="preserve">      军队移交政府的离退休人员安置</t>
    <phoneticPr fontId="16" type="noConversion"/>
  </si>
  <si>
    <t xml:space="preserve">      军队移交政府离退休干部管理机构</t>
    <phoneticPr fontId="16" type="noConversion"/>
  </si>
  <si>
    <t xml:space="preserve">      儿童福利</t>
    <phoneticPr fontId="16" type="noConversion"/>
  </si>
  <si>
    <t xml:space="preserve">      老年福利 </t>
    <phoneticPr fontId="16" type="noConversion"/>
  </si>
  <si>
    <t xml:space="preserve">      殡葬</t>
    <phoneticPr fontId="16" type="noConversion"/>
  </si>
  <si>
    <t xml:space="preserve">      社会福利事业单位</t>
    <phoneticPr fontId="16" type="noConversion"/>
  </si>
  <si>
    <t xml:space="preserve">      其他社会福利支出</t>
    <phoneticPr fontId="16" type="noConversion"/>
  </si>
  <si>
    <t xml:space="preserve">      残疾人康复</t>
    <phoneticPr fontId="16" type="noConversion"/>
  </si>
  <si>
    <t xml:space="preserve">      残疾人生活和护理补贴</t>
    <phoneticPr fontId="16" type="noConversion"/>
  </si>
  <si>
    <t xml:space="preserve">      其他残疾人事业支出</t>
    <phoneticPr fontId="16" type="noConversion"/>
  </si>
  <si>
    <t xml:space="preserve">      城市最低生活保障金支出</t>
    <phoneticPr fontId="16" type="noConversion"/>
  </si>
  <si>
    <t xml:space="preserve">      农村最低生活保障金支出</t>
    <phoneticPr fontId="16" type="noConversion"/>
  </si>
  <si>
    <t xml:space="preserve">      临时救助支出</t>
    <phoneticPr fontId="16" type="noConversion"/>
  </si>
  <si>
    <t xml:space="preserve">      流浪乞讨人员救助支出</t>
    <phoneticPr fontId="16" type="noConversion"/>
  </si>
  <si>
    <t xml:space="preserve">      城市特困人员救助供养支出</t>
    <phoneticPr fontId="16" type="noConversion"/>
  </si>
  <si>
    <t xml:space="preserve">      农村特困人员救助供养支出</t>
    <phoneticPr fontId="16" type="noConversion"/>
  </si>
  <si>
    <t xml:space="preserve">      其他农村生活救助</t>
    <phoneticPr fontId="16" type="noConversion"/>
  </si>
  <si>
    <t xml:space="preserve">      财政对企业职工基本养老保险基金的补助</t>
    <phoneticPr fontId="16" type="noConversion"/>
  </si>
  <si>
    <t xml:space="preserve">      财政对城乡居民基本养老保险基金的补助</t>
    <phoneticPr fontId="16" type="noConversion"/>
  </si>
  <si>
    <t xml:space="preserve">      拥军优属</t>
    <phoneticPr fontId="16" type="noConversion"/>
  </si>
  <si>
    <t xml:space="preserve">      其他社会保障和就业支出(项)</t>
    <phoneticPr fontId="16" type="noConversion"/>
  </si>
  <si>
    <t xml:space="preserve">      其他卫生健康管理事务支出</t>
    <phoneticPr fontId="16" type="noConversion"/>
  </si>
  <si>
    <t xml:space="preserve">      综合医院</t>
    <phoneticPr fontId="16" type="noConversion"/>
  </si>
  <si>
    <t xml:space="preserve">      中医(民族)医院</t>
    <phoneticPr fontId="16" type="noConversion"/>
  </si>
  <si>
    <t xml:space="preserve">      其他公立医院支出</t>
    <phoneticPr fontId="16" type="noConversion"/>
  </si>
  <si>
    <t xml:space="preserve">      乡镇卫生院</t>
    <phoneticPr fontId="16" type="noConversion"/>
  </si>
  <si>
    <t xml:space="preserve">      其他基层医疗卫生机构支出</t>
    <phoneticPr fontId="16" type="noConversion"/>
  </si>
  <si>
    <t xml:space="preserve">      疾病预防控制机构</t>
    <phoneticPr fontId="16" type="noConversion"/>
  </si>
  <si>
    <t xml:space="preserve">      卫生监督机构 </t>
    <phoneticPr fontId="16" type="noConversion"/>
  </si>
  <si>
    <t xml:space="preserve">      妇幼保健机构</t>
    <phoneticPr fontId="16" type="noConversion"/>
  </si>
  <si>
    <t xml:space="preserve">      基本公共卫生服务</t>
    <phoneticPr fontId="16" type="noConversion"/>
  </si>
  <si>
    <t xml:space="preserve">      重大公共卫生专项</t>
    <phoneticPr fontId="16" type="noConversion"/>
  </si>
  <si>
    <t xml:space="preserve">      其他公共卫生支出</t>
    <phoneticPr fontId="16" type="noConversion"/>
  </si>
  <si>
    <t xml:space="preserve">      计划生育服务</t>
    <phoneticPr fontId="16" type="noConversion"/>
  </si>
  <si>
    <t xml:space="preserve">      其他计划生育事务支出</t>
    <phoneticPr fontId="16" type="noConversion"/>
  </si>
  <si>
    <t xml:space="preserve">      行政单位医疗</t>
    <phoneticPr fontId="16" type="noConversion"/>
  </si>
  <si>
    <t xml:space="preserve">      事业单位医疗</t>
    <phoneticPr fontId="16" type="noConversion"/>
  </si>
  <si>
    <t xml:space="preserve">      公务员医疗补助</t>
    <phoneticPr fontId="16" type="noConversion"/>
  </si>
  <si>
    <t xml:space="preserve">      其他行政事业单位医疗支出</t>
    <phoneticPr fontId="16" type="noConversion"/>
  </si>
  <si>
    <t xml:space="preserve">      财政对城乡居民基本医疗保险基金的补助</t>
    <phoneticPr fontId="16" type="noConversion"/>
  </si>
  <si>
    <t xml:space="preserve">      财政对其他基本医疗保险基金的补助</t>
    <phoneticPr fontId="16" type="noConversion"/>
  </si>
  <si>
    <t xml:space="preserve">      城乡医疗救助</t>
    <phoneticPr fontId="16" type="noConversion"/>
  </si>
  <si>
    <t xml:space="preserve">      疾病应急救助</t>
    <phoneticPr fontId="16" type="noConversion"/>
  </si>
  <si>
    <t xml:space="preserve">      优抚对象医疗补助</t>
    <phoneticPr fontId="16" type="noConversion"/>
  </si>
  <si>
    <t xml:space="preserve">      其他医疗保障管理事务支出</t>
    <phoneticPr fontId="16" type="noConversion"/>
  </si>
  <si>
    <t xml:space="preserve">      老龄卫生健康事务</t>
    <phoneticPr fontId="16" type="noConversion"/>
  </si>
  <si>
    <t xml:space="preserve">      其他卫生健康支出</t>
    <phoneticPr fontId="16" type="noConversion"/>
  </si>
  <si>
    <t xml:space="preserve">      其他环境保护管理事务支出</t>
    <phoneticPr fontId="16" type="noConversion"/>
  </si>
  <si>
    <t xml:space="preserve">      其他环境监测与监察支出</t>
    <phoneticPr fontId="16" type="noConversion"/>
  </si>
  <si>
    <t xml:space="preserve">      大气</t>
    <phoneticPr fontId="16" type="noConversion"/>
  </si>
  <si>
    <t xml:space="preserve">      其他污染防治支出</t>
    <phoneticPr fontId="16" type="noConversion"/>
  </si>
  <si>
    <t xml:space="preserve">      生态保护</t>
    <phoneticPr fontId="16" type="noConversion"/>
  </si>
  <si>
    <t xml:space="preserve">      农村环境保护</t>
    <phoneticPr fontId="16" type="noConversion"/>
  </si>
  <si>
    <t xml:space="preserve">      停伐补助</t>
    <phoneticPr fontId="16" type="noConversion"/>
  </si>
  <si>
    <t xml:space="preserve">      能源节能利用</t>
    <phoneticPr fontId="16" type="noConversion"/>
  </si>
  <si>
    <t xml:space="preserve">      其他污染减排支出</t>
    <phoneticPr fontId="16" type="noConversion"/>
  </si>
  <si>
    <t xml:space="preserve">      其他能源管理事务支出</t>
    <phoneticPr fontId="16" type="noConversion"/>
  </si>
  <si>
    <t xml:space="preserve">      其他节能环保支出(项)</t>
    <phoneticPr fontId="16" type="noConversion"/>
  </si>
  <si>
    <t xml:space="preserve">      其他城乡社区管理事务支出</t>
    <phoneticPr fontId="16" type="noConversion"/>
  </si>
  <si>
    <t xml:space="preserve">      其他城乡社区公共设施支出</t>
    <phoneticPr fontId="16" type="noConversion"/>
  </si>
  <si>
    <t xml:space="preserve">      城乡社区环境卫生(项)</t>
    <phoneticPr fontId="16" type="noConversion"/>
  </si>
  <si>
    <t xml:space="preserve">      其他城乡社区支出(项)</t>
    <phoneticPr fontId="16" type="noConversion"/>
  </si>
  <si>
    <t xml:space="preserve">      事业运行</t>
    <phoneticPr fontId="16" type="noConversion"/>
  </si>
  <si>
    <t xml:space="preserve">      科技转化与推广服务</t>
    <phoneticPr fontId="16" type="noConversion"/>
  </si>
  <si>
    <t xml:space="preserve">      病虫害控制</t>
    <phoneticPr fontId="16" type="noConversion"/>
  </si>
  <si>
    <t xml:space="preserve">      执法监管</t>
    <phoneticPr fontId="16" type="noConversion"/>
  </si>
  <si>
    <t xml:space="preserve">      安全生产基础</t>
  </si>
  <si>
    <t xml:space="preserve">      应急管理</t>
  </si>
  <si>
    <t xml:space="preserve">      其他应急管理支出</t>
  </si>
  <si>
    <t xml:space="preserve">      农村公益事业</t>
    <phoneticPr fontId="16" type="noConversion"/>
  </si>
  <si>
    <t xml:space="preserve">      成品油价格改革对渔业的补贴</t>
    <phoneticPr fontId="16" type="noConversion"/>
  </si>
  <si>
    <t xml:space="preserve">      对高校毕业生到基层任职补助</t>
    <phoneticPr fontId="16" type="noConversion"/>
  </si>
  <si>
    <t xml:space="preserve">      其他农业支出</t>
    <phoneticPr fontId="16" type="noConversion"/>
  </si>
  <si>
    <t xml:space="preserve">      森林培育</t>
    <phoneticPr fontId="16" type="noConversion"/>
  </si>
  <si>
    <t xml:space="preserve">      森林生态效益补偿</t>
    <phoneticPr fontId="16" type="noConversion"/>
  </si>
  <si>
    <t xml:space="preserve">      其他林业和草原支出</t>
    <phoneticPr fontId="16" type="noConversion"/>
  </si>
  <si>
    <t xml:space="preserve">      水利工程建设 </t>
    <phoneticPr fontId="16" type="noConversion"/>
  </si>
  <si>
    <t xml:space="preserve">      防汛</t>
    <phoneticPr fontId="16" type="noConversion"/>
  </si>
  <si>
    <t xml:space="preserve">      抗旱</t>
    <phoneticPr fontId="16" type="noConversion"/>
  </si>
  <si>
    <t xml:space="preserve">      其他水利支出</t>
    <phoneticPr fontId="16" type="noConversion"/>
  </si>
  <si>
    <t xml:space="preserve">      生产发展</t>
    <phoneticPr fontId="16" type="noConversion"/>
  </si>
  <si>
    <t xml:space="preserve">      其他扶贫支出</t>
    <phoneticPr fontId="16" type="noConversion"/>
  </si>
  <si>
    <t xml:space="preserve">      其他农业综合开发支出</t>
    <phoneticPr fontId="16" type="noConversion"/>
  </si>
  <si>
    <t xml:space="preserve">      对村级一事一议补助</t>
    <phoneticPr fontId="16" type="noConversion"/>
  </si>
  <si>
    <t xml:space="preserve">      对村民委员会和村党支部的补助</t>
    <phoneticPr fontId="16" type="noConversion"/>
  </si>
  <si>
    <t xml:space="preserve">      对村集体经济组织的补助</t>
    <phoneticPr fontId="16" type="noConversion"/>
  </si>
  <si>
    <t xml:space="preserve">      农村综合改革示范试点补助</t>
    <phoneticPr fontId="16" type="noConversion"/>
  </si>
  <si>
    <t xml:space="preserve">      其他农村综合改革支出</t>
    <phoneticPr fontId="16" type="noConversion"/>
  </si>
  <si>
    <t xml:space="preserve">      其他普惠金融发展支出</t>
    <phoneticPr fontId="16" type="noConversion"/>
  </si>
  <si>
    <t xml:space="preserve">      农业保险保费补贴 </t>
    <phoneticPr fontId="16" type="noConversion"/>
  </si>
  <si>
    <t xml:space="preserve">      其他农林水事务支出(项)</t>
    <phoneticPr fontId="16" type="noConversion"/>
  </si>
  <si>
    <t xml:space="preserve">      其他公路水路运输支出</t>
    <phoneticPr fontId="16" type="noConversion"/>
  </si>
  <si>
    <t xml:space="preserve">      对城市公交的补贴</t>
    <phoneticPr fontId="16" type="noConversion"/>
  </si>
  <si>
    <t xml:space="preserve">      对农村道路客运的补贴</t>
    <phoneticPr fontId="16" type="noConversion"/>
  </si>
  <si>
    <t xml:space="preserve">      对出租车的补贴</t>
    <phoneticPr fontId="16" type="noConversion"/>
  </si>
  <si>
    <t xml:space="preserve">      邮政普遍服务与特殊服务</t>
    <phoneticPr fontId="16" type="noConversion"/>
  </si>
  <si>
    <t xml:space="preserve">      车辆购置税用于公路等基础设施建设支出</t>
    <phoneticPr fontId="16" type="noConversion"/>
  </si>
  <si>
    <t xml:space="preserve">      车辆购置税其他支出</t>
    <phoneticPr fontId="16" type="noConversion"/>
  </si>
  <si>
    <t xml:space="preserve">      其他交通运输支出(项)</t>
    <phoneticPr fontId="16" type="noConversion"/>
  </si>
  <si>
    <t xml:space="preserve">      其他制造业支出</t>
    <phoneticPr fontId="16" type="noConversion"/>
  </si>
  <si>
    <t xml:space="preserve">      其他建筑业支出</t>
    <phoneticPr fontId="16" type="noConversion"/>
  </si>
  <si>
    <t xml:space="preserve">      工业和信息产业支持</t>
    <phoneticPr fontId="16" type="noConversion"/>
  </si>
  <si>
    <t xml:space="preserve">      其他支持中小企业发展和管理支出</t>
    <phoneticPr fontId="16" type="noConversion"/>
  </si>
  <si>
    <t xml:space="preserve">      其他资源勘探信息等支出(项)</t>
    <phoneticPr fontId="16" type="noConversion"/>
  </si>
  <si>
    <t xml:space="preserve">      其他商业服务业等支出(项)</t>
    <phoneticPr fontId="16" type="noConversion"/>
  </si>
  <si>
    <t xml:space="preserve">      自然资源规划及管理</t>
    <phoneticPr fontId="16" type="noConversion"/>
  </si>
  <si>
    <t xml:space="preserve">      土地资源利用与保护</t>
    <phoneticPr fontId="16" type="noConversion"/>
  </si>
  <si>
    <t xml:space="preserve">      其他自然资源事务支出</t>
    <phoneticPr fontId="16" type="noConversion"/>
  </si>
  <si>
    <t xml:space="preserve">      海岛和海域保护</t>
    <phoneticPr fontId="16" type="noConversion"/>
  </si>
  <si>
    <t xml:space="preserve">      其他海洋管理事务支出</t>
    <phoneticPr fontId="16" type="noConversion"/>
  </si>
  <si>
    <t xml:space="preserve">      气象服务</t>
    <phoneticPr fontId="16" type="noConversion"/>
  </si>
  <si>
    <t xml:space="preserve">      其他气象事务支出</t>
    <phoneticPr fontId="16" type="noConversion"/>
  </si>
  <si>
    <t xml:space="preserve">      其他自然资源海洋气象等支出</t>
    <phoneticPr fontId="16" type="noConversion"/>
  </si>
  <si>
    <t xml:space="preserve">      住房公积金</t>
    <phoneticPr fontId="16" type="noConversion"/>
  </si>
  <si>
    <t xml:space="preserve">      其他城乡社区住宅支出</t>
    <phoneticPr fontId="16" type="noConversion"/>
  </si>
  <si>
    <t xml:space="preserve">      粮食风险基金</t>
    <phoneticPr fontId="16" type="noConversion"/>
  </si>
  <si>
    <t xml:space="preserve">      灾害风险防治</t>
    <phoneticPr fontId="16" type="noConversion"/>
  </si>
  <si>
    <t xml:space="preserve">      安全监管</t>
    <phoneticPr fontId="16" type="noConversion"/>
  </si>
  <si>
    <t xml:space="preserve">      其他消防事务支出</t>
    <phoneticPr fontId="16" type="noConversion"/>
  </si>
  <si>
    <t xml:space="preserve">      自然灾害救灾及恢复重建事务</t>
    <phoneticPr fontId="16" type="noConversion"/>
  </si>
  <si>
    <t xml:space="preserve">      中央自然灾害生活补助</t>
    <phoneticPr fontId="16" type="noConversion"/>
  </si>
  <si>
    <t xml:space="preserve">      自然灾害灾后重建补助</t>
    <phoneticPr fontId="16" type="noConversion"/>
  </si>
  <si>
    <t xml:space="preserve">      其他自然灾害生活救助支出</t>
    <phoneticPr fontId="16" type="noConversion"/>
  </si>
  <si>
    <t xml:space="preserve">      其他支出(项)</t>
    <phoneticPr fontId="16" type="noConversion"/>
  </si>
  <si>
    <t xml:space="preserve">      地方政府一般债务发行费用支出</t>
    <phoneticPr fontId="16" type="noConversion"/>
  </si>
  <si>
    <t>（二十）预备费</t>
  </si>
  <si>
    <t>（二十一）其他支出(类)</t>
  </si>
  <si>
    <t>（二十二）债务付息支出</t>
  </si>
  <si>
    <t>（二十三）债务发行费用支出</t>
  </si>
  <si>
    <t>（三）补充预算稳定调节基金</t>
  </si>
  <si>
    <t>（四）结转下年</t>
  </si>
  <si>
    <t>（一）一般公共服务支出</t>
    <phoneticPr fontId="3" type="noConversion"/>
  </si>
  <si>
    <r>
      <t xml:space="preserve"> </t>
    </r>
    <r>
      <rPr>
        <b/>
        <sz val="9"/>
        <color indexed="8"/>
        <rFont val="宋体"/>
        <family val="3"/>
        <charset val="134"/>
      </rPr>
      <t xml:space="preserve">   </t>
    </r>
    <r>
      <rPr>
        <b/>
        <sz val="9"/>
        <color indexed="8"/>
        <rFont val="宋体"/>
        <family val="3"/>
        <charset val="134"/>
      </rPr>
      <t>人大事务</t>
    </r>
    <phoneticPr fontId="3" type="noConversion"/>
  </si>
  <si>
    <t xml:space="preserve">    政协事务</t>
    <phoneticPr fontId="3" type="noConversion"/>
  </si>
  <si>
    <t xml:space="preserve">    政府办公厅(室)及相关机构事务</t>
    <phoneticPr fontId="3" type="noConversion"/>
  </si>
  <si>
    <t xml:space="preserve">    发展与改革事务</t>
    <phoneticPr fontId="3" type="noConversion"/>
  </si>
  <si>
    <t xml:space="preserve">    统计信息事务</t>
    <phoneticPr fontId="3" type="noConversion"/>
  </si>
  <si>
    <t xml:space="preserve">    财政事务</t>
    <phoneticPr fontId="3" type="noConversion"/>
  </si>
  <si>
    <t xml:space="preserve">    税收事务</t>
    <phoneticPr fontId="3" type="noConversion"/>
  </si>
  <si>
    <t xml:space="preserve">    审计事务</t>
    <phoneticPr fontId="3" type="noConversion"/>
  </si>
  <si>
    <t xml:space="preserve">    人力资源事务</t>
    <phoneticPr fontId="3" type="noConversion"/>
  </si>
  <si>
    <t xml:space="preserve">    纪检监察事务</t>
    <phoneticPr fontId="3" type="noConversion"/>
  </si>
  <si>
    <t xml:space="preserve">    商贸事务</t>
    <phoneticPr fontId="3" type="noConversion"/>
  </si>
  <si>
    <t xml:space="preserve">    市场监督管理事务</t>
    <phoneticPr fontId="3" type="noConversion"/>
  </si>
  <si>
    <t xml:space="preserve">    档案事务</t>
    <phoneticPr fontId="3" type="noConversion"/>
  </si>
  <si>
    <t xml:space="preserve">    民主党派及工商联事务</t>
    <phoneticPr fontId="3" type="noConversion"/>
  </si>
  <si>
    <t xml:space="preserve">    群众团体事务</t>
    <phoneticPr fontId="3" type="noConversion"/>
  </si>
  <si>
    <t xml:space="preserve">    党委办公厅(室)及相关机构事务</t>
    <phoneticPr fontId="3" type="noConversion"/>
  </si>
  <si>
    <t xml:space="preserve">    组织事务</t>
    <phoneticPr fontId="3" type="noConversion"/>
  </si>
  <si>
    <t xml:space="preserve">    宣传事务</t>
    <phoneticPr fontId="3" type="noConversion"/>
  </si>
  <si>
    <t xml:space="preserve">    统战事务</t>
    <phoneticPr fontId="3" type="noConversion"/>
  </si>
  <si>
    <t xml:space="preserve">    其他共产党事务支出</t>
    <phoneticPr fontId="3" type="noConversion"/>
  </si>
  <si>
    <t xml:space="preserve">    其他一般公共服务支出(款)</t>
    <phoneticPr fontId="3" type="noConversion"/>
  </si>
  <si>
    <t xml:space="preserve">    国防动员</t>
    <phoneticPr fontId="3" type="noConversion"/>
  </si>
  <si>
    <t xml:space="preserve">    武装警察部队</t>
    <phoneticPr fontId="3" type="noConversion"/>
  </si>
  <si>
    <t xml:space="preserve">    公安</t>
    <phoneticPr fontId="3" type="noConversion"/>
  </si>
  <si>
    <t xml:space="preserve">    检察</t>
    <phoneticPr fontId="3" type="noConversion"/>
  </si>
  <si>
    <t xml:space="preserve">    法院</t>
    <phoneticPr fontId="3" type="noConversion"/>
  </si>
  <si>
    <t xml:space="preserve">    司法</t>
    <phoneticPr fontId="3" type="noConversion"/>
  </si>
  <si>
    <t xml:space="preserve">    其他公共安全支出(款)</t>
    <phoneticPr fontId="3" type="noConversion"/>
  </si>
  <si>
    <t xml:space="preserve">    教育管理事务</t>
    <phoneticPr fontId="3" type="noConversion"/>
  </si>
  <si>
    <t xml:space="preserve">    普通教育</t>
    <phoneticPr fontId="3" type="noConversion"/>
  </si>
  <si>
    <t xml:space="preserve">    职业教育</t>
    <phoneticPr fontId="3" type="noConversion"/>
  </si>
  <si>
    <t xml:space="preserve">    成人教育</t>
    <phoneticPr fontId="3" type="noConversion"/>
  </si>
  <si>
    <t xml:space="preserve">    特殊教育</t>
    <phoneticPr fontId="3" type="noConversion"/>
  </si>
  <si>
    <t xml:space="preserve">    进修及培训</t>
    <phoneticPr fontId="3" type="noConversion"/>
  </si>
  <si>
    <t xml:space="preserve">    教育费附加安排的支出</t>
    <phoneticPr fontId="3" type="noConversion"/>
  </si>
  <si>
    <t xml:space="preserve">    其他教育支出(款)</t>
    <phoneticPr fontId="3" type="noConversion"/>
  </si>
  <si>
    <t xml:space="preserve">    科学技术管理事务</t>
    <phoneticPr fontId="3" type="noConversion"/>
  </si>
  <si>
    <t xml:space="preserve">    技术研究与开发</t>
    <phoneticPr fontId="3" type="noConversion"/>
  </si>
  <si>
    <t xml:space="preserve">    科学技术普及</t>
    <phoneticPr fontId="3" type="noConversion"/>
  </si>
  <si>
    <t xml:space="preserve">    其他科学技术支出</t>
    <phoneticPr fontId="3" type="noConversion"/>
  </si>
  <si>
    <t xml:space="preserve">    文化和旅游</t>
    <phoneticPr fontId="3" type="noConversion"/>
  </si>
  <si>
    <t xml:space="preserve">    体育</t>
    <phoneticPr fontId="3" type="noConversion"/>
  </si>
  <si>
    <t xml:space="preserve">    新闻出版电影</t>
    <phoneticPr fontId="3" type="noConversion"/>
  </si>
  <si>
    <t xml:space="preserve">    广播电视</t>
    <phoneticPr fontId="3" type="noConversion"/>
  </si>
  <si>
    <t xml:space="preserve">    人力资源和社会保障管理事务</t>
    <phoneticPr fontId="3" type="noConversion"/>
  </si>
  <si>
    <t xml:space="preserve">    民政管理事务</t>
    <phoneticPr fontId="3" type="noConversion"/>
  </si>
  <si>
    <t xml:space="preserve">    就业补助</t>
    <phoneticPr fontId="3" type="noConversion"/>
  </si>
  <si>
    <t xml:space="preserve">    抚恤</t>
    <phoneticPr fontId="3" type="noConversion"/>
  </si>
  <si>
    <t xml:space="preserve">    退役安置</t>
    <phoneticPr fontId="3" type="noConversion"/>
  </si>
  <si>
    <t xml:space="preserve">    社会福利</t>
    <phoneticPr fontId="3" type="noConversion"/>
  </si>
  <si>
    <t xml:space="preserve">    残疾人事业</t>
    <phoneticPr fontId="3" type="noConversion"/>
  </si>
  <si>
    <t xml:space="preserve">      中等职业教育</t>
    <phoneticPr fontId="3" type="noConversion"/>
  </si>
  <si>
    <t xml:space="preserve">    行政事业单位养老支出</t>
    <phoneticPr fontId="3" type="noConversion"/>
  </si>
  <si>
    <t xml:space="preserve">      行政单位离退休</t>
    <phoneticPr fontId="3" type="noConversion"/>
  </si>
  <si>
    <t xml:space="preserve">    港澳台事务</t>
    <phoneticPr fontId="3" type="noConversion"/>
  </si>
  <si>
    <t xml:space="preserve">    其他文化旅游体育与传媒支出(款)</t>
    <phoneticPr fontId="3" type="noConversion"/>
  </si>
  <si>
    <t xml:space="preserve">      其他文化旅游体育与传媒支出(项)</t>
    <phoneticPr fontId="3" type="noConversion"/>
  </si>
  <si>
    <t xml:space="preserve">      社会组织管理</t>
    <phoneticPr fontId="3" type="noConversion"/>
  </si>
  <si>
    <t xml:space="preserve">      基层政权建设和社区治理</t>
    <phoneticPr fontId="3" type="noConversion"/>
  </si>
  <si>
    <t xml:space="preserve">      基本公共卫生服务</t>
    <phoneticPr fontId="3" type="noConversion"/>
  </si>
  <si>
    <t xml:space="preserve">      重大公共卫生服务</t>
    <phoneticPr fontId="3" type="noConversion"/>
  </si>
  <si>
    <t xml:space="preserve">    农业农村</t>
    <phoneticPr fontId="3" type="noConversion"/>
  </si>
  <si>
    <t xml:space="preserve">      其他农业农村支出</t>
    <phoneticPr fontId="3" type="noConversion"/>
  </si>
  <si>
    <t xml:space="preserve">      农村社会事业</t>
    <phoneticPr fontId="3" type="noConversion"/>
  </si>
  <si>
    <t xml:space="preserve">      森林资源培育</t>
    <phoneticPr fontId="3" type="noConversion"/>
  </si>
  <si>
    <t xml:space="preserve">      对村级一事一议的补助</t>
    <phoneticPr fontId="3" type="noConversion"/>
  </si>
  <si>
    <t xml:space="preserve">    其他农林水支出(款)</t>
    <phoneticPr fontId="3" type="noConversion"/>
  </si>
  <si>
    <t xml:space="preserve">      其他农林水支出(项)</t>
    <phoneticPr fontId="3" type="noConversion"/>
  </si>
  <si>
    <t>（十三）资源勘探工业信息等支出</t>
    <phoneticPr fontId="3" type="noConversion"/>
  </si>
  <si>
    <t xml:space="preserve">      自然资源利用与保护</t>
    <phoneticPr fontId="3" type="noConversion"/>
  </si>
  <si>
    <t>嵊泗县2020年一般公共预算基本支出预算表</t>
    <phoneticPr fontId="3" type="noConversion"/>
  </si>
  <si>
    <t>2020年预算数</t>
    <phoneticPr fontId="3" type="noConversion"/>
  </si>
  <si>
    <t xml:space="preserve">  工资奖金津补贴</t>
    <phoneticPr fontId="3" type="noConversion"/>
  </si>
  <si>
    <t xml:space="preserve">  社会保障缴费</t>
    <phoneticPr fontId="3" type="noConversion"/>
  </si>
  <si>
    <t xml:space="preserve">  其他工资福利支出</t>
    <phoneticPr fontId="3" type="noConversion"/>
  </si>
  <si>
    <t xml:space="preserve">  反映机关和参公事业单位日常开支的固定资产（不包括车船等交通工具）修理和维护费用，网络信息系统运行与维护费用，以及按规定提取的修购基金。</t>
    <phoneticPr fontId="3" type="noConversion"/>
  </si>
  <si>
    <t xml:space="preserve">  其他商品和服务支出</t>
    <phoneticPr fontId="3" type="noConversion"/>
  </si>
</sst>
</file>

<file path=xl/styles.xml><?xml version="1.0" encoding="utf-8"?>
<styleSheet xmlns="http://schemas.openxmlformats.org/spreadsheetml/2006/main">
  <numFmts count="4">
    <numFmt numFmtId="176" formatCode="0_ "/>
    <numFmt numFmtId="177" formatCode="0.0"/>
    <numFmt numFmtId="178" formatCode="0_);[Red]\(0\)"/>
    <numFmt numFmtId="179" formatCode="0.0_ "/>
  </numFmts>
  <fonts count="53">
    <font>
      <sz val="12"/>
      <name val="宋体"/>
      <charset val="134"/>
    </font>
    <font>
      <sz val="9"/>
      <name val="黑体"/>
      <family val="3"/>
      <charset val="134"/>
    </font>
    <font>
      <b/>
      <sz val="9"/>
      <name val="宋体"/>
      <family val="3"/>
      <charset val="134"/>
    </font>
    <font>
      <sz val="9"/>
      <name val="宋体"/>
      <family val="3"/>
      <charset val="134"/>
    </font>
    <font>
      <sz val="18"/>
      <name val="创艺简标宋"/>
      <charset val="134"/>
    </font>
    <font>
      <sz val="8"/>
      <name val="宋体"/>
      <family val="3"/>
      <charset val="134"/>
    </font>
    <font>
      <b/>
      <sz val="11"/>
      <color indexed="8"/>
      <name val="宋体"/>
      <family val="3"/>
      <charset val="134"/>
    </font>
    <font>
      <sz val="11"/>
      <color indexed="8"/>
      <name val="宋体"/>
      <family val="3"/>
      <charset val="134"/>
    </font>
    <font>
      <sz val="18"/>
      <color indexed="8"/>
      <name val="创艺简标宋"/>
      <charset val="134"/>
    </font>
    <font>
      <sz val="9"/>
      <color indexed="8"/>
      <name val="宋体"/>
      <family val="3"/>
      <charset val="134"/>
    </font>
    <font>
      <b/>
      <sz val="9"/>
      <color indexed="8"/>
      <name val="宋体"/>
      <family val="3"/>
      <charset val="134"/>
    </font>
    <font>
      <sz val="9"/>
      <color indexed="8"/>
      <name val="黑体"/>
      <family val="3"/>
      <charset val="134"/>
    </font>
    <font>
      <sz val="9"/>
      <color indexed="10"/>
      <name val="宋体"/>
      <family val="3"/>
      <charset val="134"/>
    </font>
    <font>
      <sz val="12"/>
      <name val="楷体_GB2312"/>
      <family val="3"/>
      <charset val="134"/>
    </font>
    <font>
      <sz val="12"/>
      <name val="Times New Roman"/>
      <family val="1"/>
    </font>
    <font>
      <sz val="12"/>
      <name val="宋体"/>
      <family val="3"/>
      <charset val="134"/>
    </font>
    <font>
      <sz val="9"/>
      <name val="宋体"/>
      <family val="3"/>
      <charset val="134"/>
    </font>
    <font>
      <sz val="9"/>
      <name val="宋体"/>
      <family val="3"/>
      <charset val="134"/>
    </font>
    <font>
      <sz val="9"/>
      <name val="宋体"/>
      <family val="3"/>
      <charset val="134"/>
    </font>
    <font>
      <sz val="9"/>
      <color indexed="8"/>
      <name val="宋体"/>
      <family val="3"/>
      <charset val="134"/>
    </font>
    <font>
      <b/>
      <sz val="9"/>
      <color indexed="8"/>
      <name val="宋体"/>
      <family val="3"/>
      <charset val="134"/>
    </font>
    <font>
      <sz val="9"/>
      <name val="宋体"/>
      <family val="3"/>
      <charset val="134"/>
    </font>
    <font>
      <sz val="9"/>
      <color indexed="8"/>
      <name val="宋体"/>
      <family val="3"/>
      <charset val="134"/>
    </font>
    <font>
      <b/>
      <sz val="9"/>
      <color indexed="8"/>
      <name val="宋体"/>
      <family val="3"/>
      <charset val="134"/>
    </font>
    <font>
      <sz val="9"/>
      <color indexed="8"/>
      <name val="宋体"/>
      <family val="3"/>
      <charset val="134"/>
    </font>
    <font>
      <sz val="9"/>
      <name val="宋体"/>
      <family val="3"/>
      <charset val="134"/>
    </font>
    <font>
      <sz val="9"/>
      <color indexed="8"/>
      <name val="宋体"/>
      <family val="3"/>
      <charset val="134"/>
    </font>
    <font>
      <sz val="9"/>
      <name val="宋体"/>
      <family val="3"/>
      <charset val="134"/>
    </font>
    <font>
      <sz val="9"/>
      <color indexed="8"/>
      <name val="宋体"/>
      <family val="3"/>
      <charset val="134"/>
    </font>
    <font>
      <sz val="9"/>
      <name val="宋体"/>
      <family val="3"/>
      <charset val="134"/>
    </font>
    <font>
      <sz val="9"/>
      <color indexed="8"/>
      <name val="宋体"/>
      <family val="3"/>
      <charset val="134"/>
    </font>
    <font>
      <sz val="9"/>
      <name val="宋体"/>
      <family val="3"/>
      <charset val="134"/>
    </font>
    <font>
      <sz val="9"/>
      <color indexed="8"/>
      <name val="宋体"/>
      <family val="3"/>
      <charset val="134"/>
    </font>
    <font>
      <sz val="9"/>
      <name val="宋体"/>
      <family val="3"/>
      <charset val="134"/>
    </font>
    <font>
      <b/>
      <sz val="9"/>
      <name val="宋体"/>
      <family val="3"/>
      <charset val="134"/>
    </font>
    <font>
      <sz val="10"/>
      <name val="宋体"/>
      <family val="3"/>
      <charset val="134"/>
    </font>
    <font>
      <b/>
      <sz val="9"/>
      <color indexed="8"/>
      <name val="宋体"/>
      <family val="3"/>
      <charset val="134"/>
    </font>
    <font>
      <sz val="9"/>
      <color indexed="8"/>
      <name val="宋体"/>
      <family val="3"/>
      <charset val="134"/>
    </font>
    <font>
      <b/>
      <sz val="9"/>
      <color indexed="8"/>
      <name val="宋体"/>
      <family val="3"/>
      <charset val="134"/>
    </font>
    <font>
      <sz val="9"/>
      <color indexed="8"/>
      <name val="宋体"/>
      <family val="3"/>
      <charset val="134"/>
    </font>
    <font>
      <sz val="9"/>
      <color indexed="8"/>
      <name val="宋体"/>
      <family val="3"/>
      <charset val="134"/>
    </font>
    <font>
      <sz val="9"/>
      <name val="宋体"/>
      <family val="3"/>
      <charset val="134"/>
    </font>
    <font>
      <b/>
      <sz val="9"/>
      <color indexed="8"/>
      <name val="宋体"/>
      <family val="3"/>
      <charset val="134"/>
    </font>
    <font>
      <b/>
      <sz val="9"/>
      <name val="宋体"/>
      <family val="3"/>
      <charset val="134"/>
    </font>
    <font>
      <sz val="18"/>
      <color indexed="8"/>
      <name val="创艺简标宋"/>
      <charset val="134"/>
    </font>
    <font>
      <sz val="9"/>
      <name val="宋体"/>
      <family val="3"/>
      <charset val="134"/>
    </font>
    <font>
      <sz val="9"/>
      <color indexed="8"/>
      <name val="宋体"/>
      <family val="3"/>
      <charset val="134"/>
    </font>
    <font>
      <b/>
      <sz val="9"/>
      <color indexed="8"/>
      <name val="宋体"/>
      <family val="3"/>
      <charset val="134"/>
    </font>
    <font>
      <b/>
      <sz val="9"/>
      <name val="宋体"/>
      <family val="3"/>
      <charset val="134"/>
    </font>
    <font>
      <b/>
      <sz val="16"/>
      <color indexed="8"/>
      <name val="仿宋_GB2312"/>
      <family val="3"/>
      <charset val="134"/>
    </font>
    <font>
      <sz val="12"/>
      <color indexed="8"/>
      <name val="仿宋_GB2312"/>
      <family val="3"/>
      <charset val="134"/>
    </font>
    <font>
      <b/>
      <sz val="12"/>
      <color indexed="8"/>
      <name val="仿宋_GB2312"/>
      <family val="3"/>
      <charset val="134"/>
    </font>
    <font>
      <b/>
      <sz val="11"/>
      <color indexed="8"/>
      <name val="宋体"/>
      <family val="3"/>
      <charset val="134"/>
    </font>
  </fonts>
  <fills count="5">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9" fontId="15" fillId="0" borderId="0" applyFont="0" applyFill="0" applyBorder="0" applyAlignment="0" applyProtection="0"/>
    <xf numFmtId="0" fontId="15" fillId="0" borderId="0"/>
    <xf numFmtId="0" fontId="15" fillId="0" borderId="0"/>
    <xf numFmtId="0" fontId="15" fillId="0" borderId="0"/>
    <xf numFmtId="0" fontId="7" fillId="0" borderId="0">
      <alignment vertical="center"/>
    </xf>
    <xf numFmtId="0" fontId="13" fillId="0" borderId="0"/>
    <xf numFmtId="0" fontId="15" fillId="0" borderId="0">
      <alignment vertical="center"/>
    </xf>
    <xf numFmtId="0" fontId="14" fillId="0" borderId="0"/>
  </cellStyleXfs>
  <cellXfs count="20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2" fillId="0" borderId="0" xfId="0" applyFont="1" applyBorder="1" applyAlignment="1">
      <alignment vertical="center"/>
    </xf>
    <xf numFmtId="0" fontId="2" fillId="0" borderId="1" xfId="6" applyFont="1" applyBorder="1" applyAlignment="1">
      <alignment horizontal="center" vertical="center"/>
    </xf>
    <xf numFmtId="0" fontId="2" fillId="0" borderId="1" xfId="6" applyFont="1" applyBorder="1" applyAlignment="1">
      <alignment horizontal="center" vertical="center" wrapText="1"/>
    </xf>
    <xf numFmtId="0" fontId="2" fillId="0" borderId="1" xfId="0" applyFont="1" applyBorder="1" applyAlignment="1">
      <alignment horizontal="center" vertical="center" wrapText="1"/>
    </xf>
    <xf numFmtId="0" fontId="3" fillId="0" borderId="1" xfId="6" applyFont="1" applyFill="1" applyBorder="1" applyAlignment="1">
      <alignment horizontal="left" vertical="center"/>
    </xf>
    <xf numFmtId="176" fontId="3" fillId="0" borderId="1" xfId="0" applyNumberFormat="1" applyFont="1" applyBorder="1" applyAlignment="1">
      <alignment horizontal="center" vertical="center"/>
    </xf>
    <xf numFmtId="0" fontId="3" fillId="0" borderId="1" xfId="6" applyFont="1" applyBorder="1" applyAlignment="1">
      <alignment horizontal="center" vertical="center"/>
    </xf>
    <xf numFmtId="177" fontId="3" fillId="0" borderId="1" xfId="1" applyNumberFormat="1" applyFont="1" applyFill="1" applyBorder="1" applyAlignment="1">
      <alignment horizontal="center" vertical="center"/>
    </xf>
    <xf numFmtId="1" fontId="3" fillId="0" borderId="1" xfId="7"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 fontId="3" fillId="0" borderId="1" xfId="6"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vertical="center"/>
    </xf>
    <xf numFmtId="0" fontId="3" fillId="0" borderId="1" xfId="0" applyFont="1" applyFill="1" applyBorder="1" applyAlignment="1">
      <alignment horizontal="center" vertical="center"/>
    </xf>
    <xf numFmtId="1" fontId="3" fillId="0" borderId="1" xfId="0" applyNumberFormat="1" applyFont="1" applyBorder="1" applyAlignment="1">
      <alignment vertical="center"/>
    </xf>
    <xf numFmtId="1" fontId="3" fillId="0" borderId="1" xfId="0" applyNumberFormat="1" applyFont="1" applyFill="1" applyBorder="1" applyAlignment="1">
      <alignment horizontal="left" vertical="center"/>
    </xf>
    <xf numFmtId="0" fontId="5" fillId="0" borderId="1" xfId="0" applyFont="1" applyFill="1" applyBorder="1" applyAlignment="1">
      <alignment vertical="center" wrapText="1"/>
    </xf>
    <xf numFmtId="0" fontId="3" fillId="0" borderId="1" xfId="0" applyFont="1" applyFill="1" applyBorder="1" applyAlignment="1">
      <alignment vertical="center"/>
    </xf>
    <xf numFmtId="0" fontId="6" fillId="0" borderId="0" xfId="5" applyFont="1" applyFill="1">
      <alignment vertical="center"/>
    </xf>
    <xf numFmtId="0" fontId="7" fillId="0" borderId="0" xfId="5" applyFont="1">
      <alignment vertical="center"/>
    </xf>
    <xf numFmtId="178" fontId="7" fillId="0" borderId="0" xfId="5" applyNumberFormat="1" applyFont="1" applyAlignment="1">
      <alignment horizontal="center" vertical="center"/>
    </xf>
    <xf numFmtId="178" fontId="7" fillId="0" borderId="0" xfId="5" applyNumberFormat="1" applyFont="1" applyAlignment="1">
      <alignment horizontal="right" vertical="center"/>
    </xf>
    <xf numFmtId="0" fontId="9" fillId="0" borderId="0" xfId="5" applyFont="1" applyAlignment="1">
      <alignment horizontal="center" vertical="center"/>
    </xf>
    <xf numFmtId="0" fontId="10" fillId="0" borderId="1" xfId="5" applyFont="1" applyBorder="1" applyAlignment="1">
      <alignment horizontal="center" vertical="center"/>
    </xf>
    <xf numFmtId="178" fontId="10" fillId="0" borderId="1" xfId="5" applyNumberFormat="1" applyFont="1" applyBorder="1" applyAlignment="1">
      <alignment horizontal="center" vertical="center"/>
    </xf>
    <xf numFmtId="0" fontId="10" fillId="0" borderId="1" xfId="5" applyNumberFormat="1" applyFont="1" applyFill="1" applyBorder="1" applyAlignment="1">
      <alignment horizontal="center" vertical="center"/>
    </xf>
    <xf numFmtId="178" fontId="10" fillId="0" borderId="1" xfId="5" applyNumberFormat="1" applyFont="1" applyFill="1" applyBorder="1" applyAlignment="1">
      <alignment horizontal="center" vertical="center" wrapText="1"/>
    </xf>
    <xf numFmtId="0" fontId="9" fillId="0" borderId="1" xfId="5" applyNumberFormat="1" applyFont="1" applyFill="1" applyBorder="1">
      <alignment vertical="center"/>
    </xf>
    <xf numFmtId="178" fontId="9" fillId="0" borderId="1" xfId="5" applyNumberFormat="1" applyFont="1" applyFill="1" applyBorder="1" applyAlignment="1">
      <alignment horizontal="center" vertical="center" wrapText="1"/>
    </xf>
    <xf numFmtId="0" fontId="9" fillId="0" borderId="1" xfId="5" applyFont="1" applyBorder="1" applyAlignment="1">
      <alignment vertical="center" wrapText="1"/>
    </xf>
    <xf numFmtId="0" fontId="9" fillId="0" borderId="1" xfId="0" applyFont="1" applyBorder="1" applyAlignment="1">
      <alignment vertical="center" wrapText="1"/>
    </xf>
    <xf numFmtId="0" fontId="11"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36" fillId="0" borderId="1" xfId="6" applyFont="1" applyFill="1" applyBorder="1" applyAlignment="1">
      <alignment horizontal="center" vertical="center"/>
    </xf>
    <xf numFmtId="176" fontId="37" fillId="0" borderId="1" xfId="6" applyNumberFormat="1"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vertical="center"/>
    </xf>
    <xf numFmtId="31" fontId="9" fillId="0" borderId="0" xfId="0" applyNumberFormat="1" applyFont="1" applyBorder="1" applyAlignment="1">
      <alignment horizontal="right" vertical="center"/>
    </xf>
    <xf numFmtId="0" fontId="11" fillId="0" borderId="0" xfId="0" applyFont="1" applyFill="1" applyAlignment="1">
      <alignment vertical="center"/>
    </xf>
    <xf numFmtId="179" fontId="9" fillId="0" borderId="0" xfId="0" applyNumberFormat="1" applyFont="1" applyFill="1" applyAlignment="1">
      <alignment horizontal="center" vertical="center"/>
    </xf>
    <xf numFmtId="31" fontId="9" fillId="0" borderId="0" xfId="0" applyNumberFormat="1" applyFont="1" applyFill="1" applyBorder="1" applyAlignment="1">
      <alignment horizontal="left" vertical="center"/>
    </xf>
    <xf numFmtId="0" fontId="10" fillId="3" borderId="1" xfId="6" applyFont="1" applyFill="1" applyBorder="1" applyAlignment="1">
      <alignment horizontal="center" vertical="center"/>
    </xf>
    <xf numFmtId="0" fontId="10" fillId="3" borderId="1" xfId="0" applyFont="1" applyFill="1" applyBorder="1" applyAlignment="1">
      <alignment horizontal="center" vertical="center"/>
    </xf>
    <xf numFmtId="0" fontId="9"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vertical="center"/>
    </xf>
    <xf numFmtId="0" fontId="9" fillId="2" borderId="1" xfId="6" applyFont="1" applyFill="1" applyBorder="1" applyAlignment="1">
      <alignment horizontal="center" vertical="center"/>
    </xf>
    <xf numFmtId="0" fontId="9" fillId="2" borderId="1" xfId="0" applyFont="1" applyFill="1" applyBorder="1" applyAlignment="1">
      <alignment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31" fontId="37" fillId="0" borderId="0" xfId="0" applyNumberFormat="1" applyFont="1" applyFill="1" applyBorder="1" applyAlignment="1">
      <alignment vertical="center"/>
    </xf>
    <xf numFmtId="0" fontId="37" fillId="0" borderId="0" xfId="0" applyFont="1" applyFill="1" applyAlignment="1">
      <alignment vertical="center"/>
    </xf>
    <xf numFmtId="0" fontId="36" fillId="0" borderId="1" xfId="6" applyFont="1" applyFill="1" applyBorder="1" applyAlignment="1">
      <alignment horizontal="center" vertical="center" wrapText="1"/>
    </xf>
    <xf numFmtId="179" fontId="20" fillId="0" borderId="1"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xf>
    <xf numFmtId="178" fontId="18" fillId="0" borderId="1" xfId="0" applyNumberFormat="1" applyFont="1" applyFill="1" applyBorder="1" applyAlignment="1" applyProtection="1">
      <alignment horizontal="center" vertical="center"/>
    </xf>
    <xf numFmtId="176" fontId="18" fillId="0" borderId="1" xfId="0" applyNumberFormat="1" applyFont="1" applyFill="1" applyBorder="1" applyAlignment="1">
      <alignment horizontal="center" vertical="center"/>
    </xf>
    <xf numFmtId="176" fontId="37" fillId="0" borderId="1" xfId="0" applyNumberFormat="1" applyFont="1" applyFill="1" applyBorder="1" applyAlignment="1">
      <alignment horizontal="center" vertical="center"/>
    </xf>
    <xf numFmtId="0" fontId="36" fillId="0" borderId="1" xfId="0" applyFont="1" applyFill="1" applyBorder="1" applyAlignment="1">
      <alignment horizontal="center" vertical="center"/>
    </xf>
    <xf numFmtId="179" fontId="20" fillId="0" borderId="1" xfId="0" applyNumberFormat="1" applyFont="1" applyFill="1" applyBorder="1" applyAlignment="1">
      <alignment horizontal="center" vertical="center"/>
    </xf>
    <xf numFmtId="176" fontId="36" fillId="0" borderId="1" xfId="0" applyNumberFormat="1" applyFont="1" applyFill="1" applyBorder="1" applyAlignment="1">
      <alignment horizontal="center" vertical="center"/>
    </xf>
    <xf numFmtId="178" fontId="36" fillId="0" borderId="1" xfId="0" applyNumberFormat="1" applyFont="1" applyFill="1" applyBorder="1" applyAlignment="1" applyProtection="1">
      <alignment horizontal="center" vertical="center"/>
    </xf>
    <xf numFmtId="178" fontId="37" fillId="0" borderId="1" xfId="0" applyNumberFormat="1" applyFont="1" applyFill="1" applyBorder="1" applyAlignment="1" applyProtection="1">
      <alignment horizontal="center" vertical="center"/>
    </xf>
    <xf numFmtId="31" fontId="9" fillId="0" borderId="2" xfId="0" applyNumberFormat="1" applyFont="1" applyFill="1" applyBorder="1" applyAlignment="1">
      <alignment horizontal="center" vertical="center"/>
    </xf>
    <xf numFmtId="31" fontId="9" fillId="0" borderId="0" xfId="0" applyNumberFormat="1" applyFont="1" applyFill="1" applyBorder="1" applyAlignment="1">
      <alignment vertical="center"/>
    </xf>
    <xf numFmtId="177" fontId="36" fillId="0" borderId="1" xfId="6" applyNumberFormat="1" applyFont="1" applyFill="1" applyBorder="1" applyAlignment="1">
      <alignment horizontal="center" vertical="center"/>
    </xf>
    <xf numFmtId="178" fontId="21" fillId="0" borderId="1" xfId="0" applyNumberFormat="1" applyFont="1" applyFill="1" applyBorder="1" applyAlignment="1" applyProtection="1">
      <alignment horizontal="center" vertical="center"/>
    </xf>
    <xf numFmtId="177" fontId="37" fillId="0" borderId="1" xfId="6" applyNumberFormat="1" applyFont="1" applyFill="1" applyBorder="1" applyAlignment="1">
      <alignment horizontal="center" vertical="center"/>
    </xf>
    <xf numFmtId="0" fontId="38" fillId="0" borderId="1" xfId="6" applyFont="1" applyBorder="1" applyAlignment="1">
      <alignment horizontal="center" vertical="center"/>
    </xf>
    <xf numFmtId="0" fontId="38" fillId="0" borderId="1" xfId="6" applyFont="1" applyBorder="1" applyAlignment="1">
      <alignment horizontal="center" vertical="center" wrapText="1"/>
    </xf>
    <xf numFmtId="0" fontId="38" fillId="0" borderId="1" xfId="6" applyFont="1" applyFill="1" applyBorder="1" applyAlignment="1">
      <alignment horizontal="left" vertical="center"/>
    </xf>
    <xf numFmtId="1" fontId="38" fillId="0" borderId="1" xfId="6" applyNumberFormat="1" applyFont="1" applyFill="1" applyBorder="1" applyAlignment="1">
      <alignment horizontal="center" vertical="center"/>
    </xf>
    <xf numFmtId="1" fontId="39" fillId="0" borderId="1" xfId="0" applyNumberFormat="1" applyFont="1" applyFill="1" applyBorder="1" applyAlignment="1">
      <alignment vertical="center"/>
    </xf>
    <xf numFmtId="1" fontId="39" fillId="0" borderId="1" xfId="0" applyNumberFormat="1" applyFont="1" applyFill="1" applyBorder="1" applyAlignment="1">
      <alignment horizontal="center" vertical="center"/>
    </xf>
    <xf numFmtId="176" fontId="39" fillId="0" borderId="1" xfId="0" applyNumberFormat="1" applyFont="1" applyBorder="1" applyAlignment="1">
      <alignment horizontal="center" vertical="center"/>
    </xf>
    <xf numFmtId="176" fontId="38"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9" fillId="0" borderId="1" xfId="6" applyFont="1" applyBorder="1" applyAlignment="1">
      <alignment horizontal="center" vertical="center"/>
    </xf>
    <xf numFmtId="0" fontId="40" fillId="0" borderId="1" xfId="0" applyFont="1" applyBorder="1" applyAlignment="1">
      <alignment horizontal="center" vertical="center"/>
    </xf>
    <xf numFmtId="0" fontId="38" fillId="0" borderId="1" xfId="6" applyFont="1" applyFill="1" applyBorder="1" applyAlignment="1">
      <alignment horizontal="center" vertical="center"/>
    </xf>
    <xf numFmtId="0" fontId="38" fillId="0" borderId="1" xfId="6" applyFont="1" applyFill="1" applyBorder="1" applyAlignment="1">
      <alignment horizontal="center" vertical="center" wrapText="1"/>
    </xf>
    <xf numFmtId="0" fontId="38" fillId="0" borderId="1" xfId="0" applyFont="1" applyFill="1" applyBorder="1" applyAlignment="1">
      <alignment horizontal="center" vertical="center" wrapText="1"/>
    </xf>
    <xf numFmtId="177" fontId="38" fillId="0" borderId="1" xfId="1" applyNumberFormat="1" applyFont="1" applyFill="1" applyBorder="1" applyAlignment="1">
      <alignment horizontal="center" vertical="center"/>
    </xf>
    <xf numFmtId="177" fontId="39" fillId="0" borderId="1" xfId="1" applyNumberFormat="1" applyFont="1" applyFill="1" applyBorder="1" applyAlignment="1">
      <alignment horizontal="center" vertical="center"/>
    </xf>
    <xf numFmtId="176" fontId="39" fillId="0" borderId="1" xfId="0" applyNumberFormat="1" applyFont="1" applyFill="1" applyBorder="1" applyAlignment="1">
      <alignment horizontal="center" vertical="center"/>
    </xf>
    <xf numFmtId="0" fontId="40" fillId="0" borderId="1" xfId="0" applyFont="1" applyFill="1" applyBorder="1" applyAlignment="1">
      <alignment horizontal="center" vertical="center"/>
    </xf>
    <xf numFmtId="0" fontId="38" fillId="0" borderId="1" xfId="0" applyFont="1" applyFill="1" applyBorder="1" applyAlignment="1">
      <alignment vertical="center"/>
    </xf>
    <xf numFmtId="176" fontId="38" fillId="0" borderId="1" xfId="0" applyNumberFormat="1" applyFont="1" applyFill="1" applyBorder="1" applyAlignment="1">
      <alignment horizontal="center" vertical="center"/>
    </xf>
    <xf numFmtId="0" fontId="38" fillId="0" borderId="1" xfId="0" applyFont="1" applyFill="1" applyBorder="1" applyAlignment="1">
      <alignment horizontal="center" vertical="center"/>
    </xf>
    <xf numFmtId="0" fontId="39" fillId="0" borderId="1" xfId="0" applyFont="1" applyFill="1" applyBorder="1" applyAlignment="1">
      <alignment vertical="center"/>
    </xf>
    <xf numFmtId="0" fontId="39" fillId="0" borderId="1" xfId="0" applyFont="1" applyFill="1" applyBorder="1" applyAlignment="1">
      <alignment horizontal="center" vertical="center"/>
    </xf>
    <xf numFmtId="0" fontId="39" fillId="0" borderId="1" xfId="6" applyFont="1" applyFill="1" applyBorder="1" applyAlignment="1">
      <alignment horizontal="center" vertical="center"/>
    </xf>
    <xf numFmtId="1" fontId="38" fillId="0" borderId="1" xfId="0" applyNumberFormat="1" applyFont="1" applyFill="1" applyBorder="1" applyAlignment="1">
      <alignment horizontal="center" vertical="center"/>
    </xf>
    <xf numFmtId="0" fontId="42" fillId="0" borderId="1" xfId="6" applyFont="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left" vertical="center"/>
    </xf>
    <xf numFmtId="177" fontId="42" fillId="0" borderId="1" xfId="1" applyNumberFormat="1" applyFont="1" applyFill="1" applyBorder="1" applyAlignment="1">
      <alignment horizontal="center" vertical="center"/>
    </xf>
    <xf numFmtId="1" fontId="40" fillId="0" borderId="1" xfId="0" applyNumberFormat="1" applyFont="1" applyFill="1" applyBorder="1" applyAlignment="1">
      <alignment vertical="center"/>
    </xf>
    <xf numFmtId="177" fontId="40" fillId="0" borderId="1" xfId="1" applyNumberFormat="1" applyFont="1" applyFill="1" applyBorder="1" applyAlignment="1">
      <alignment horizontal="center" vertical="center"/>
    </xf>
    <xf numFmtId="1" fontId="42" fillId="0" borderId="1" xfId="0" applyNumberFormat="1" applyFont="1" applyFill="1" applyBorder="1" applyAlignment="1">
      <alignment vertical="center"/>
    </xf>
    <xf numFmtId="0" fontId="42" fillId="0" borderId="1" xfId="6" applyFont="1" applyFill="1" applyBorder="1" applyAlignment="1">
      <alignment horizontal="center" vertical="center"/>
    </xf>
    <xf numFmtId="176" fontId="38" fillId="0" borderId="1" xfId="6" applyNumberFormat="1" applyFont="1" applyBorder="1" applyAlignment="1">
      <alignment horizontal="center" vertical="center"/>
    </xf>
    <xf numFmtId="179" fontId="42" fillId="0" borderId="1" xfId="0" applyNumberFormat="1" applyFont="1" applyFill="1" applyBorder="1" applyAlignment="1">
      <alignment horizontal="center" vertical="center" wrapText="1"/>
    </xf>
    <xf numFmtId="178" fontId="38" fillId="0" borderId="1" xfId="0" applyNumberFormat="1" applyFont="1" applyFill="1" applyBorder="1" applyAlignment="1" applyProtection="1">
      <alignment horizontal="center" vertical="center"/>
    </xf>
    <xf numFmtId="177" fontId="38" fillId="0" borderId="1" xfId="6" applyNumberFormat="1" applyFont="1" applyFill="1" applyBorder="1" applyAlignment="1">
      <alignment horizontal="center" vertical="center"/>
    </xf>
    <xf numFmtId="178" fontId="39" fillId="0" borderId="1" xfId="0" applyNumberFormat="1" applyFont="1" applyFill="1" applyBorder="1" applyAlignment="1" applyProtection="1">
      <alignment horizontal="center" vertical="center"/>
    </xf>
    <xf numFmtId="0" fontId="43" fillId="0" borderId="1" xfId="0" applyNumberFormat="1" applyFont="1" applyFill="1" applyBorder="1" applyAlignment="1" applyProtection="1">
      <alignment vertical="center"/>
    </xf>
    <xf numFmtId="178" fontId="41" fillId="0" borderId="1" xfId="0" applyNumberFormat="1" applyFont="1" applyFill="1" applyBorder="1" applyAlignment="1" applyProtection="1">
      <alignment horizontal="center" vertical="center"/>
    </xf>
    <xf numFmtId="0" fontId="41" fillId="0" borderId="1" xfId="0" applyFont="1" applyFill="1" applyBorder="1" applyAlignment="1">
      <alignment horizontal="center"/>
    </xf>
    <xf numFmtId="0" fontId="42" fillId="0" borderId="1" xfId="0" applyFont="1" applyFill="1" applyBorder="1" applyAlignment="1">
      <alignment vertical="center"/>
    </xf>
    <xf numFmtId="0" fontId="37" fillId="0" borderId="1" xfId="0" applyNumberFormat="1" applyFont="1" applyFill="1" applyBorder="1" applyAlignment="1" applyProtection="1">
      <alignment horizontal="left" vertical="center"/>
    </xf>
    <xf numFmtId="0" fontId="18" fillId="0" borderId="1" xfId="0" applyFont="1" applyFill="1" applyBorder="1" applyAlignment="1">
      <alignment horizontal="center"/>
    </xf>
    <xf numFmtId="0" fontId="10" fillId="0" borderId="1"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42" fillId="0" borderId="1" xfId="0" applyNumberFormat="1" applyFont="1" applyFill="1" applyBorder="1" applyAlignment="1" applyProtection="1">
      <alignment vertical="center"/>
    </xf>
    <xf numFmtId="0" fontId="12" fillId="4" borderId="1" xfId="0" applyFont="1" applyFill="1" applyBorder="1" applyAlignment="1">
      <alignment vertical="center"/>
    </xf>
    <xf numFmtId="0" fontId="9" fillId="4" borderId="1" xfId="0" applyFont="1" applyFill="1" applyBorder="1" applyAlignment="1">
      <alignment vertical="center"/>
    </xf>
    <xf numFmtId="0" fontId="33" fillId="0" borderId="1" xfId="0" applyFont="1" applyFill="1" applyBorder="1" applyAlignment="1">
      <alignment vertical="center"/>
    </xf>
    <xf numFmtId="0" fontId="34" fillId="0" borderId="1" xfId="0" applyFont="1" applyFill="1" applyBorder="1" applyAlignment="1">
      <alignment vertical="center"/>
    </xf>
    <xf numFmtId="3" fontId="35" fillId="0" borderId="1" xfId="0" applyNumberFormat="1" applyFont="1" applyFill="1" applyBorder="1" applyAlignment="1" applyProtection="1">
      <alignment horizontal="right" vertical="center"/>
    </xf>
    <xf numFmtId="0" fontId="12" fillId="0" borderId="1" xfId="0" applyFont="1" applyFill="1" applyBorder="1" applyAlignment="1">
      <alignment horizontal="center" vertical="center"/>
    </xf>
    <xf numFmtId="0" fontId="12" fillId="0" borderId="0" xfId="0" applyFont="1" applyFill="1" applyAlignment="1">
      <alignment vertical="center"/>
    </xf>
    <xf numFmtId="0" fontId="19" fillId="0" borderId="1" xfId="0" applyNumberFormat="1" applyFont="1" applyFill="1" applyBorder="1" applyAlignment="1" applyProtection="1">
      <alignment horizontal="left" vertical="center"/>
    </xf>
    <xf numFmtId="0" fontId="20" fillId="0" borderId="1" xfId="0" applyFont="1" applyFill="1" applyBorder="1" applyAlignment="1">
      <alignment horizontal="left" vertical="center"/>
    </xf>
    <xf numFmtId="0" fontId="39"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9" fillId="0" borderId="1" xfId="0" applyFont="1" applyFill="1" applyBorder="1" applyAlignment="1">
      <alignment horizontal="center" vertical="center"/>
    </xf>
    <xf numFmtId="177" fontId="9" fillId="0" borderId="1" xfId="6"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0" fontId="16" fillId="0" borderId="1" xfId="0" applyFont="1" applyFill="1" applyBorder="1" applyAlignment="1">
      <alignment vertical="center"/>
    </xf>
    <xf numFmtId="0" fontId="19" fillId="0" borderId="0" xfId="0" applyFont="1" applyFill="1" applyAlignment="1">
      <alignment vertical="center"/>
    </xf>
    <xf numFmtId="0" fontId="19" fillId="0" borderId="1" xfId="0" applyFont="1" applyFill="1" applyBorder="1" applyAlignment="1">
      <alignment horizontal="center" vertical="center"/>
    </xf>
    <xf numFmtId="177" fontId="19" fillId="0" borderId="1" xfId="6" applyNumberFormat="1" applyFont="1" applyFill="1" applyBorder="1" applyAlignment="1">
      <alignment horizontal="center" vertical="center"/>
    </xf>
    <xf numFmtId="0" fontId="21" fillId="0" borderId="1" xfId="0" applyFont="1" applyFill="1" applyBorder="1" applyAlignment="1">
      <alignment vertical="center"/>
    </xf>
    <xf numFmtId="0" fontId="22" fillId="0" borderId="0" xfId="0" applyFont="1" applyFill="1" applyAlignment="1">
      <alignment vertical="center"/>
    </xf>
    <xf numFmtId="0" fontId="22" fillId="0" borderId="1" xfId="0" applyFont="1" applyFill="1" applyBorder="1" applyAlignment="1">
      <alignment horizontal="center" vertical="center"/>
    </xf>
    <xf numFmtId="177" fontId="22" fillId="0" borderId="1" xfId="6" applyNumberFormat="1" applyFont="1" applyFill="1" applyBorder="1" applyAlignment="1">
      <alignment horizontal="center" vertical="center"/>
    </xf>
    <xf numFmtId="179" fontId="22" fillId="0" borderId="1" xfId="0" applyNumberFormat="1" applyFont="1" applyFill="1" applyBorder="1" applyAlignment="1">
      <alignment horizontal="center" vertical="center"/>
    </xf>
    <xf numFmtId="0" fontId="25" fillId="0" borderId="1" xfId="0" applyFont="1" applyFill="1" applyBorder="1" applyAlignment="1">
      <alignment vertical="center"/>
    </xf>
    <xf numFmtId="0" fontId="26" fillId="0" borderId="0" xfId="0" applyFont="1" applyFill="1" applyAlignment="1">
      <alignment vertical="center"/>
    </xf>
    <xf numFmtId="0" fontId="26" fillId="0" borderId="1" xfId="0" applyFont="1" applyFill="1" applyBorder="1" applyAlignment="1">
      <alignment horizontal="center" vertical="center"/>
    </xf>
    <xf numFmtId="177" fontId="26" fillId="0" borderId="1" xfId="6" applyNumberFormat="1" applyFont="1" applyFill="1" applyBorder="1" applyAlignment="1">
      <alignment horizontal="center" vertical="center"/>
    </xf>
    <xf numFmtId="179" fontId="26"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8" fillId="0" borderId="0" xfId="0" applyFont="1" applyFill="1" applyAlignment="1">
      <alignment vertical="center"/>
    </xf>
    <xf numFmtId="0" fontId="28" fillId="0" borderId="1" xfId="0" applyFont="1" applyFill="1" applyBorder="1" applyAlignment="1">
      <alignment horizontal="center" vertical="center"/>
    </xf>
    <xf numFmtId="177" fontId="28" fillId="0" borderId="1" xfId="6" applyNumberFormat="1" applyFont="1" applyFill="1" applyBorder="1" applyAlignment="1">
      <alignment horizontal="center" vertical="center"/>
    </xf>
    <xf numFmtId="179" fontId="28" fillId="0" borderId="1" xfId="0" applyNumberFormat="1" applyFont="1" applyFill="1" applyBorder="1" applyAlignment="1">
      <alignment horizontal="center" vertical="center"/>
    </xf>
    <xf numFmtId="0" fontId="29" fillId="0" borderId="1" xfId="0" applyFont="1" applyFill="1" applyBorder="1" applyAlignment="1">
      <alignment vertical="center"/>
    </xf>
    <xf numFmtId="0" fontId="30" fillId="0" borderId="0" xfId="0" applyFont="1" applyFill="1" applyAlignment="1">
      <alignment vertical="center"/>
    </xf>
    <xf numFmtId="0" fontId="30" fillId="0" borderId="1" xfId="0" applyFont="1" applyFill="1" applyBorder="1" applyAlignment="1">
      <alignment horizontal="center" vertical="center"/>
    </xf>
    <xf numFmtId="177" fontId="30" fillId="0" borderId="1" xfId="6" applyNumberFormat="1" applyFont="1" applyFill="1" applyBorder="1" applyAlignment="1">
      <alignment horizontal="center" vertical="center"/>
    </xf>
    <xf numFmtId="179" fontId="30" fillId="0" borderId="1" xfId="0" applyNumberFormat="1" applyFont="1" applyFill="1" applyBorder="1" applyAlignment="1">
      <alignment horizontal="center" vertical="center"/>
    </xf>
    <xf numFmtId="0" fontId="31" fillId="0" borderId="1" xfId="0" applyFont="1" applyFill="1" applyBorder="1" applyAlignment="1">
      <alignment vertical="center"/>
    </xf>
    <xf numFmtId="0" fontId="32" fillId="0" borderId="0" xfId="0" applyFont="1" applyFill="1" applyAlignment="1">
      <alignment vertical="center"/>
    </xf>
    <xf numFmtId="177" fontId="12" fillId="0" borderId="1" xfId="1" applyNumberFormat="1" applyFont="1" applyFill="1" applyBorder="1" applyAlignment="1">
      <alignment horizontal="center" vertical="center"/>
    </xf>
    <xf numFmtId="0" fontId="24" fillId="0" borderId="0" xfId="0" applyFont="1" applyFill="1" applyAlignment="1">
      <alignment horizontal="left" vertical="center"/>
    </xf>
    <xf numFmtId="1" fontId="45" fillId="0" borderId="1" xfId="0" applyNumberFormat="1" applyFont="1" applyFill="1" applyBorder="1" applyAlignment="1">
      <alignment vertical="center"/>
    </xf>
    <xf numFmtId="0" fontId="45" fillId="0" borderId="1" xfId="0" applyFont="1" applyFill="1" applyBorder="1" applyAlignment="1">
      <alignment horizontal="center" vertical="center"/>
    </xf>
    <xf numFmtId="177" fontId="45" fillId="0" borderId="1" xfId="1" applyNumberFormat="1" applyFont="1" applyFill="1" applyBorder="1" applyAlignment="1">
      <alignment horizontal="center" vertical="center"/>
    </xf>
    <xf numFmtId="0" fontId="46" fillId="0" borderId="1" xfId="0" applyNumberFormat="1" applyFont="1" applyFill="1" applyBorder="1" applyAlignment="1" applyProtection="1">
      <alignment horizontal="left" vertical="center"/>
    </xf>
    <xf numFmtId="0" fontId="45" fillId="0" borderId="1" xfId="0" applyFont="1" applyFill="1" applyBorder="1" applyAlignment="1">
      <alignment vertical="center"/>
    </xf>
    <xf numFmtId="0" fontId="45" fillId="0" borderId="1" xfId="0" applyFont="1" applyBorder="1" applyAlignment="1">
      <alignment horizontal="center" vertical="center"/>
    </xf>
    <xf numFmtId="0" fontId="46" fillId="0" borderId="1" xfId="0" applyNumberFormat="1" applyFont="1" applyFill="1" applyBorder="1" applyAlignment="1" applyProtection="1">
      <alignment vertical="center"/>
    </xf>
    <xf numFmtId="0" fontId="10" fillId="0" borderId="1" xfId="6" applyFont="1" applyFill="1" applyBorder="1" applyAlignment="1">
      <alignment horizontal="center" vertical="center"/>
    </xf>
    <xf numFmtId="0" fontId="23" fillId="0" borderId="1" xfId="0" applyFont="1" applyFill="1" applyBorder="1" applyAlignment="1">
      <alignment horizontal="center" vertical="center"/>
    </xf>
    <xf numFmtId="0" fontId="47" fillId="0" borderId="1" xfId="0" applyNumberFormat="1" applyFont="1" applyFill="1" applyBorder="1" applyAlignment="1" applyProtection="1">
      <alignment horizontal="left" vertical="center"/>
    </xf>
    <xf numFmtId="0" fontId="48" fillId="0" borderId="1" xfId="0" applyNumberFormat="1" applyFont="1" applyFill="1" applyBorder="1" applyAlignment="1" applyProtection="1">
      <alignment horizontal="left" vertical="center"/>
    </xf>
    <xf numFmtId="0" fontId="46" fillId="0" borderId="1" xfId="0" applyFont="1" applyFill="1" applyBorder="1" applyAlignment="1">
      <alignment horizontal="left" vertical="center"/>
    </xf>
    <xf numFmtId="0" fontId="45" fillId="0" borderId="1" xfId="0" applyNumberFormat="1" applyFont="1" applyFill="1" applyBorder="1" applyAlignment="1" applyProtection="1">
      <alignment horizontal="left" vertical="center"/>
    </xf>
    <xf numFmtId="0" fontId="47" fillId="0" borderId="1" xfId="0" applyNumberFormat="1" applyFont="1" applyFill="1" applyBorder="1" applyAlignment="1" applyProtection="1">
      <alignment vertical="center"/>
    </xf>
    <xf numFmtId="0" fontId="42" fillId="0" borderId="1" xfId="0" applyFont="1" applyFill="1" applyBorder="1" applyAlignment="1">
      <alignment horizontal="center" vertical="center"/>
    </xf>
    <xf numFmtId="0" fontId="48" fillId="0" borderId="1" xfId="0" applyNumberFormat="1" applyFont="1" applyFill="1" applyBorder="1" applyAlignment="1" applyProtection="1">
      <alignment vertical="center"/>
    </xf>
    <xf numFmtId="0" fontId="46" fillId="0" borderId="1" xfId="0" applyFont="1" applyFill="1" applyBorder="1" applyAlignment="1">
      <alignment vertical="center"/>
    </xf>
    <xf numFmtId="0" fontId="45" fillId="0" borderId="1" xfId="0" applyNumberFormat="1" applyFont="1" applyFill="1" applyBorder="1" applyAlignment="1" applyProtection="1">
      <alignment vertical="center"/>
    </xf>
    <xf numFmtId="1" fontId="46" fillId="0" borderId="1" xfId="0" applyNumberFormat="1" applyFont="1" applyFill="1" applyBorder="1" applyAlignment="1">
      <alignment vertical="center"/>
    </xf>
    <xf numFmtId="0" fontId="10" fillId="0" borderId="1" xfId="6" applyFont="1" applyFill="1" applyBorder="1" applyAlignment="1">
      <alignment horizontal="center" vertical="center" wrapText="1"/>
    </xf>
    <xf numFmtId="0" fontId="0" fillId="0" borderId="0" xfId="0" applyAlignment="1">
      <alignment vertical="center"/>
    </xf>
    <xf numFmtId="0" fontId="50" fillId="0" borderId="0" xfId="0" applyFont="1" applyAlignment="1">
      <alignment vertical="center"/>
    </xf>
    <xf numFmtId="0" fontId="51" fillId="0" borderId="1" xfId="0" applyFont="1" applyBorder="1" applyAlignment="1">
      <alignment horizontal="center" vertical="center"/>
    </xf>
    <xf numFmtId="0" fontId="52" fillId="0" borderId="0" xfId="0" applyFont="1" applyAlignment="1">
      <alignment vertical="center"/>
    </xf>
    <xf numFmtId="0" fontId="0" fillId="0" borderId="1" xfId="0" applyBorder="1" applyAlignment="1">
      <alignment vertical="center"/>
    </xf>
    <xf numFmtId="0" fontId="9" fillId="0" borderId="1"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0" fontId="44" fillId="0" borderId="0" xfId="6" applyFont="1" applyFill="1" applyAlignment="1">
      <alignment horizontal="center" vertical="center"/>
    </xf>
    <xf numFmtId="31" fontId="37" fillId="0" borderId="2" xfId="0" applyNumberFormat="1" applyFont="1" applyBorder="1" applyAlignment="1">
      <alignment horizontal="right" vertical="center"/>
    </xf>
    <xf numFmtId="31" fontId="9" fillId="0" borderId="2" xfId="0" applyNumberFormat="1" applyFont="1" applyFill="1" applyBorder="1" applyAlignment="1">
      <alignment horizontal="center" vertical="center"/>
    </xf>
    <xf numFmtId="0" fontId="8" fillId="0" borderId="0" xfId="6" applyFont="1" applyFill="1" applyAlignment="1">
      <alignment horizontal="center" vertical="center"/>
    </xf>
    <xf numFmtId="0" fontId="9" fillId="0" borderId="3" xfId="0" applyFont="1" applyFill="1" applyBorder="1" applyAlignment="1">
      <alignment horizontal="left" vertical="center" wrapText="1"/>
    </xf>
    <xf numFmtId="0" fontId="9" fillId="0" borderId="3" xfId="5" applyNumberFormat="1" applyFont="1" applyFill="1" applyBorder="1" applyAlignment="1">
      <alignment horizontal="left" vertical="top" wrapText="1"/>
    </xf>
    <xf numFmtId="0" fontId="4" fillId="0" borderId="0" xfId="6" applyFont="1" applyFill="1" applyAlignment="1">
      <alignment horizontal="center" vertical="center"/>
    </xf>
    <xf numFmtId="0" fontId="2" fillId="0" borderId="0" xfId="0" applyFont="1" applyBorder="1" applyAlignment="1">
      <alignment horizontal="right" vertical="center"/>
    </xf>
    <xf numFmtId="0" fontId="49" fillId="0" borderId="0" xfId="0" applyFont="1" applyAlignment="1">
      <alignment horizontal="center" vertical="center"/>
    </xf>
    <xf numFmtId="0" fontId="10" fillId="0" borderId="1" xfId="5" applyFont="1" applyFill="1" applyBorder="1" applyAlignment="1">
      <alignment horizontal="left" vertical="center" wrapText="1"/>
    </xf>
    <xf numFmtId="0" fontId="9" fillId="0" borderId="0" xfId="5" applyNumberFormat="1" applyFont="1" applyFill="1" applyBorder="1" applyAlignment="1">
      <alignment horizontal="left" vertical="top" wrapText="1"/>
    </xf>
  </cellXfs>
  <cellStyles count="9">
    <cellStyle name="百分比" xfId="1" builtinId="5"/>
    <cellStyle name="常规" xfId="0" builtinId="0"/>
    <cellStyle name="常规 2" xfId="2"/>
    <cellStyle name="常规 3" xfId="3"/>
    <cellStyle name="常规 4" xfId="4"/>
    <cellStyle name="常规 5" xfId="5"/>
    <cellStyle name="常规_2000年预计及2001年计划" xfId="6"/>
    <cellStyle name="常规_Book1_2013年度预算报告附表" xfId="7"/>
    <cellStyle name="样式 1" xfId="8"/>
  </cellStyles>
  <dxfs count="5">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50"/>
  <sheetViews>
    <sheetView showZeros="0" zoomScale="110" zoomScaleNormal="110" workbookViewId="0">
      <pane ySplit="3" topLeftCell="A28" activePane="bottomLeft" state="frozen"/>
      <selection pane="bottomLeft" activeCell="C10" sqref="C10"/>
    </sheetView>
  </sheetViews>
  <sheetFormatPr defaultColWidth="9" defaultRowHeight="27.95" customHeight="1"/>
  <cols>
    <col min="1" max="1" width="36.375" style="56" customWidth="1"/>
    <col min="2" max="2" width="11.25" style="57" customWidth="1"/>
    <col min="3" max="3" width="11.25" style="56" customWidth="1"/>
    <col min="4" max="4" width="11.375" style="56" customWidth="1"/>
    <col min="5" max="5" width="11.875" style="56" customWidth="1"/>
    <col min="6" max="6" width="10.5" style="38" hidden="1" customWidth="1"/>
    <col min="7" max="7" width="15.375" style="38" bestFit="1" customWidth="1"/>
    <col min="8" max="16384" width="9" style="38"/>
  </cols>
  <sheetData>
    <row r="1" spans="1:6" s="36" customFormat="1" ht="27" customHeight="1">
      <c r="A1" s="194" t="s">
        <v>1253</v>
      </c>
      <c r="B1" s="194"/>
      <c r="C1" s="194"/>
      <c r="D1" s="194"/>
      <c r="E1" s="194"/>
    </row>
    <row r="2" spans="1:6" ht="13.5" customHeight="1">
      <c r="D2" s="195" t="s">
        <v>1282</v>
      </c>
      <c r="E2" s="195"/>
    </row>
    <row r="3" spans="1:6" ht="35.25" customHeight="1">
      <c r="A3" s="87" t="s">
        <v>1283</v>
      </c>
      <c r="B3" s="185" t="s">
        <v>1257</v>
      </c>
      <c r="C3" s="88" t="s">
        <v>1256</v>
      </c>
      <c r="D3" s="185" t="s">
        <v>1252</v>
      </c>
      <c r="E3" s="89" t="s">
        <v>1284</v>
      </c>
      <c r="F3" s="52" t="s">
        <v>1285</v>
      </c>
    </row>
    <row r="4" spans="1:6" s="37" customFormat="1" ht="20.25" customHeight="1">
      <c r="A4" s="78" t="s">
        <v>1286</v>
      </c>
      <c r="B4" s="79">
        <f>B20+B5</f>
        <v>78000</v>
      </c>
      <c r="C4" s="79">
        <f>C20+C5</f>
        <v>78000</v>
      </c>
      <c r="D4" s="90">
        <f t="shared" ref="D4:D15" si="0">C4/B4*100</f>
        <v>100</v>
      </c>
      <c r="E4" s="90">
        <v>8.3000000000000007</v>
      </c>
      <c r="F4" s="53">
        <f>F20+F5</f>
        <v>66659</v>
      </c>
    </row>
    <row r="5" spans="1:6" ht="21" customHeight="1">
      <c r="A5" s="184" t="s">
        <v>274</v>
      </c>
      <c r="B5" s="81">
        <f>SUM(B6:B19)</f>
        <v>45005</v>
      </c>
      <c r="C5" s="81">
        <f>SUM(C6:C19)</f>
        <v>48452</v>
      </c>
      <c r="D5" s="91">
        <f t="shared" si="0"/>
        <v>107.65914898344629</v>
      </c>
      <c r="E5" s="91">
        <v>16.399999999999999</v>
      </c>
      <c r="F5" s="53">
        <v>31451</v>
      </c>
    </row>
    <row r="6" spans="1:6" ht="21" customHeight="1">
      <c r="A6" s="184" t="s">
        <v>275</v>
      </c>
      <c r="B6" s="92">
        <v>17828</v>
      </c>
      <c r="C6" s="93">
        <v>22362</v>
      </c>
      <c r="D6" s="91">
        <f t="shared" si="0"/>
        <v>125.4319048687458</v>
      </c>
      <c r="E6" s="91">
        <v>30.4</v>
      </c>
      <c r="F6" s="53">
        <v>11889</v>
      </c>
    </row>
    <row r="7" spans="1:6" ht="21" customHeight="1">
      <c r="A7" s="80" t="s">
        <v>1289</v>
      </c>
      <c r="B7" s="92">
        <v>8947</v>
      </c>
      <c r="C7" s="93">
        <v>7323</v>
      </c>
      <c r="D7" s="91">
        <f t="shared" si="0"/>
        <v>81.848664356767628</v>
      </c>
      <c r="E7" s="91">
        <v>45.2</v>
      </c>
      <c r="F7" s="53">
        <v>4264</v>
      </c>
    </row>
    <row r="8" spans="1:6" ht="21" customHeight="1">
      <c r="A8" s="80" t="s">
        <v>1290</v>
      </c>
      <c r="B8" s="92">
        <v>1400</v>
      </c>
      <c r="C8" s="93">
        <v>1674</v>
      </c>
      <c r="D8" s="91">
        <f t="shared" si="0"/>
        <v>119.57142857142857</v>
      </c>
      <c r="E8" s="91">
        <v>-18.2</v>
      </c>
      <c r="F8" s="53">
        <v>1852</v>
      </c>
    </row>
    <row r="9" spans="1:6" ht="21" customHeight="1">
      <c r="A9" s="80" t="s">
        <v>1291</v>
      </c>
      <c r="B9" s="92">
        <v>400</v>
      </c>
      <c r="C9" s="93">
        <v>618</v>
      </c>
      <c r="D9" s="91">
        <f t="shared" si="0"/>
        <v>154.5</v>
      </c>
      <c r="E9" s="91">
        <v>-35.799999999999997</v>
      </c>
      <c r="F9" s="53">
        <v>997</v>
      </c>
    </row>
    <row r="10" spans="1:6" ht="21" customHeight="1">
      <c r="A10" s="80" t="s">
        <v>1292</v>
      </c>
      <c r="B10" s="92">
        <v>2000</v>
      </c>
      <c r="C10" s="93">
        <v>2523</v>
      </c>
      <c r="D10" s="91">
        <f t="shared" si="0"/>
        <v>126.15</v>
      </c>
      <c r="E10" s="91">
        <v>27.6</v>
      </c>
      <c r="F10" s="53">
        <v>1297</v>
      </c>
    </row>
    <row r="11" spans="1:6" ht="21" customHeight="1">
      <c r="A11" s="80" t="s">
        <v>1293</v>
      </c>
      <c r="B11" s="92">
        <v>1700</v>
      </c>
      <c r="C11" s="93">
        <v>1385</v>
      </c>
      <c r="D11" s="91">
        <f t="shared" si="0"/>
        <v>81.470588235294116</v>
      </c>
      <c r="E11" s="91">
        <v>-10</v>
      </c>
      <c r="F11" s="53">
        <v>1794</v>
      </c>
    </row>
    <row r="12" spans="1:6" ht="21" customHeight="1">
      <c r="A12" s="80" t="s">
        <v>1294</v>
      </c>
      <c r="B12" s="92">
        <v>450</v>
      </c>
      <c r="C12" s="93">
        <v>888</v>
      </c>
      <c r="D12" s="91">
        <f t="shared" si="0"/>
        <v>197.33333333333334</v>
      </c>
      <c r="E12" s="91">
        <v>84.8</v>
      </c>
      <c r="F12" s="53">
        <v>323</v>
      </c>
    </row>
    <row r="13" spans="1:6" ht="21" customHeight="1">
      <c r="A13" s="80" t="s">
        <v>1295</v>
      </c>
      <c r="B13" s="92">
        <v>3500</v>
      </c>
      <c r="C13" s="93">
        <v>3744</v>
      </c>
      <c r="D13" s="91">
        <f t="shared" si="0"/>
        <v>106.97142857142856</v>
      </c>
      <c r="E13" s="91">
        <v>-20.9</v>
      </c>
      <c r="F13" s="53">
        <v>1850</v>
      </c>
    </row>
    <row r="14" spans="1:6" ht="21" customHeight="1">
      <c r="A14" s="80" t="s">
        <v>1296</v>
      </c>
      <c r="B14" s="92">
        <v>2500</v>
      </c>
      <c r="C14" s="93">
        <v>2298</v>
      </c>
      <c r="D14" s="91">
        <f t="shared" si="0"/>
        <v>91.92</v>
      </c>
      <c r="E14" s="91">
        <v>-52.9</v>
      </c>
      <c r="F14" s="53">
        <v>1379</v>
      </c>
    </row>
    <row r="15" spans="1:6" ht="21" customHeight="1">
      <c r="A15" s="80" t="s">
        <v>1297</v>
      </c>
      <c r="B15" s="92">
        <v>140</v>
      </c>
      <c r="C15" s="93">
        <v>192</v>
      </c>
      <c r="D15" s="91">
        <f t="shared" si="0"/>
        <v>137.14285714285714</v>
      </c>
      <c r="E15" s="91">
        <v>-6.4</v>
      </c>
      <c r="F15" s="53">
        <v>192</v>
      </c>
    </row>
    <row r="16" spans="1:6" ht="21" customHeight="1">
      <c r="A16" s="80" t="s">
        <v>1298</v>
      </c>
      <c r="B16" s="92">
        <v>50</v>
      </c>
      <c r="C16" s="93">
        <v>122</v>
      </c>
      <c r="D16" s="91">
        <v>244</v>
      </c>
      <c r="E16" s="91">
        <v>153.6</v>
      </c>
      <c r="F16" s="53">
        <v>1</v>
      </c>
    </row>
    <row r="17" spans="1:6" ht="21" customHeight="1">
      <c r="A17" s="80" t="s">
        <v>1299</v>
      </c>
      <c r="B17" s="92">
        <v>6000</v>
      </c>
      <c r="C17" s="93">
        <v>5254</v>
      </c>
      <c r="D17" s="91">
        <f>C17/B17*100</f>
        <v>87.566666666666677</v>
      </c>
      <c r="E17" s="91">
        <v>110.7</v>
      </c>
      <c r="F17" s="53">
        <v>5613</v>
      </c>
    </row>
    <row r="18" spans="1:6" ht="21" customHeight="1">
      <c r="A18" s="80" t="s">
        <v>1300</v>
      </c>
      <c r="B18" s="92">
        <v>90</v>
      </c>
      <c r="C18" s="93">
        <v>76</v>
      </c>
      <c r="D18" s="91">
        <f>C18/B18*100</f>
        <v>84.444444444444443</v>
      </c>
      <c r="E18" s="91">
        <v>12.3</v>
      </c>
      <c r="F18" s="53"/>
    </row>
    <row r="19" spans="1:6" ht="21" customHeight="1">
      <c r="A19" s="80" t="s">
        <v>1301</v>
      </c>
      <c r="B19" s="81"/>
      <c r="C19" s="93">
        <v>-7</v>
      </c>
      <c r="D19" s="91"/>
      <c r="E19" s="91"/>
      <c r="F19" s="53"/>
    </row>
    <row r="20" spans="1:6" ht="21" customHeight="1">
      <c r="A20" s="80" t="s">
        <v>1302</v>
      </c>
      <c r="B20" s="81">
        <f>B21+B22+B23+B24+B25+B26+B27+B28</f>
        <v>32995</v>
      </c>
      <c r="C20" s="81">
        <f>C21+C22+C23+C24+C25+C26+C27+C28</f>
        <v>29548</v>
      </c>
      <c r="D20" s="91">
        <f>C20/B20*100</f>
        <v>89.552962570086379</v>
      </c>
      <c r="E20" s="91">
        <v>-2.8</v>
      </c>
      <c r="F20" s="53">
        <f>F21+F22+F23+F24+F25+F26+F27+F28</f>
        <v>35208</v>
      </c>
    </row>
    <row r="21" spans="1:6" ht="21" customHeight="1">
      <c r="A21" s="80" t="s">
        <v>1303</v>
      </c>
      <c r="B21" s="92">
        <v>3250</v>
      </c>
      <c r="C21" s="93">
        <v>2905</v>
      </c>
      <c r="D21" s="91">
        <f>C21/B21*100</f>
        <v>89.384615384615387</v>
      </c>
      <c r="E21" s="91">
        <v>17.399999999999999</v>
      </c>
      <c r="F21" s="53">
        <v>2062</v>
      </c>
    </row>
    <row r="22" spans="1:6" ht="21" customHeight="1">
      <c r="A22" s="80" t="s">
        <v>1304</v>
      </c>
      <c r="B22" s="92">
        <v>1800</v>
      </c>
      <c r="C22" s="93">
        <v>1134</v>
      </c>
      <c r="D22" s="91">
        <f>C22/B22*100</f>
        <v>63</v>
      </c>
      <c r="E22" s="91">
        <v>-41.8</v>
      </c>
      <c r="F22" s="53">
        <v>499</v>
      </c>
    </row>
    <row r="23" spans="1:6" ht="21" customHeight="1">
      <c r="A23" s="80" t="s">
        <v>1305</v>
      </c>
      <c r="B23" s="92">
        <v>1200</v>
      </c>
      <c r="C23" s="93">
        <v>2597</v>
      </c>
      <c r="D23" s="91">
        <v>216.5</v>
      </c>
      <c r="E23" s="91">
        <v>24.1</v>
      </c>
      <c r="F23" s="53">
        <v>1257</v>
      </c>
    </row>
    <row r="24" spans="1:6" ht="21" customHeight="1">
      <c r="A24" s="80" t="s">
        <v>1306</v>
      </c>
      <c r="B24" s="92"/>
      <c r="C24" s="92"/>
      <c r="D24" s="91"/>
      <c r="E24" s="91"/>
      <c r="F24" s="53"/>
    </row>
    <row r="25" spans="1:6" ht="21" customHeight="1">
      <c r="A25" s="80" t="s">
        <v>1307</v>
      </c>
      <c r="B25" s="92">
        <v>26545</v>
      </c>
      <c r="C25" s="93">
        <v>21721</v>
      </c>
      <c r="D25" s="91">
        <f>C25/B25*100</f>
        <v>81.827086080241102</v>
      </c>
      <c r="E25" s="91">
        <v>-8.1999999999999993</v>
      </c>
      <c r="F25" s="53">
        <v>31398</v>
      </c>
    </row>
    <row r="26" spans="1:6" ht="21" customHeight="1">
      <c r="A26" s="80" t="s">
        <v>1308</v>
      </c>
      <c r="B26" s="92"/>
      <c r="C26" s="93"/>
      <c r="D26" s="91"/>
      <c r="E26" s="91"/>
      <c r="F26" s="53"/>
    </row>
    <row r="27" spans="1:6" ht="21" customHeight="1">
      <c r="A27" s="80" t="s">
        <v>1260</v>
      </c>
      <c r="B27" s="92">
        <v>200</v>
      </c>
      <c r="C27" s="92">
        <v>1191</v>
      </c>
      <c r="D27" s="91">
        <v>595.5</v>
      </c>
      <c r="E27" s="91">
        <v>469.8</v>
      </c>
      <c r="F27" s="53"/>
    </row>
    <row r="28" spans="1:6" ht="21" customHeight="1">
      <c r="A28" s="80" t="s">
        <v>1309</v>
      </c>
      <c r="B28" s="81"/>
      <c r="C28" s="92"/>
      <c r="D28" s="91"/>
      <c r="E28" s="91"/>
      <c r="F28" s="53">
        <v>-8</v>
      </c>
    </row>
    <row r="29" spans="1:6" s="37" customFormat="1" ht="21" customHeight="1">
      <c r="A29" s="94" t="s">
        <v>1310</v>
      </c>
      <c r="B29" s="95">
        <f>B30+B36+B42+B45+B46</f>
        <v>240567</v>
      </c>
      <c r="C29" s="95">
        <f>C30+C36+C42+C45+C46</f>
        <v>247873</v>
      </c>
      <c r="D29" s="90">
        <f>C29/B29*100</f>
        <v>103.03699177360153</v>
      </c>
      <c r="E29" s="96"/>
      <c r="F29" s="54"/>
    </row>
    <row r="30" spans="1:6" ht="21" customHeight="1">
      <c r="A30" s="97" t="s">
        <v>1311</v>
      </c>
      <c r="B30" s="98">
        <f>SUM(B31:B35)</f>
        <v>11415</v>
      </c>
      <c r="C30" s="98">
        <f>SUM(C31:C35)</f>
        <v>11415</v>
      </c>
      <c r="D30" s="91">
        <v>100</v>
      </c>
      <c r="E30" s="98"/>
      <c r="F30" s="55"/>
    </row>
    <row r="31" spans="1:6" ht="21" customHeight="1">
      <c r="A31" s="80" t="s">
        <v>1261</v>
      </c>
      <c r="B31" s="98">
        <v>2238</v>
      </c>
      <c r="C31" s="98">
        <v>2238</v>
      </c>
      <c r="D31" s="91">
        <v>100</v>
      </c>
      <c r="E31" s="98"/>
      <c r="F31" s="55"/>
    </row>
    <row r="32" spans="1:6" ht="21" customHeight="1">
      <c r="A32" s="80" t="s">
        <v>1262</v>
      </c>
      <c r="B32" s="98">
        <v>794</v>
      </c>
      <c r="C32" s="98">
        <v>794</v>
      </c>
      <c r="D32" s="91">
        <v>100</v>
      </c>
      <c r="E32" s="98"/>
      <c r="F32" s="55"/>
    </row>
    <row r="33" spans="1:6" ht="21" customHeight="1">
      <c r="A33" s="80" t="s">
        <v>1263</v>
      </c>
      <c r="B33" s="98">
        <v>33</v>
      </c>
      <c r="C33" s="98">
        <v>33</v>
      </c>
      <c r="D33" s="91">
        <v>100</v>
      </c>
      <c r="E33" s="98"/>
      <c r="F33" s="55"/>
    </row>
    <row r="34" spans="1:6" ht="21" customHeight="1">
      <c r="A34" s="80" t="s">
        <v>1264</v>
      </c>
      <c r="B34" s="98">
        <v>2</v>
      </c>
      <c r="C34" s="98">
        <v>2</v>
      </c>
      <c r="D34" s="91">
        <v>100</v>
      </c>
      <c r="E34" s="98"/>
      <c r="F34" s="55"/>
    </row>
    <row r="35" spans="1:6" ht="21" customHeight="1">
      <c r="A35" s="80" t="s">
        <v>1265</v>
      </c>
      <c r="B35" s="98">
        <v>8348</v>
      </c>
      <c r="C35" s="98">
        <v>8348</v>
      </c>
      <c r="D35" s="91">
        <v>100</v>
      </c>
      <c r="E35" s="98"/>
      <c r="F35" s="55"/>
    </row>
    <row r="36" spans="1:6" ht="21" customHeight="1">
      <c r="A36" s="97" t="s">
        <v>1312</v>
      </c>
      <c r="B36" s="98">
        <f>B37+B40+B41</f>
        <v>130000</v>
      </c>
      <c r="C36" s="98">
        <f>C37+C40+C41</f>
        <v>142000</v>
      </c>
      <c r="D36" s="91">
        <v>109.2</v>
      </c>
      <c r="E36" s="98"/>
      <c r="F36" s="55"/>
    </row>
    <row r="37" spans="1:6" s="129" customFormat="1" ht="21" customHeight="1">
      <c r="A37" s="166" t="s">
        <v>1402</v>
      </c>
      <c r="B37" s="167">
        <f>B38+B39</f>
        <v>94000</v>
      </c>
      <c r="C37" s="167">
        <v>101900</v>
      </c>
      <c r="D37" s="168">
        <v>108.4</v>
      </c>
      <c r="E37" s="128"/>
      <c r="F37" s="128"/>
    </row>
    <row r="38" spans="1:6" s="129" customFormat="1" ht="21" customHeight="1">
      <c r="A38" s="166" t="s">
        <v>1267</v>
      </c>
      <c r="B38" s="167">
        <v>28000</v>
      </c>
      <c r="C38" s="167">
        <v>35000</v>
      </c>
      <c r="D38" s="168">
        <v>125</v>
      </c>
      <c r="E38" s="128"/>
      <c r="F38" s="128"/>
    </row>
    <row r="39" spans="1:6" s="129" customFormat="1" ht="21" customHeight="1">
      <c r="A39" s="166" t="s">
        <v>1403</v>
      </c>
      <c r="B39" s="167">
        <v>66000</v>
      </c>
      <c r="C39" s="167">
        <v>66900</v>
      </c>
      <c r="D39" s="168">
        <v>101.4</v>
      </c>
      <c r="E39" s="128"/>
      <c r="F39" s="128"/>
    </row>
    <row r="40" spans="1:6" s="129" customFormat="1" ht="21" customHeight="1">
      <c r="A40" s="166" t="s">
        <v>1404</v>
      </c>
      <c r="B40" s="167">
        <v>26500</v>
      </c>
      <c r="C40" s="167">
        <v>26500</v>
      </c>
      <c r="D40" s="168">
        <v>100</v>
      </c>
      <c r="E40" s="128"/>
      <c r="F40" s="128"/>
    </row>
    <row r="41" spans="1:6" s="129" customFormat="1" ht="21" customHeight="1">
      <c r="A41" s="166" t="s">
        <v>1405</v>
      </c>
      <c r="B41" s="167">
        <v>9500</v>
      </c>
      <c r="C41" s="167">
        <v>13600</v>
      </c>
      <c r="D41" s="168">
        <v>143.19999999999999</v>
      </c>
      <c r="E41" s="128"/>
      <c r="F41" s="128"/>
    </row>
    <row r="42" spans="1:6" ht="21" customHeight="1">
      <c r="A42" s="97" t="s">
        <v>1313</v>
      </c>
      <c r="B42" s="98">
        <f>SUM(B43:B44)</f>
        <v>19799</v>
      </c>
      <c r="C42" s="98">
        <f>SUM(C43:C44)</f>
        <v>15105</v>
      </c>
      <c r="D42" s="91">
        <v>76.3</v>
      </c>
      <c r="E42" s="98"/>
      <c r="F42" s="55"/>
    </row>
    <row r="43" spans="1:6" ht="21" customHeight="1">
      <c r="A43" s="80" t="s">
        <v>1314</v>
      </c>
      <c r="B43" s="98">
        <v>199</v>
      </c>
      <c r="C43" s="98">
        <v>199</v>
      </c>
      <c r="D43" s="91">
        <v>100</v>
      </c>
      <c r="E43" s="98"/>
      <c r="F43" s="55"/>
    </row>
    <row r="44" spans="1:6" ht="21" customHeight="1">
      <c r="A44" s="80" t="s">
        <v>1315</v>
      </c>
      <c r="B44" s="99">
        <v>19600</v>
      </c>
      <c r="C44" s="98">
        <v>14906</v>
      </c>
      <c r="D44" s="91">
        <v>76.099999999999994</v>
      </c>
      <c r="E44" s="98"/>
      <c r="F44" s="55"/>
    </row>
    <row r="45" spans="1:6" ht="21" customHeight="1">
      <c r="A45" s="97" t="s">
        <v>1316</v>
      </c>
      <c r="B45" s="99">
        <v>60000</v>
      </c>
      <c r="C45" s="98">
        <v>60000</v>
      </c>
      <c r="D45" s="91">
        <v>100</v>
      </c>
      <c r="E45" s="98"/>
      <c r="F45" s="55"/>
    </row>
    <row r="46" spans="1:6" ht="21" customHeight="1">
      <c r="A46" s="97" t="s">
        <v>1317</v>
      </c>
      <c r="B46" s="99">
        <v>19353</v>
      </c>
      <c r="C46" s="81">
        <v>19353</v>
      </c>
      <c r="D46" s="91">
        <v>100</v>
      </c>
      <c r="E46" s="98"/>
      <c r="F46" s="55"/>
    </row>
    <row r="47" spans="1:6" s="37" customFormat="1" ht="21" customHeight="1">
      <c r="A47" s="96" t="s">
        <v>1318</v>
      </c>
      <c r="B47" s="100">
        <f>B29+B4</f>
        <v>318567</v>
      </c>
      <c r="C47" s="100">
        <f>C4+C29</f>
        <v>325873</v>
      </c>
      <c r="D47" s="90">
        <f>C47/B47*100</f>
        <v>102.29339510997686</v>
      </c>
      <c r="E47" s="96"/>
      <c r="F47" s="54"/>
    </row>
    <row r="48" spans="1:6" ht="21" customHeight="1"/>
    <row r="49" ht="21" customHeight="1"/>
    <row r="50" ht="21" customHeight="1"/>
  </sheetData>
  <mergeCells count="2">
    <mergeCell ref="A1:E1"/>
    <mergeCell ref="D2:E2"/>
  </mergeCells>
  <phoneticPr fontId="16" type="noConversion"/>
  <conditionalFormatting sqref="E3:E28">
    <cfRule type="cellIs" dxfId="4" priority="1" stopIfTrue="1" operator="equal">
      <formula>0</formula>
    </cfRule>
  </conditionalFormatting>
  <printOptions horizontalCentered="1"/>
  <pageMargins left="0.28000000000000003" right="0.28000000000000003" top="0.87" bottom="0.67" header="0.51" footer="0.79"/>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dimension ref="A1:F464"/>
  <sheetViews>
    <sheetView showZeros="0" zoomScale="115" zoomScaleNormal="115" workbookViewId="0">
      <pane xSplit="1" ySplit="5" topLeftCell="B453" activePane="bottomRight" state="frozen"/>
      <selection pane="topRight"/>
      <selection pane="bottomLeft"/>
      <selection pane="bottomRight" activeCell="D464" sqref="D464"/>
    </sheetView>
  </sheetViews>
  <sheetFormatPr defaultColWidth="9" defaultRowHeight="21" customHeight="1"/>
  <cols>
    <col min="1" max="1" width="36.375" style="165" customWidth="1"/>
    <col min="2" max="2" width="13.75" style="59" customWidth="1"/>
    <col min="3" max="3" width="11" style="59" customWidth="1"/>
    <col min="4" max="4" width="8.625" style="59" customWidth="1"/>
    <col min="5" max="5" width="12.625" style="45" customWidth="1"/>
    <col min="6" max="6" width="11.625" style="42" hidden="1" customWidth="1"/>
    <col min="7" max="16384" width="9" style="42"/>
  </cols>
  <sheetData>
    <row r="1" spans="1:6" s="44" customFormat="1" ht="24" customHeight="1">
      <c r="A1" s="197" t="s">
        <v>1254</v>
      </c>
      <c r="B1" s="197"/>
      <c r="C1" s="197"/>
      <c r="D1" s="197"/>
      <c r="E1" s="197"/>
    </row>
    <row r="2" spans="1:6" ht="15.75" customHeight="1">
      <c r="A2" s="46"/>
      <c r="B2" s="58"/>
      <c r="C2" s="58"/>
      <c r="D2" s="196" t="s">
        <v>1282</v>
      </c>
      <c r="E2" s="196"/>
    </row>
    <row r="3" spans="1:6" s="41" customFormat="1" ht="42.75" customHeight="1">
      <c r="A3" s="173" t="s">
        <v>1283</v>
      </c>
      <c r="B3" s="39" t="s">
        <v>1257</v>
      </c>
      <c r="C3" s="39" t="s">
        <v>1256</v>
      </c>
      <c r="D3" s="60" t="s">
        <v>1252</v>
      </c>
      <c r="E3" s="61" t="s">
        <v>1284</v>
      </c>
      <c r="F3" s="47" t="s">
        <v>1281</v>
      </c>
    </row>
    <row r="4" spans="1:6" s="41" customFormat="1" ht="21" customHeight="1">
      <c r="A4" s="120" t="s">
        <v>1319</v>
      </c>
      <c r="B4" s="69">
        <f>B5+B93+B98+B123+B146+B162+B191+B250+B293+B316+B327+B367+B384+B395+B402+B405+B420+B429+B433+B449+B452+B455</f>
        <v>295000</v>
      </c>
      <c r="C4" s="69">
        <f>C5+C93+C98+C123+C146+C162+C191+C250+C293+C316+C327+C367+C384+C395+C402+C405+C420+C429+C433+C449+C452+C455</f>
        <v>302912</v>
      </c>
      <c r="D4" s="73">
        <f>C4/B4*100</f>
        <v>102.68203389830508</v>
      </c>
      <c r="E4" s="67">
        <v>7.6</v>
      </c>
      <c r="F4" s="48">
        <f>F5+F93+F98+F123+F146+F162+F191+F250+F293+F316+F327+F367+F384+F395+F402+F405+F420+F429+F433+F449+F452+F455</f>
        <v>281392</v>
      </c>
    </row>
    <row r="5" spans="1:6" ht="21" customHeight="1">
      <c r="A5" s="175" t="s">
        <v>1278</v>
      </c>
      <c r="B5" s="70">
        <f>B6+B11+B15+B19+B24+B30+B34+B37+B40+B44+B48+B52+B56+B59+B62+B66+B70+B74+B79+B83+B87+B91</f>
        <v>36800</v>
      </c>
      <c r="C5" s="70">
        <f>C6+C11+C15+C19+C24+C30+C34+C37+C40+C44+C48+C52+C56+C59+C62+C66+C70+C74+C79+C83+C87+C91</f>
        <v>37218</v>
      </c>
      <c r="D5" s="75">
        <f>C5/B5*100</f>
        <v>101.13586956521739</v>
      </c>
      <c r="E5" s="62">
        <v>2.4</v>
      </c>
      <c r="F5" s="49">
        <f>F6+F11+F15+F19+F24+F30+F34+F37+F40+F44+F48+F52+F56+F59+F62+F66+F70+F74+F79+F83+F87+F91</f>
        <v>36357</v>
      </c>
    </row>
    <row r="6" spans="1:6" ht="21" customHeight="1">
      <c r="A6" s="175" t="s">
        <v>1409</v>
      </c>
      <c r="B6" s="70">
        <f>SUM(B7:B10)</f>
        <v>1185</v>
      </c>
      <c r="C6" s="70">
        <f>SUM(C7:C10)</f>
        <v>1350</v>
      </c>
      <c r="D6" s="75">
        <f t="shared" ref="D6:D63" si="0">C6/B6*100</f>
        <v>113.9240506329114</v>
      </c>
      <c r="E6" s="62">
        <f>C6/F6*100-100</f>
        <v>29.932627526467741</v>
      </c>
      <c r="F6" s="50">
        <f>SUM(F7:F10)</f>
        <v>1039</v>
      </c>
    </row>
    <row r="7" spans="1:6" ht="21" customHeight="1">
      <c r="A7" s="169" t="s">
        <v>276</v>
      </c>
      <c r="B7" s="40">
        <v>1000</v>
      </c>
      <c r="C7" s="70">
        <v>1178</v>
      </c>
      <c r="D7" s="75">
        <f t="shared" si="0"/>
        <v>117.8</v>
      </c>
      <c r="E7" s="62">
        <f t="shared" ref="E7:E70" si="1">C7/F7*100-100</f>
        <v>34.936998854524631</v>
      </c>
      <c r="F7" s="50">
        <v>873</v>
      </c>
    </row>
    <row r="8" spans="1:6" ht="21" customHeight="1">
      <c r="A8" s="169" t="s">
        <v>1410</v>
      </c>
      <c r="B8" s="40">
        <v>100</v>
      </c>
      <c r="C8" s="70">
        <v>94</v>
      </c>
      <c r="D8" s="75">
        <f t="shared" si="0"/>
        <v>94</v>
      </c>
      <c r="E8" s="62">
        <f t="shared" si="1"/>
        <v>10.588235294117652</v>
      </c>
      <c r="F8" s="50">
        <v>85</v>
      </c>
    </row>
    <row r="9" spans="1:6" ht="21" customHeight="1">
      <c r="A9" s="169" t="s">
        <v>1411</v>
      </c>
      <c r="B9" s="40">
        <v>65</v>
      </c>
      <c r="C9" s="70">
        <v>65</v>
      </c>
      <c r="D9" s="75">
        <f t="shared" si="0"/>
        <v>100</v>
      </c>
      <c r="E9" s="62">
        <f t="shared" si="1"/>
        <v>3.1746031746031917</v>
      </c>
      <c r="F9" s="50">
        <v>63</v>
      </c>
    </row>
    <row r="10" spans="1:6" ht="21" customHeight="1">
      <c r="A10" s="169" t="s">
        <v>1412</v>
      </c>
      <c r="B10" s="40">
        <v>20</v>
      </c>
      <c r="C10" s="70">
        <v>13</v>
      </c>
      <c r="D10" s="75">
        <f t="shared" si="0"/>
        <v>65</v>
      </c>
      <c r="E10" s="62">
        <f t="shared" si="1"/>
        <v>-27.777777777777786</v>
      </c>
      <c r="F10" s="50">
        <v>18</v>
      </c>
    </row>
    <row r="11" spans="1:6" ht="21" customHeight="1">
      <c r="A11" s="175" t="s">
        <v>1573</v>
      </c>
      <c r="B11" s="70">
        <f>SUM(B12:B14)</f>
        <v>770</v>
      </c>
      <c r="C11" s="70">
        <f>SUM(C12:C14)</f>
        <v>841</v>
      </c>
      <c r="D11" s="75">
        <f t="shared" si="0"/>
        <v>109.22077922077922</v>
      </c>
      <c r="E11" s="62">
        <f t="shared" si="1"/>
        <v>49.378330373001774</v>
      </c>
      <c r="F11" s="50">
        <f>SUM(F12:F14)</f>
        <v>563</v>
      </c>
    </row>
    <row r="12" spans="1:6" ht="21" customHeight="1">
      <c r="A12" s="169" t="s">
        <v>1408</v>
      </c>
      <c r="B12" s="40">
        <v>700</v>
      </c>
      <c r="C12" s="70">
        <v>755</v>
      </c>
      <c r="D12" s="75">
        <f t="shared" si="0"/>
        <v>107.85714285714285</v>
      </c>
      <c r="E12" s="62">
        <f t="shared" si="1"/>
        <v>53.144016227180515</v>
      </c>
      <c r="F12" s="50">
        <v>493</v>
      </c>
    </row>
    <row r="13" spans="1:6" ht="21" customHeight="1">
      <c r="A13" s="169" t="s">
        <v>1559</v>
      </c>
      <c r="B13" s="40">
        <v>40</v>
      </c>
      <c r="C13" s="70">
        <v>53</v>
      </c>
      <c r="D13" s="75">
        <f t="shared" si="0"/>
        <v>132.5</v>
      </c>
      <c r="E13" s="62">
        <f t="shared" si="1"/>
        <v>32.5</v>
      </c>
      <c r="F13" s="50">
        <v>40</v>
      </c>
    </row>
    <row r="14" spans="1:6" ht="21" customHeight="1">
      <c r="A14" s="169" t="s">
        <v>1560</v>
      </c>
      <c r="B14" s="40">
        <v>30</v>
      </c>
      <c r="C14" s="70">
        <v>33</v>
      </c>
      <c r="D14" s="75">
        <f t="shared" si="0"/>
        <v>110.00000000000001</v>
      </c>
      <c r="E14" s="62">
        <f t="shared" si="1"/>
        <v>10.000000000000014</v>
      </c>
      <c r="F14" s="50">
        <v>30</v>
      </c>
    </row>
    <row r="15" spans="1:6" ht="21" customHeight="1">
      <c r="A15" s="175" t="s">
        <v>1413</v>
      </c>
      <c r="B15" s="70">
        <f>SUM(B16:B18)</f>
        <v>11000</v>
      </c>
      <c r="C15" s="70">
        <f>SUM(C16:C18)</f>
        <v>11049</v>
      </c>
      <c r="D15" s="75">
        <f t="shared" si="0"/>
        <v>100.44545454545455</v>
      </c>
      <c r="E15" s="62">
        <f t="shared" si="1"/>
        <v>0.81204379562042561</v>
      </c>
      <c r="F15" s="50">
        <f>SUM(F16:F18)</f>
        <v>10960</v>
      </c>
    </row>
    <row r="16" spans="1:6" ht="21" customHeight="1">
      <c r="A16" s="169" t="s">
        <v>1408</v>
      </c>
      <c r="B16" s="40">
        <v>7200</v>
      </c>
      <c r="C16" s="70">
        <v>7240</v>
      </c>
      <c r="D16" s="75">
        <f t="shared" si="0"/>
        <v>100.55555555555556</v>
      </c>
      <c r="E16" s="62">
        <f t="shared" si="1"/>
        <v>-1.6705147358413655</v>
      </c>
      <c r="F16" s="50">
        <v>7363</v>
      </c>
    </row>
    <row r="17" spans="1:6" ht="21" customHeight="1">
      <c r="A17" s="169" t="s">
        <v>1559</v>
      </c>
      <c r="B17" s="40">
        <v>3200</v>
      </c>
      <c r="C17" s="70">
        <v>3216</v>
      </c>
      <c r="D17" s="75">
        <f t="shared" si="0"/>
        <v>100.49999999999999</v>
      </c>
      <c r="E17" s="62">
        <f t="shared" si="1"/>
        <v>-2.0109689213894058</v>
      </c>
      <c r="F17" s="50">
        <v>3282</v>
      </c>
    </row>
    <row r="18" spans="1:6" ht="21" customHeight="1">
      <c r="A18" s="169" t="s">
        <v>1561</v>
      </c>
      <c r="B18" s="40">
        <v>600</v>
      </c>
      <c r="C18" s="70">
        <v>593</v>
      </c>
      <c r="D18" s="75">
        <f t="shared" si="0"/>
        <v>98.833333333333329</v>
      </c>
      <c r="E18" s="62">
        <f t="shared" si="1"/>
        <v>88.253968253968253</v>
      </c>
      <c r="F18" s="123">
        <v>315</v>
      </c>
    </row>
    <row r="19" spans="1:6" ht="21" customHeight="1">
      <c r="A19" s="175" t="s">
        <v>1414</v>
      </c>
      <c r="B19" s="70">
        <f>SUM(B20:B23)</f>
        <v>1950</v>
      </c>
      <c r="C19" s="70">
        <f>SUM(C20:C23)</f>
        <v>2083</v>
      </c>
      <c r="D19" s="75">
        <f t="shared" si="0"/>
        <v>106.82051282051282</v>
      </c>
      <c r="E19" s="62">
        <f t="shared" si="1"/>
        <v>-5.4900181488203259</v>
      </c>
      <c r="F19" s="50">
        <f>SUM(F20:F23)</f>
        <v>2204</v>
      </c>
    </row>
    <row r="20" spans="1:6" ht="21" customHeight="1">
      <c r="A20" s="169" t="s">
        <v>1408</v>
      </c>
      <c r="B20" s="65">
        <v>700</v>
      </c>
      <c r="C20" s="70">
        <v>723</v>
      </c>
      <c r="D20" s="75">
        <f t="shared" si="0"/>
        <v>103.28571428571429</v>
      </c>
      <c r="E20" s="62">
        <f t="shared" si="1"/>
        <v>16.612903225806434</v>
      </c>
      <c r="F20" s="50">
        <v>620</v>
      </c>
    </row>
    <row r="21" spans="1:6" ht="21" customHeight="1">
      <c r="A21" s="169" t="s">
        <v>1559</v>
      </c>
      <c r="B21" s="65">
        <v>300</v>
      </c>
      <c r="C21" s="70">
        <v>426</v>
      </c>
      <c r="D21" s="75">
        <f t="shared" si="0"/>
        <v>142</v>
      </c>
      <c r="E21" s="62">
        <f t="shared" si="1"/>
        <v>6.2344139650872847</v>
      </c>
      <c r="F21" s="50">
        <v>401</v>
      </c>
    </row>
    <row r="22" spans="1:6" ht="21" customHeight="1">
      <c r="A22" s="169" t="s">
        <v>1562</v>
      </c>
      <c r="B22" s="65">
        <v>100</v>
      </c>
      <c r="C22" s="70">
        <v>85</v>
      </c>
      <c r="D22" s="75">
        <f t="shared" si="0"/>
        <v>85</v>
      </c>
      <c r="E22" s="62">
        <f t="shared" si="1"/>
        <v>-72.131147540983605</v>
      </c>
      <c r="F22" s="50">
        <v>305</v>
      </c>
    </row>
    <row r="23" spans="1:6" ht="21" customHeight="1">
      <c r="A23" s="169" t="s">
        <v>1563</v>
      </c>
      <c r="B23" s="65">
        <v>850</v>
      </c>
      <c r="C23" s="70">
        <v>849</v>
      </c>
      <c r="D23" s="75">
        <f t="shared" si="0"/>
        <v>99.882352941176464</v>
      </c>
      <c r="E23" s="62">
        <f t="shared" si="1"/>
        <v>-3.3029612756264299</v>
      </c>
      <c r="F23" s="50">
        <v>878</v>
      </c>
    </row>
    <row r="24" spans="1:6" ht="21" customHeight="1">
      <c r="A24" s="175" t="s">
        <v>1415</v>
      </c>
      <c r="B24" s="70">
        <f>SUM(B25:B29)</f>
        <v>505</v>
      </c>
      <c r="C24" s="70">
        <f>SUM(C25:C29)</f>
        <v>512</v>
      </c>
      <c r="D24" s="75">
        <f t="shared" si="0"/>
        <v>101.38613861386139</v>
      </c>
      <c r="E24" s="62">
        <f t="shared" si="1"/>
        <v>9.8712446351931362</v>
      </c>
      <c r="F24" s="50">
        <f>SUM(F25:F29)</f>
        <v>466</v>
      </c>
    </row>
    <row r="25" spans="1:6" ht="21" customHeight="1">
      <c r="A25" s="169" t="s">
        <v>1408</v>
      </c>
      <c r="B25" s="65">
        <v>395</v>
      </c>
      <c r="C25" s="70">
        <v>396</v>
      </c>
      <c r="D25" s="75">
        <f t="shared" si="0"/>
        <v>100.25316455696202</v>
      </c>
      <c r="E25" s="62">
        <f t="shared" si="1"/>
        <v>-2.2222222222222285</v>
      </c>
      <c r="F25" s="50">
        <v>405</v>
      </c>
    </row>
    <row r="26" spans="1:6" ht="21" customHeight="1">
      <c r="A26" s="169" t="s">
        <v>1559</v>
      </c>
      <c r="B26" s="65">
        <v>80</v>
      </c>
      <c r="C26" s="70">
        <v>82</v>
      </c>
      <c r="D26" s="75">
        <f t="shared" si="0"/>
        <v>102.49999999999999</v>
      </c>
      <c r="E26" s="62">
        <f t="shared" si="1"/>
        <v>34.426229508196712</v>
      </c>
      <c r="F26" s="50">
        <v>61</v>
      </c>
    </row>
    <row r="27" spans="1:6" ht="21" customHeight="1">
      <c r="A27" s="178" t="s">
        <v>1564</v>
      </c>
      <c r="B27" s="65">
        <v>20</v>
      </c>
      <c r="C27" s="70">
        <v>21</v>
      </c>
      <c r="D27" s="75">
        <f t="shared" si="0"/>
        <v>105</v>
      </c>
      <c r="E27" s="62"/>
      <c r="F27" s="50"/>
    </row>
    <row r="28" spans="1:6" ht="21" customHeight="1">
      <c r="A28" s="178" t="s">
        <v>1565</v>
      </c>
      <c r="B28" s="65">
        <v>10</v>
      </c>
      <c r="C28" s="70">
        <v>12</v>
      </c>
      <c r="D28" s="75">
        <f t="shared" si="0"/>
        <v>120</v>
      </c>
      <c r="E28" s="62"/>
      <c r="F28" s="50"/>
    </row>
    <row r="29" spans="1:6" ht="21" customHeight="1">
      <c r="A29" s="178" t="s">
        <v>1566</v>
      </c>
      <c r="B29" s="65"/>
      <c r="C29" s="70">
        <v>1</v>
      </c>
      <c r="D29" s="75"/>
      <c r="E29" s="62"/>
      <c r="F29" s="50"/>
    </row>
    <row r="30" spans="1:6" ht="21" customHeight="1">
      <c r="A30" s="175" t="s">
        <v>1416</v>
      </c>
      <c r="B30" s="70">
        <f>SUM(B31:B33)</f>
        <v>2960</v>
      </c>
      <c r="C30" s="70">
        <f>SUM(C31:C33)</f>
        <v>2903</v>
      </c>
      <c r="D30" s="75">
        <f t="shared" si="0"/>
        <v>98.074324324324323</v>
      </c>
      <c r="E30" s="62">
        <f t="shared" si="1"/>
        <v>42.934515017232883</v>
      </c>
      <c r="F30" s="50">
        <f>SUM(F31:F33)</f>
        <v>2031</v>
      </c>
    </row>
    <row r="31" spans="1:6" ht="21" customHeight="1">
      <c r="A31" s="169" t="s">
        <v>1408</v>
      </c>
      <c r="B31" s="65">
        <v>2500</v>
      </c>
      <c r="C31" s="70">
        <v>2402</v>
      </c>
      <c r="D31" s="75">
        <f t="shared" si="0"/>
        <v>96.08</v>
      </c>
      <c r="E31" s="62">
        <f t="shared" si="1"/>
        <v>39.488966318234617</v>
      </c>
      <c r="F31" s="50">
        <v>1722</v>
      </c>
    </row>
    <row r="32" spans="1:6" ht="21" customHeight="1">
      <c r="A32" s="169" t="s">
        <v>1559</v>
      </c>
      <c r="B32" s="65">
        <v>300</v>
      </c>
      <c r="C32" s="70">
        <v>376</v>
      </c>
      <c r="D32" s="75">
        <f t="shared" si="0"/>
        <v>125.33333333333334</v>
      </c>
      <c r="E32" s="62">
        <f t="shared" si="1"/>
        <v>141.02564102564102</v>
      </c>
      <c r="F32" s="50">
        <v>156</v>
      </c>
    </row>
    <row r="33" spans="1:6" ht="21" customHeight="1">
      <c r="A33" s="169" t="s">
        <v>1567</v>
      </c>
      <c r="B33" s="65">
        <v>160</v>
      </c>
      <c r="C33" s="70">
        <v>125</v>
      </c>
      <c r="D33" s="75">
        <f t="shared" si="0"/>
        <v>78.125</v>
      </c>
      <c r="E33" s="62">
        <f t="shared" si="1"/>
        <v>-18.300653594771248</v>
      </c>
      <c r="F33" s="50">
        <v>153</v>
      </c>
    </row>
    <row r="34" spans="1:6" ht="21" customHeight="1">
      <c r="A34" s="175" t="s">
        <v>1417</v>
      </c>
      <c r="B34" s="70">
        <f>SUM(B35:B36)</f>
        <v>2005</v>
      </c>
      <c r="C34" s="70">
        <f>SUM(C35:C36)</f>
        <v>1771</v>
      </c>
      <c r="D34" s="75">
        <f t="shared" si="0"/>
        <v>88.329177057356617</v>
      </c>
      <c r="E34" s="62">
        <f t="shared" si="1"/>
        <v>-33.421052631578945</v>
      </c>
      <c r="F34" s="50">
        <f>SUM(F35:F36)</f>
        <v>2660</v>
      </c>
    </row>
    <row r="35" spans="1:6" ht="21" customHeight="1">
      <c r="A35" s="169" t="s">
        <v>1408</v>
      </c>
      <c r="B35" s="65">
        <v>2000</v>
      </c>
      <c r="C35" s="70">
        <v>1769</v>
      </c>
      <c r="D35" s="75">
        <f t="shared" si="0"/>
        <v>88.449999999999989</v>
      </c>
      <c r="E35" s="62">
        <f t="shared" si="1"/>
        <v>-14.000972289742336</v>
      </c>
      <c r="F35" s="50">
        <v>2057</v>
      </c>
    </row>
    <row r="36" spans="1:6" ht="21" customHeight="1">
      <c r="A36" s="169" t="s">
        <v>1559</v>
      </c>
      <c r="B36" s="65">
        <v>5</v>
      </c>
      <c r="C36" s="70">
        <v>2</v>
      </c>
      <c r="D36" s="75">
        <f t="shared" si="0"/>
        <v>40</v>
      </c>
      <c r="E36" s="62">
        <f t="shared" si="1"/>
        <v>-99.668325041459369</v>
      </c>
      <c r="F36" s="123">
        <v>603</v>
      </c>
    </row>
    <row r="37" spans="1:6" ht="21" customHeight="1">
      <c r="A37" s="175" t="s">
        <v>1418</v>
      </c>
      <c r="B37" s="70">
        <f>SUM(B38:B39)</f>
        <v>400</v>
      </c>
      <c r="C37" s="70">
        <f>SUM(C38:C39)</f>
        <v>444</v>
      </c>
      <c r="D37" s="75">
        <f t="shared" si="0"/>
        <v>111.00000000000001</v>
      </c>
      <c r="E37" s="62">
        <f t="shared" si="1"/>
        <v>18.085106382978736</v>
      </c>
      <c r="F37" s="50">
        <f>SUM(F38:F39)</f>
        <v>376</v>
      </c>
    </row>
    <row r="38" spans="1:6" ht="21" customHeight="1">
      <c r="A38" s="169" t="s">
        <v>1408</v>
      </c>
      <c r="B38" s="65">
        <v>350</v>
      </c>
      <c r="C38" s="70">
        <v>389</v>
      </c>
      <c r="D38" s="75">
        <f t="shared" si="0"/>
        <v>111.14285714285714</v>
      </c>
      <c r="E38" s="62">
        <f t="shared" si="1"/>
        <v>10.198300283286116</v>
      </c>
      <c r="F38" s="50">
        <v>353</v>
      </c>
    </row>
    <row r="39" spans="1:6" ht="21" customHeight="1">
      <c r="A39" s="169" t="s">
        <v>1559</v>
      </c>
      <c r="B39" s="65">
        <v>50</v>
      </c>
      <c r="C39" s="70">
        <v>55</v>
      </c>
      <c r="D39" s="75">
        <f t="shared" si="0"/>
        <v>110.00000000000001</v>
      </c>
      <c r="E39" s="62">
        <f t="shared" si="1"/>
        <v>139.13043478260869</v>
      </c>
      <c r="F39" s="123">
        <v>23</v>
      </c>
    </row>
    <row r="40" spans="1:6" ht="21" customHeight="1">
      <c r="A40" s="175" t="s">
        <v>1419</v>
      </c>
      <c r="B40" s="70">
        <f>SUM(B41:B43)</f>
        <v>1030</v>
      </c>
      <c r="C40" s="70">
        <f>SUM(C41:C43)</f>
        <v>1023</v>
      </c>
      <c r="D40" s="75">
        <f t="shared" si="0"/>
        <v>99.320388349514559</v>
      </c>
      <c r="E40" s="62">
        <f t="shared" si="1"/>
        <v>-3.7629350893697051</v>
      </c>
      <c r="F40" s="50">
        <f>SUM(F41:F43)</f>
        <v>1063</v>
      </c>
    </row>
    <row r="41" spans="1:6" ht="21" customHeight="1">
      <c r="A41" s="169" t="s">
        <v>1408</v>
      </c>
      <c r="B41" s="65">
        <v>850</v>
      </c>
      <c r="C41" s="70">
        <v>832</v>
      </c>
      <c r="D41" s="75">
        <f t="shared" si="0"/>
        <v>97.882352941176478</v>
      </c>
      <c r="E41" s="62">
        <f t="shared" si="1"/>
        <v>-3.5921205098493658</v>
      </c>
      <c r="F41" s="50">
        <v>863</v>
      </c>
    </row>
    <row r="42" spans="1:6" ht="21" customHeight="1">
      <c r="A42" s="169" t="s">
        <v>1559</v>
      </c>
      <c r="B42" s="65">
        <v>160</v>
      </c>
      <c r="C42" s="70">
        <v>159</v>
      </c>
      <c r="D42" s="75">
        <f t="shared" si="0"/>
        <v>99.375</v>
      </c>
      <c r="E42" s="62">
        <f t="shared" si="1"/>
        <v>-10.674157303370791</v>
      </c>
      <c r="F42" s="50">
        <v>178</v>
      </c>
    </row>
    <row r="43" spans="1:6" ht="21" customHeight="1">
      <c r="A43" s="169" t="s">
        <v>1568</v>
      </c>
      <c r="B43" s="65">
        <v>20</v>
      </c>
      <c r="C43" s="70">
        <v>32</v>
      </c>
      <c r="D43" s="75">
        <f t="shared" si="0"/>
        <v>160</v>
      </c>
      <c r="E43" s="62">
        <f t="shared" si="1"/>
        <v>45.454545454545467</v>
      </c>
      <c r="F43" s="50">
        <v>22</v>
      </c>
    </row>
    <row r="44" spans="1:6" ht="21" customHeight="1">
      <c r="A44" s="175" t="s">
        <v>1420</v>
      </c>
      <c r="B44" s="70">
        <f>SUM(B45:B47)</f>
        <v>1155</v>
      </c>
      <c r="C44" s="70">
        <f>SUM(C45:C47)</f>
        <v>1238</v>
      </c>
      <c r="D44" s="75">
        <f t="shared" si="0"/>
        <v>107.18614718614718</v>
      </c>
      <c r="E44" s="62">
        <f t="shared" si="1"/>
        <v>41.485714285714295</v>
      </c>
      <c r="F44" s="50">
        <v>875</v>
      </c>
    </row>
    <row r="45" spans="1:6" ht="21" customHeight="1">
      <c r="A45" s="169" t="s">
        <v>1569</v>
      </c>
      <c r="B45" s="65">
        <v>1000</v>
      </c>
      <c r="C45" s="70">
        <v>1078</v>
      </c>
      <c r="D45" s="75">
        <f t="shared" si="0"/>
        <v>107.80000000000001</v>
      </c>
      <c r="E45" s="62">
        <f t="shared" si="1"/>
        <v>35.76826196473553</v>
      </c>
      <c r="F45" s="50">
        <v>794</v>
      </c>
    </row>
    <row r="46" spans="1:6" ht="21" customHeight="1">
      <c r="A46" s="169" t="s">
        <v>1559</v>
      </c>
      <c r="B46" s="65">
        <v>150</v>
      </c>
      <c r="C46" s="70">
        <v>159</v>
      </c>
      <c r="D46" s="75">
        <f t="shared" si="0"/>
        <v>106</v>
      </c>
      <c r="E46" s="62">
        <f t="shared" si="1"/>
        <v>96.296296296296305</v>
      </c>
      <c r="F46" s="50">
        <v>81</v>
      </c>
    </row>
    <row r="47" spans="1:6" ht="21" customHeight="1">
      <c r="A47" s="178" t="s">
        <v>1570</v>
      </c>
      <c r="B47" s="65">
        <v>5</v>
      </c>
      <c r="C47" s="70">
        <v>1</v>
      </c>
      <c r="D47" s="75">
        <f t="shared" si="0"/>
        <v>20</v>
      </c>
      <c r="E47" s="62"/>
      <c r="F47" s="50"/>
    </row>
    <row r="48" spans="1:6" ht="21" customHeight="1">
      <c r="A48" s="175" t="s">
        <v>1421</v>
      </c>
      <c r="B48" s="70">
        <f>SUM(B49:B51)</f>
        <v>1500</v>
      </c>
      <c r="C48" s="70">
        <f>SUM(C49:C51)</f>
        <v>1657</v>
      </c>
      <c r="D48" s="75">
        <f t="shared" si="0"/>
        <v>110.46666666666667</v>
      </c>
      <c r="E48" s="62">
        <f t="shared" si="1"/>
        <v>41.382252559726965</v>
      </c>
      <c r="F48" s="50">
        <f>SUM(F49:F51)</f>
        <v>1172</v>
      </c>
    </row>
    <row r="49" spans="1:6" ht="21" customHeight="1">
      <c r="A49" s="169" t="s">
        <v>1408</v>
      </c>
      <c r="B49" s="65">
        <v>1000</v>
      </c>
      <c r="C49" s="70">
        <v>1094</v>
      </c>
      <c r="D49" s="75">
        <f t="shared" si="0"/>
        <v>109.4</v>
      </c>
      <c r="E49" s="62">
        <f t="shared" si="1"/>
        <v>11.518858307849129</v>
      </c>
      <c r="F49" s="50">
        <v>981</v>
      </c>
    </row>
    <row r="50" spans="1:6" ht="21" customHeight="1">
      <c r="A50" s="169" t="s">
        <v>1559</v>
      </c>
      <c r="B50" s="65">
        <v>150</v>
      </c>
      <c r="C50" s="70">
        <v>175</v>
      </c>
      <c r="D50" s="75">
        <f t="shared" si="0"/>
        <v>116.66666666666667</v>
      </c>
      <c r="E50" s="62">
        <f t="shared" si="1"/>
        <v>13.63636363636364</v>
      </c>
      <c r="F50" s="50">
        <v>154</v>
      </c>
    </row>
    <row r="51" spans="1:6" ht="21" customHeight="1">
      <c r="A51" s="178" t="s">
        <v>1574</v>
      </c>
      <c r="B51" s="65">
        <v>350</v>
      </c>
      <c r="C51" s="70">
        <v>388</v>
      </c>
      <c r="D51" s="75">
        <f t="shared" si="0"/>
        <v>110.85714285714286</v>
      </c>
      <c r="E51" s="62">
        <f t="shared" si="1"/>
        <v>948.64864864864853</v>
      </c>
      <c r="F51" s="50">
        <v>37</v>
      </c>
    </row>
    <row r="52" spans="1:6" ht="21" customHeight="1">
      <c r="A52" s="176" t="s">
        <v>1422</v>
      </c>
      <c r="B52" s="63">
        <f>SUM(B53:B55)</f>
        <v>2800</v>
      </c>
      <c r="C52" s="63">
        <f>SUM(C53:C55)</f>
        <v>2940</v>
      </c>
      <c r="D52" s="75">
        <f t="shared" si="0"/>
        <v>105</v>
      </c>
      <c r="E52" s="62">
        <f t="shared" si="1"/>
        <v>0.85763293310463951</v>
      </c>
      <c r="F52" s="123">
        <f>SUM(F53:F55)</f>
        <v>2915</v>
      </c>
    </row>
    <row r="53" spans="1:6" ht="21" customHeight="1">
      <c r="A53" s="178" t="s">
        <v>1408</v>
      </c>
      <c r="B53" s="64">
        <v>2150</v>
      </c>
      <c r="C53" s="63">
        <v>2234</v>
      </c>
      <c r="D53" s="75">
        <f t="shared" si="0"/>
        <v>103.90697674418605</v>
      </c>
      <c r="E53" s="62">
        <f t="shared" si="1"/>
        <v>8.9605734767019385E-2</v>
      </c>
      <c r="F53" s="123">
        <v>2232</v>
      </c>
    </row>
    <row r="54" spans="1:6" ht="21" customHeight="1">
      <c r="A54" s="178" t="s">
        <v>1559</v>
      </c>
      <c r="B54" s="64">
        <v>400</v>
      </c>
      <c r="C54" s="63">
        <v>424</v>
      </c>
      <c r="D54" s="75">
        <f t="shared" si="0"/>
        <v>106</v>
      </c>
      <c r="E54" s="62">
        <f t="shared" si="1"/>
        <v>28.875379939209722</v>
      </c>
      <c r="F54" s="123">
        <v>329</v>
      </c>
    </row>
    <row r="55" spans="1:6" ht="21" customHeight="1">
      <c r="A55" s="178" t="s">
        <v>1571</v>
      </c>
      <c r="B55" s="64">
        <v>250</v>
      </c>
      <c r="C55" s="63">
        <v>282</v>
      </c>
      <c r="D55" s="75">
        <f t="shared" si="0"/>
        <v>112.79999999999998</v>
      </c>
      <c r="E55" s="62">
        <f t="shared" si="1"/>
        <v>-20.33898305084746</v>
      </c>
      <c r="F55" s="123">
        <v>354</v>
      </c>
    </row>
    <row r="56" spans="1:6" ht="21" customHeight="1">
      <c r="A56" s="175" t="s">
        <v>1423</v>
      </c>
      <c r="B56" s="70">
        <f>SUM(B57:B58)</f>
        <v>50</v>
      </c>
      <c r="C56" s="70">
        <f>SUM(C57:C58)</f>
        <v>53</v>
      </c>
      <c r="D56" s="75">
        <f t="shared" si="0"/>
        <v>106</v>
      </c>
      <c r="E56" s="62">
        <f t="shared" si="1"/>
        <v>-45.918367346938773</v>
      </c>
      <c r="F56" s="50">
        <f>SUM(F57:F58)</f>
        <v>98</v>
      </c>
    </row>
    <row r="57" spans="1:6" ht="21" customHeight="1">
      <c r="A57" s="169" t="s">
        <v>1408</v>
      </c>
      <c r="B57" s="65">
        <v>40</v>
      </c>
      <c r="C57" s="70">
        <v>42</v>
      </c>
      <c r="D57" s="75">
        <f t="shared" si="0"/>
        <v>105</v>
      </c>
      <c r="E57" s="62">
        <f t="shared" si="1"/>
        <v>-55.789473684210527</v>
      </c>
      <c r="F57" s="50">
        <v>95</v>
      </c>
    </row>
    <row r="58" spans="1:6" ht="21" customHeight="1">
      <c r="A58" s="169" t="s">
        <v>1559</v>
      </c>
      <c r="B58" s="65">
        <v>10</v>
      </c>
      <c r="C58" s="70">
        <v>11</v>
      </c>
      <c r="D58" s="75">
        <f t="shared" si="0"/>
        <v>110.00000000000001</v>
      </c>
      <c r="E58" s="62">
        <f t="shared" si="1"/>
        <v>266.66666666666663</v>
      </c>
      <c r="F58" s="50">
        <v>3</v>
      </c>
    </row>
    <row r="59" spans="1:6" ht="21" customHeight="1">
      <c r="A59" s="175" t="s">
        <v>1424</v>
      </c>
      <c r="B59" s="70">
        <f>SUM(B60:B61)</f>
        <v>350</v>
      </c>
      <c r="C59" s="70">
        <f>SUM(C60:C61)</f>
        <v>374</v>
      </c>
      <c r="D59" s="75">
        <f t="shared" si="0"/>
        <v>106.85714285714285</v>
      </c>
      <c r="E59" s="62">
        <f t="shared" si="1"/>
        <v>12.650602409638552</v>
      </c>
      <c r="F59" s="124">
        <f>SUM(F60:F61)</f>
        <v>332</v>
      </c>
    </row>
    <row r="60" spans="1:6" ht="21" customHeight="1">
      <c r="A60" s="169" t="s">
        <v>1408</v>
      </c>
      <c r="B60" s="65">
        <v>250</v>
      </c>
      <c r="C60" s="70">
        <v>262</v>
      </c>
      <c r="D60" s="75">
        <f t="shared" si="0"/>
        <v>104.80000000000001</v>
      </c>
      <c r="E60" s="62">
        <f t="shared" si="1"/>
        <v>6.9387755102040813</v>
      </c>
      <c r="F60" s="124">
        <v>245</v>
      </c>
    </row>
    <row r="61" spans="1:6" ht="21" customHeight="1">
      <c r="A61" s="169" t="s">
        <v>1559</v>
      </c>
      <c r="B61" s="65">
        <v>100</v>
      </c>
      <c r="C61" s="70">
        <v>112</v>
      </c>
      <c r="D61" s="75">
        <f t="shared" si="0"/>
        <v>112.00000000000001</v>
      </c>
      <c r="E61" s="62">
        <f t="shared" si="1"/>
        <v>28.735632183908052</v>
      </c>
      <c r="F61" s="124">
        <v>87</v>
      </c>
    </row>
    <row r="62" spans="1:6" ht="21" customHeight="1">
      <c r="A62" s="175" t="s">
        <v>1425</v>
      </c>
      <c r="B62" s="70">
        <f>SUM(B63:B65)</f>
        <v>170</v>
      </c>
      <c r="C62" s="70">
        <f>SUM(C63:C65)</f>
        <v>172</v>
      </c>
      <c r="D62" s="75">
        <f t="shared" si="0"/>
        <v>101.17647058823529</v>
      </c>
      <c r="E62" s="62">
        <f t="shared" si="1"/>
        <v>10.967741935483872</v>
      </c>
      <c r="F62" s="49">
        <f>SUM(F63:F65)</f>
        <v>155</v>
      </c>
    </row>
    <row r="63" spans="1:6" ht="21" customHeight="1">
      <c r="A63" s="169" t="s">
        <v>1408</v>
      </c>
      <c r="B63" s="65">
        <v>130</v>
      </c>
      <c r="C63" s="70">
        <v>131</v>
      </c>
      <c r="D63" s="75">
        <f t="shared" si="0"/>
        <v>100.76923076923077</v>
      </c>
      <c r="E63" s="62">
        <f t="shared" si="1"/>
        <v>7.377049180327873</v>
      </c>
      <c r="F63" s="49">
        <v>122</v>
      </c>
    </row>
    <row r="64" spans="1:6" ht="21" customHeight="1">
      <c r="A64" s="169" t="s">
        <v>1559</v>
      </c>
      <c r="B64" s="65">
        <v>30</v>
      </c>
      <c r="C64" s="70">
        <v>33</v>
      </c>
      <c r="D64" s="75">
        <f t="shared" ref="D64:D151" si="2">C64/B64*100</f>
        <v>110.00000000000001</v>
      </c>
      <c r="E64" s="62">
        <f t="shared" si="1"/>
        <v>32</v>
      </c>
      <c r="F64" s="49">
        <v>25</v>
      </c>
    </row>
    <row r="65" spans="1:6" ht="21" customHeight="1">
      <c r="A65" s="169" t="s">
        <v>1572</v>
      </c>
      <c r="B65" s="65">
        <v>10</v>
      </c>
      <c r="C65" s="70">
        <v>8</v>
      </c>
      <c r="D65" s="75">
        <f t="shared" si="2"/>
        <v>80</v>
      </c>
      <c r="E65" s="62">
        <f t="shared" si="1"/>
        <v>0</v>
      </c>
      <c r="F65" s="49">
        <v>8</v>
      </c>
    </row>
    <row r="66" spans="1:6" ht="21" customHeight="1">
      <c r="A66" s="169" t="s">
        <v>1426</v>
      </c>
      <c r="B66" s="70">
        <f>SUM(B67:B69)</f>
        <v>830</v>
      </c>
      <c r="C66" s="70">
        <f>SUM(C67:C69)</f>
        <v>835</v>
      </c>
      <c r="D66" s="75">
        <f t="shared" si="2"/>
        <v>100.60240963855422</v>
      </c>
      <c r="E66" s="62">
        <f t="shared" si="1"/>
        <v>0.3605769230769198</v>
      </c>
      <c r="F66" s="49">
        <v>832</v>
      </c>
    </row>
    <row r="67" spans="1:6" ht="21" customHeight="1">
      <c r="A67" s="169" t="s">
        <v>1408</v>
      </c>
      <c r="B67" s="65">
        <v>680</v>
      </c>
      <c r="C67" s="70">
        <v>648</v>
      </c>
      <c r="D67" s="75">
        <f t="shared" si="2"/>
        <v>95.294117647058812</v>
      </c>
      <c r="E67" s="62">
        <f t="shared" si="1"/>
        <v>-4</v>
      </c>
      <c r="F67" s="49">
        <v>675</v>
      </c>
    </row>
    <row r="68" spans="1:6" ht="21" customHeight="1">
      <c r="A68" s="169" t="s">
        <v>1559</v>
      </c>
      <c r="B68" s="65">
        <v>90</v>
      </c>
      <c r="C68" s="70">
        <v>105</v>
      </c>
      <c r="D68" s="75">
        <f t="shared" si="2"/>
        <v>116.66666666666667</v>
      </c>
      <c r="E68" s="62">
        <f t="shared" si="1"/>
        <v>15.384615384615373</v>
      </c>
      <c r="F68" s="49">
        <v>91</v>
      </c>
    </row>
    <row r="69" spans="1:6" ht="21" customHeight="1">
      <c r="A69" s="169" t="s">
        <v>1575</v>
      </c>
      <c r="B69" s="65">
        <v>60</v>
      </c>
      <c r="C69" s="70">
        <v>82</v>
      </c>
      <c r="D69" s="75">
        <f t="shared" si="2"/>
        <v>136.66666666666666</v>
      </c>
      <c r="E69" s="62">
        <f t="shared" si="1"/>
        <v>24.242424242424249</v>
      </c>
      <c r="F69" s="49">
        <v>66</v>
      </c>
    </row>
    <row r="70" spans="1:6" ht="21" customHeight="1">
      <c r="A70" s="175" t="s">
        <v>1427</v>
      </c>
      <c r="B70" s="70">
        <f>SUM(B71:B73)</f>
        <v>2680</v>
      </c>
      <c r="C70" s="70">
        <f>SUM(C71:C73)</f>
        <v>2624</v>
      </c>
      <c r="D70" s="75">
        <f t="shared" si="2"/>
        <v>97.910447761194035</v>
      </c>
      <c r="E70" s="62">
        <f t="shared" si="1"/>
        <v>28.375733855185899</v>
      </c>
      <c r="F70" s="49">
        <f>SUM(F71:F73)</f>
        <v>2044</v>
      </c>
    </row>
    <row r="71" spans="1:6" ht="21" customHeight="1">
      <c r="A71" s="169" t="s">
        <v>1408</v>
      </c>
      <c r="B71" s="65">
        <v>2200</v>
      </c>
      <c r="C71" s="70">
        <v>2121</v>
      </c>
      <c r="D71" s="75">
        <f t="shared" si="2"/>
        <v>96.409090909090907</v>
      </c>
      <c r="E71" s="62">
        <f t="shared" ref="E71:E92" si="3">C71/F71*100-100</f>
        <v>21.686746987951807</v>
      </c>
      <c r="F71" s="49">
        <v>1743</v>
      </c>
    </row>
    <row r="72" spans="1:6" ht="21" customHeight="1">
      <c r="A72" s="169" t="s">
        <v>1559</v>
      </c>
      <c r="B72" s="65">
        <v>380</v>
      </c>
      <c r="C72" s="70">
        <v>376</v>
      </c>
      <c r="D72" s="75">
        <f t="shared" si="2"/>
        <v>98.94736842105263</v>
      </c>
      <c r="E72" s="62">
        <f t="shared" si="3"/>
        <v>81.642512077294697</v>
      </c>
      <c r="F72" s="49">
        <v>207</v>
      </c>
    </row>
    <row r="73" spans="1:6" ht="21" customHeight="1">
      <c r="A73" s="169" t="s">
        <v>1576</v>
      </c>
      <c r="B73" s="65">
        <v>100</v>
      </c>
      <c r="C73" s="70">
        <v>127</v>
      </c>
      <c r="D73" s="75">
        <f t="shared" si="2"/>
        <v>127</v>
      </c>
      <c r="E73" s="62">
        <f t="shared" si="3"/>
        <v>35.106382978723389</v>
      </c>
      <c r="F73" s="49">
        <v>94</v>
      </c>
    </row>
    <row r="74" spans="1:6" ht="21" customHeight="1">
      <c r="A74" s="175" t="s">
        <v>1428</v>
      </c>
      <c r="B74" s="70">
        <f>SUM(B75:B78)</f>
        <v>1540</v>
      </c>
      <c r="C74" s="70">
        <f>SUM(C75:C78)</f>
        <v>1473</v>
      </c>
      <c r="D74" s="75">
        <f t="shared" si="2"/>
        <v>95.649350649350652</v>
      </c>
      <c r="E74" s="62">
        <f t="shared" si="3"/>
        <v>62.942477876106182</v>
      </c>
      <c r="F74" s="49">
        <f>SUM(F75:F78)</f>
        <v>904</v>
      </c>
    </row>
    <row r="75" spans="1:6" ht="21" customHeight="1">
      <c r="A75" s="169" t="s">
        <v>1408</v>
      </c>
      <c r="B75" s="65">
        <v>850</v>
      </c>
      <c r="C75" s="70">
        <v>839</v>
      </c>
      <c r="D75" s="75">
        <f t="shared" si="2"/>
        <v>98.705882352941174</v>
      </c>
      <c r="E75" s="62">
        <f t="shared" si="3"/>
        <v>55.370370370370381</v>
      </c>
      <c r="F75" s="49">
        <v>540</v>
      </c>
    </row>
    <row r="76" spans="1:6" ht="21" customHeight="1">
      <c r="A76" s="169" t="s">
        <v>1559</v>
      </c>
      <c r="B76" s="65">
        <v>400</v>
      </c>
      <c r="C76" s="70">
        <v>385</v>
      </c>
      <c r="D76" s="75">
        <f t="shared" si="2"/>
        <v>96.25</v>
      </c>
      <c r="E76" s="62">
        <f t="shared" si="3"/>
        <v>120.00000000000003</v>
      </c>
      <c r="F76" s="49">
        <v>175</v>
      </c>
    </row>
    <row r="77" spans="1:6" ht="21" customHeight="1">
      <c r="A77" s="178" t="s">
        <v>1577</v>
      </c>
      <c r="B77" s="65">
        <v>10</v>
      </c>
      <c r="C77" s="70">
        <v>2</v>
      </c>
      <c r="D77" s="75">
        <f t="shared" si="2"/>
        <v>20</v>
      </c>
      <c r="E77" s="62"/>
      <c r="F77" s="49"/>
    </row>
    <row r="78" spans="1:6" ht="21" customHeight="1">
      <c r="A78" s="169" t="s">
        <v>1578</v>
      </c>
      <c r="B78" s="65">
        <v>280</v>
      </c>
      <c r="C78" s="70">
        <v>247</v>
      </c>
      <c r="D78" s="75">
        <f t="shared" si="2"/>
        <v>88.214285714285708</v>
      </c>
      <c r="E78" s="62">
        <f t="shared" si="3"/>
        <v>30.687830687830683</v>
      </c>
      <c r="F78" s="49">
        <v>189</v>
      </c>
    </row>
    <row r="79" spans="1:6" ht="21" customHeight="1">
      <c r="A79" s="175" t="s">
        <v>1429</v>
      </c>
      <c r="B79" s="70">
        <f>SUM(B80:B82)</f>
        <v>680</v>
      </c>
      <c r="C79" s="70">
        <f>SUM(C80:C82)</f>
        <v>705</v>
      </c>
      <c r="D79" s="75">
        <f t="shared" si="2"/>
        <v>103.6764705882353</v>
      </c>
      <c r="E79" s="62">
        <f t="shared" si="3"/>
        <v>27.027027027027017</v>
      </c>
      <c r="F79" s="49">
        <v>555</v>
      </c>
    </row>
    <row r="80" spans="1:6" ht="21" customHeight="1">
      <c r="A80" s="169" t="s">
        <v>1408</v>
      </c>
      <c r="B80" s="65">
        <v>400</v>
      </c>
      <c r="C80" s="70">
        <v>404</v>
      </c>
      <c r="D80" s="75">
        <f t="shared" si="2"/>
        <v>101</v>
      </c>
      <c r="E80" s="62">
        <f t="shared" si="3"/>
        <v>-1.4634146341463463</v>
      </c>
      <c r="F80" s="49">
        <v>410</v>
      </c>
    </row>
    <row r="81" spans="1:6" ht="21" customHeight="1">
      <c r="A81" s="169" t="s">
        <v>1559</v>
      </c>
      <c r="B81" s="65">
        <v>250</v>
      </c>
      <c r="C81" s="70">
        <v>272</v>
      </c>
      <c r="D81" s="75">
        <f t="shared" si="2"/>
        <v>108.80000000000001</v>
      </c>
      <c r="E81" s="62">
        <f t="shared" si="3"/>
        <v>130.5084745762712</v>
      </c>
      <c r="F81" s="49">
        <v>118</v>
      </c>
    </row>
    <row r="82" spans="1:6" ht="21" customHeight="1">
      <c r="A82" s="169" t="s">
        <v>1579</v>
      </c>
      <c r="B82" s="65">
        <v>30</v>
      </c>
      <c r="C82" s="70">
        <v>29</v>
      </c>
      <c r="D82" s="75">
        <f t="shared" si="2"/>
        <v>96.666666666666671</v>
      </c>
      <c r="E82" s="62">
        <f t="shared" si="3"/>
        <v>7.407407407407419</v>
      </c>
      <c r="F82" s="49">
        <v>27</v>
      </c>
    </row>
    <row r="83" spans="1:6" ht="21" customHeight="1">
      <c r="A83" s="175" t="s">
        <v>1430</v>
      </c>
      <c r="B83" s="70">
        <f>SUM(B84:B86)</f>
        <v>290</v>
      </c>
      <c r="C83" s="70">
        <f>SUM(C84:C86)</f>
        <v>310</v>
      </c>
      <c r="D83" s="75">
        <f t="shared" si="2"/>
        <v>106.89655172413792</v>
      </c>
      <c r="E83" s="62">
        <f t="shared" si="3"/>
        <v>11.510791366906474</v>
      </c>
      <c r="F83" s="49">
        <v>278</v>
      </c>
    </row>
    <row r="84" spans="1:6" ht="21" customHeight="1">
      <c r="A84" s="169" t="s">
        <v>1408</v>
      </c>
      <c r="B84" s="65">
        <v>230</v>
      </c>
      <c r="C84" s="70">
        <v>260</v>
      </c>
      <c r="D84" s="75">
        <f t="shared" si="2"/>
        <v>113.04347826086956</v>
      </c>
      <c r="E84" s="62">
        <f t="shared" si="3"/>
        <v>11.111111111111114</v>
      </c>
      <c r="F84" s="49">
        <v>234</v>
      </c>
    </row>
    <row r="85" spans="1:6" ht="21" customHeight="1">
      <c r="A85" s="169" t="s">
        <v>1559</v>
      </c>
      <c r="B85" s="65">
        <v>40</v>
      </c>
      <c r="C85" s="70">
        <v>30</v>
      </c>
      <c r="D85" s="75">
        <f t="shared" si="2"/>
        <v>75</v>
      </c>
      <c r="E85" s="62">
        <f t="shared" si="3"/>
        <v>-31.818181818181827</v>
      </c>
      <c r="F85" s="49">
        <v>44</v>
      </c>
    </row>
    <row r="86" spans="1:6" ht="21" customHeight="1">
      <c r="A86" s="178" t="s">
        <v>1580</v>
      </c>
      <c r="B86" s="65">
        <v>20</v>
      </c>
      <c r="C86" s="70">
        <v>20</v>
      </c>
      <c r="D86" s="75">
        <f t="shared" si="2"/>
        <v>100</v>
      </c>
      <c r="E86" s="62"/>
      <c r="F86" s="49"/>
    </row>
    <row r="87" spans="1:6" ht="21" customHeight="1">
      <c r="A87" s="175" t="s">
        <v>1431</v>
      </c>
      <c r="B87" s="70">
        <f>SUM(B88:B90)</f>
        <v>1350</v>
      </c>
      <c r="C87" s="70">
        <f>SUM(C88:C90)</f>
        <v>1410</v>
      </c>
      <c r="D87" s="75">
        <f t="shared" si="2"/>
        <v>104.44444444444446</v>
      </c>
      <c r="E87" s="62">
        <f t="shared" si="3"/>
        <v>8.0459770114942586</v>
      </c>
      <c r="F87" s="49">
        <v>1305</v>
      </c>
    </row>
    <row r="88" spans="1:6" ht="21" customHeight="1">
      <c r="A88" s="169" t="s">
        <v>1408</v>
      </c>
      <c r="B88" s="65">
        <v>600</v>
      </c>
      <c r="C88" s="70">
        <v>625</v>
      </c>
      <c r="D88" s="75">
        <f t="shared" si="2"/>
        <v>104.16666666666667</v>
      </c>
      <c r="E88" s="62">
        <f t="shared" si="3"/>
        <v>-33.651804670912952</v>
      </c>
      <c r="F88" s="49">
        <v>942</v>
      </c>
    </row>
    <row r="89" spans="1:6" ht="21" customHeight="1">
      <c r="A89" s="169" t="s">
        <v>1559</v>
      </c>
      <c r="B89" s="65">
        <v>450</v>
      </c>
      <c r="C89" s="70">
        <v>461</v>
      </c>
      <c r="D89" s="75">
        <f t="shared" si="2"/>
        <v>102.44444444444444</v>
      </c>
      <c r="E89" s="62">
        <f t="shared" si="3"/>
        <v>222.3776223776224</v>
      </c>
      <c r="F89" s="49">
        <v>143</v>
      </c>
    </row>
    <row r="90" spans="1:6" ht="21" customHeight="1">
      <c r="A90" s="169" t="s">
        <v>1581</v>
      </c>
      <c r="B90" s="65">
        <v>300</v>
      </c>
      <c r="C90" s="70">
        <v>324</v>
      </c>
      <c r="D90" s="75">
        <f t="shared" si="2"/>
        <v>108</v>
      </c>
      <c r="E90" s="62">
        <f t="shared" si="3"/>
        <v>47.272727272727252</v>
      </c>
      <c r="F90" s="49">
        <v>220</v>
      </c>
    </row>
    <row r="91" spans="1:6" ht="21" customHeight="1">
      <c r="A91" s="175" t="s">
        <v>1432</v>
      </c>
      <c r="B91" s="70">
        <f>SUM(B92:B92)</f>
        <v>1600</v>
      </c>
      <c r="C91" s="70">
        <f>SUM(C92:C92)</f>
        <v>1451</v>
      </c>
      <c r="D91" s="75">
        <f t="shared" si="2"/>
        <v>90.6875</v>
      </c>
      <c r="E91" s="62">
        <f t="shared" si="3"/>
        <v>-58.895184135977338</v>
      </c>
      <c r="F91" s="49">
        <v>3530</v>
      </c>
    </row>
    <row r="92" spans="1:6" ht="21" customHeight="1">
      <c r="A92" s="169" t="s">
        <v>1582</v>
      </c>
      <c r="B92" s="65">
        <v>1600</v>
      </c>
      <c r="C92" s="70">
        <v>1451</v>
      </c>
      <c r="D92" s="75">
        <f t="shared" si="2"/>
        <v>90.6875</v>
      </c>
      <c r="E92" s="62">
        <f t="shared" si="3"/>
        <v>-58.895184135977338</v>
      </c>
      <c r="F92" s="49">
        <v>3530</v>
      </c>
    </row>
    <row r="93" spans="1:6" ht="21" customHeight="1">
      <c r="A93" s="175" t="s">
        <v>1433</v>
      </c>
      <c r="B93" s="65">
        <f>B94</f>
        <v>390</v>
      </c>
      <c r="C93" s="65">
        <f>C94</f>
        <v>469</v>
      </c>
      <c r="D93" s="75">
        <f t="shared" si="2"/>
        <v>120.25641025641025</v>
      </c>
      <c r="E93" s="62">
        <v>24.5</v>
      </c>
      <c r="F93" s="49">
        <v>377</v>
      </c>
    </row>
    <row r="94" spans="1:6" ht="21" customHeight="1">
      <c r="A94" s="176" t="s">
        <v>1435</v>
      </c>
      <c r="B94" s="65">
        <f>SUM(B95:B97)</f>
        <v>390</v>
      </c>
      <c r="C94" s="65">
        <f>SUM(C95:C97)</f>
        <v>469</v>
      </c>
      <c r="D94" s="75">
        <f t="shared" si="2"/>
        <v>120.25641025641025</v>
      </c>
      <c r="E94" s="62">
        <v>24.5</v>
      </c>
      <c r="F94" s="49">
        <v>377</v>
      </c>
    </row>
    <row r="95" spans="1:6" ht="21" customHeight="1">
      <c r="A95" s="178" t="s">
        <v>1583</v>
      </c>
      <c r="B95" s="65">
        <v>10</v>
      </c>
      <c r="C95" s="70">
        <v>4</v>
      </c>
      <c r="D95" s="75">
        <f t="shared" si="2"/>
        <v>40</v>
      </c>
      <c r="E95" s="62">
        <f>C95/F95*100-100</f>
        <v>-50</v>
      </c>
      <c r="F95" s="49">
        <v>8</v>
      </c>
    </row>
    <row r="96" spans="1:6" ht="21" customHeight="1">
      <c r="A96" s="178" t="s">
        <v>1584</v>
      </c>
      <c r="B96" s="65">
        <v>340</v>
      </c>
      <c r="C96" s="70">
        <v>396</v>
      </c>
      <c r="D96" s="75">
        <f t="shared" si="2"/>
        <v>116.47058823529413</v>
      </c>
      <c r="E96" s="62">
        <f>C96/F96*100-100</f>
        <v>7.3170731707317174</v>
      </c>
      <c r="F96" s="49">
        <v>369</v>
      </c>
    </row>
    <row r="97" spans="1:6" ht="21" customHeight="1">
      <c r="A97" s="178" t="s">
        <v>1585</v>
      </c>
      <c r="B97" s="65">
        <v>40</v>
      </c>
      <c r="C97" s="70">
        <v>69</v>
      </c>
      <c r="D97" s="75">
        <f t="shared" si="2"/>
        <v>172.5</v>
      </c>
      <c r="E97" s="62"/>
      <c r="F97" s="49"/>
    </row>
    <row r="98" spans="1:6" ht="21" customHeight="1">
      <c r="A98" s="175" t="s">
        <v>1434</v>
      </c>
      <c r="B98" s="70">
        <f>B99+B101+B106+B110+B114+B121</f>
        <v>14800</v>
      </c>
      <c r="C98" s="70">
        <f>C99+C101+C106+C110+C114+C121</f>
        <v>14708</v>
      </c>
      <c r="D98" s="75">
        <f t="shared" si="2"/>
        <v>99.378378378378372</v>
      </c>
      <c r="E98" s="62">
        <v>1.9</v>
      </c>
      <c r="F98" s="170">
        <v>14419</v>
      </c>
    </row>
    <row r="99" spans="1:6" ht="21" customHeight="1">
      <c r="A99" s="176" t="s">
        <v>1436</v>
      </c>
      <c r="B99" s="119">
        <f>B100</f>
        <v>65</v>
      </c>
      <c r="C99" s="70">
        <f>C100</f>
        <v>65</v>
      </c>
      <c r="D99" s="75">
        <f t="shared" si="2"/>
        <v>100</v>
      </c>
      <c r="E99" s="62">
        <f>C99/F99*100-100</f>
        <v>-79.813664596273298</v>
      </c>
      <c r="F99" s="170">
        <v>322</v>
      </c>
    </row>
    <row r="100" spans="1:6" ht="21" customHeight="1">
      <c r="A100" s="178" t="s">
        <v>1586</v>
      </c>
      <c r="B100" s="119">
        <v>65</v>
      </c>
      <c r="C100" s="70">
        <v>65</v>
      </c>
      <c r="D100" s="75">
        <v>100</v>
      </c>
      <c r="E100" s="62">
        <f t="shared" ref="E100:E105" si="4">C100/F100*100-100</f>
        <v>-79.813664596273298</v>
      </c>
      <c r="F100" s="170">
        <v>322</v>
      </c>
    </row>
    <row r="101" spans="1:6" ht="21" customHeight="1">
      <c r="A101" s="176" t="s">
        <v>1437</v>
      </c>
      <c r="B101" s="65">
        <f>SUM(B102:B105)</f>
        <v>10560</v>
      </c>
      <c r="C101" s="70">
        <f>SUM(C102:C105)</f>
        <v>10583</v>
      </c>
      <c r="D101" s="75">
        <f t="shared" si="2"/>
        <v>100.21780303030303</v>
      </c>
      <c r="E101" s="62">
        <f t="shared" si="4"/>
        <v>5.6398482731083988</v>
      </c>
      <c r="F101" s="170">
        <v>10018</v>
      </c>
    </row>
    <row r="102" spans="1:6" ht="21" customHeight="1">
      <c r="A102" s="178" t="s">
        <v>1408</v>
      </c>
      <c r="B102" s="65">
        <v>7000</v>
      </c>
      <c r="C102" s="119">
        <v>7329</v>
      </c>
      <c r="D102" s="75">
        <f t="shared" si="2"/>
        <v>104.69999999999999</v>
      </c>
      <c r="E102" s="62">
        <f t="shared" si="4"/>
        <v>10.576342788171388</v>
      </c>
      <c r="F102" s="170">
        <v>6628</v>
      </c>
    </row>
    <row r="103" spans="1:6" ht="21" customHeight="1">
      <c r="A103" s="178" t="s">
        <v>1559</v>
      </c>
      <c r="B103" s="65">
        <v>2000</v>
      </c>
      <c r="C103" s="119">
        <v>1789</v>
      </c>
      <c r="D103" s="75">
        <f t="shared" si="2"/>
        <v>89.45</v>
      </c>
      <c r="E103" s="62">
        <f t="shared" si="4"/>
        <v>147.44121715076074</v>
      </c>
      <c r="F103" s="170">
        <v>723</v>
      </c>
    </row>
    <row r="104" spans="1:6" ht="21" customHeight="1">
      <c r="A104" s="178" t="s">
        <v>1587</v>
      </c>
      <c r="B104" s="65">
        <v>860</v>
      </c>
      <c r="C104" s="119">
        <v>760</v>
      </c>
      <c r="D104" s="75">
        <f t="shared" si="2"/>
        <v>88.372093023255815</v>
      </c>
      <c r="E104" s="62">
        <f t="shared" si="4"/>
        <v>-58.333333333333329</v>
      </c>
      <c r="F104" s="170">
        <v>1824</v>
      </c>
    </row>
    <row r="105" spans="1:6" ht="21" customHeight="1">
      <c r="A105" s="178" t="s">
        <v>1588</v>
      </c>
      <c r="B105" s="65">
        <v>700</v>
      </c>
      <c r="C105" s="119">
        <v>705</v>
      </c>
      <c r="D105" s="75">
        <f t="shared" si="2"/>
        <v>100.71428571428571</v>
      </c>
      <c r="E105" s="62">
        <f t="shared" si="4"/>
        <v>-16.370106761565836</v>
      </c>
      <c r="F105" s="170">
        <v>843</v>
      </c>
    </row>
    <row r="106" spans="1:6" ht="21" customHeight="1">
      <c r="A106" s="176" t="s">
        <v>1438</v>
      </c>
      <c r="B106" s="65">
        <f>SUM(B107:B109)</f>
        <v>1200</v>
      </c>
      <c r="C106" s="70">
        <f>SUM(C107:C109)</f>
        <v>1222</v>
      </c>
      <c r="D106" s="75">
        <f t="shared" si="2"/>
        <v>101.83333333333333</v>
      </c>
      <c r="E106" s="62">
        <f>C106/F106*100-100</f>
        <v>3.1223628691983123</v>
      </c>
      <c r="F106" s="125">
        <v>1185</v>
      </c>
    </row>
    <row r="107" spans="1:6" ht="21" customHeight="1">
      <c r="A107" s="178" t="s">
        <v>1408</v>
      </c>
      <c r="B107" s="65">
        <v>1000</v>
      </c>
      <c r="C107" s="119">
        <v>1017</v>
      </c>
      <c r="D107" s="75">
        <f t="shared" si="2"/>
        <v>101.69999999999999</v>
      </c>
      <c r="E107" s="62">
        <f t="shared" ref="E107:E122" si="5">C107/F107*100-100</f>
        <v>1.3958125623130684</v>
      </c>
      <c r="F107" s="125">
        <v>1003</v>
      </c>
    </row>
    <row r="108" spans="1:6" ht="21" customHeight="1">
      <c r="A108" s="178" t="s">
        <v>1559</v>
      </c>
      <c r="B108" s="65">
        <v>50</v>
      </c>
      <c r="C108" s="119">
        <v>46</v>
      </c>
      <c r="D108" s="75">
        <f t="shared" si="2"/>
        <v>92</v>
      </c>
      <c r="E108" s="62">
        <f t="shared" si="5"/>
        <v>84</v>
      </c>
      <c r="F108" s="125">
        <v>25</v>
      </c>
    </row>
    <row r="109" spans="1:6" ht="21" customHeight="1">
      <c r="A109" s="178" t="s">
        <v>1589</v>
      </c>
      <c r="B109" s="65">
        <v>150</v>
      </c>
      <c r="C109" s="119">
        <v>159</v>
      </c>
      <c r="D109" s="75">
        <f t="shared" si="2"/>
        <v>106</v>
      </c>
      <c r="E109" s="62">
        <f t="shared" si="5"/>
        <v>1.2738853503184657</v>
      </c>
      <c r="F109" s="125">
        <v>157</v>
      </c>
    </row>
    <row r="110" spans="1:6" ht="21" customHeight="1">
      <c r="A110" s="176" t="s">
        <v>1439</v>
      </c>
      <c r="B110" s="65">
        <f>SUM(B111:B113)</f>
        <v>2200</v>
      </c>
      <c r="C110" s="70">
        <f>SUM(C111:C113)</f>
        <v>2133</v>
      </c>
      <c r="D110" s="75">
        <f t="shared" si="2"/>
        <v>96.954545454545453</v>
      </c>
      <c r="E110" s="62">
        <f t="shared" si="5"/>
        <v>-0.32710280373832745</v>
      </c>
      <c r="F110" s="125">
        <v>2140</v>
      </c>
    </row>
    <row r="111" spans="1:6" ht="21" customHeight="1">
      <c r="A111" s="178" t="s">
        <v>1408</v>
      </c>
      <c r="B111" s="65">
        <v>1600</v>
      </c>
      <c r="C111" s="119">
        <v>1630</v>
      </c>
      <c r="D111" s="75">
        <f t="shared" si="2"/>
        <v>101.875</v>
      </c>
      <c r="E111" s="62">
        <f t="shared" si="5"/>
        <v>0.36945812807883271</v>
      </c>
      <c r="F111" s="125">
        <v>1624</v>
      </c>
    </row>
    <row r="112" spans="1:6" ht="21" customHeight="1">
      <c r="A112" s="178" t="s">
        <v>1410</v>
      </c>
      <c r="B112" s="65">
        <v>200</v>
      </c>
      <c r="C112" s="119">
        <v>125</v>
      </c>
      <c r="D112" s="75">
        <f t="shared" si="2"/>
        <v>62.5</v>
      </c>
      <c r="E112" s="62">
        <f t="shared" si="5"/>
        <v>8.6956521739130324</v>
      </c>
      <c r="F112" s="125">
        <v>115</v>
      </c>
    </row>
    <row r="113" spans="1:6" ht="21" customHeight="1">
      <c r="A113" s="178" t="s">
        <v>1590</v>
      </c>
      <c r="B113" s="65">
        <v>400</v>
      </c>
      <c r="C113" s="119">
        <v>378</v>
      </c>
      <c r="D113" s="75">
        <f t="shared" si="2"/>
        <v>94.5</v>
      </c>
      <c r="E113" s="62">
        <f t="shared" si="5"/>
        <v>-5.7356608478802968</v>
      </c>
      <c r="F113" s="125">
        <v>401</v>
      </c>
    </row>
    <row r="114" spans="1:6" ht="21" customHeight="1">
      <c r="A114" s="175" t="s">
        <v>1440</v>
      </c>
      <c r="B114" s="65">
        <f>SUM(B115:B120)</f>
        <v>680</v>
      </c>
      <c r="C114" s="70">
        <f>SUM(C115:C120)</f>
        <v>671</v>
      </c>
      <c r="D114" s="75">
        <f t="shared" si="2"/>
        <v>98.676470588235304</v>
      </c>
      <c r="E114" s="62">
        <f t="shared" si="5"/>
        <v>1.5128593040847136</v>
      </c>
      <c r="F114" s="125">
        <v>661</v>
      </c>
    </row>
    <row r="115" spans="1:6" ht="21" customHeight="1">
      <c r="A115" s="178" t="s">
        <v>1408</v>
      </c>
      <c r="B115" s="65">
        <v>540</v>
      </c>
      <c r="C115" s="119">
        <v>518</v>
      </c>
      <c r="D115" s="75">
        <f t="shared" si="2"/>
        <v>95.925925925925924</v>
      </c>
      <c r="E115" s="62">
        <f t="shared" si="5"/>
        <v>-1.8939393939393909</v>
      </c>
      <c r="F115" s="125">
        <v>528</v>
      </c>
    </row>
    <row r="116" spans="1:6" ht="21" customHeight="1">
      <c r="A116" s="178" t="s">
        <v>1559</v>
      </c>
      <c r="B116" s="65">
        <v>70</v>
      </c>
      <c r="C116" s="119">
        <v>80</v>
      </c>
      <c r="D116" s="75">
        <f t="shared" si="2"/>
        <v>114.28571428571428</v>
      </c>
      <c r="E116" s="62">
        <f t="shared" si="5"/>
        <v>63.265306122448976</v>
      </c>
      <c r="F116" s="125">
        <v>49</v>
      </c>
    </row>
    <row r="117" spans="1:6" ht="21" customHeight="1">
      <c r="A117" s="178" t="s">
        <v>1591</v>
      </c>
      <c r="B117" s="65">
        <v>10</v>
      </c>
      <c r="C117" s="119">
        <v>11</v>
      </c>
      <c r="D117" s="75">
        <f t="shared" si="2"/>
        <v>110.00000000000001</v>
      </c>
      <c r="E117" s="62">
        <f t="shared" si="5"/>
        <v>10.000000000000014</v>
      </c>
      <c r="F117" s="125">
        <v>10</v>
      </c>
    </row>
    <row r="118" spans="1:6" ht="21" customHeight="1">
      <c r="A118" s="178" t="s">
        <v>1592</v>
      </c>
      <c r="B118" s="65">
        <v>5</v>
      </c>
      <c r="C118" s="119">
        <v>5</v>
      </c>
      <c r="D118" s="75">
        <f t="shared" si="2"/>
        <v>100</v>
      </c>
      <c r="E118" s="62"/>
      <c r="F118" s="125"/>
    </row>
    <row r="119" spans="1:6" ht="21" customHeight="1">
      <c r="A119" s="178" t="s">
        <v>1593</v>
      </c>
      <c r="B119" s="65">
        <v>5</v>
      </c>
      <c r="C119" s="119">
        <v>5</v>
      </c>
      <c r="D119" s="75">
        <f t="shared" si="2"/>
        <v>100</v>
      </c>
      <c r="E119" s="62">
        <f t="shared" si="5"/>
        <v>-80</v>
      </c>
      <c r="F119" s="125">
        <v>25</v>
      </c>
    </row>
    <row r="120" spans="1:6" ht="21" customHeight="1">
      <c r="A120" s="178" t="s">
        <v>1594</v>
      </c>
      <c r="B120" s="65">
        <v>50</v>
      </c>
      <c r="C120" s="119">
        <v>52</v>
      </c>
      <c r="D120" s="75">
        <f t="shared" si="2"/>
        <v>104</v>
      </c>
      <c r="E120" s="62">
        <f t="shared" si="5"/>
        <v>6.1224489795918373</v>
      </c>
      <c r="F120" s="125">
        <v>49</v>
      </c>
    </row>
    <row r="121" spans="1:6" ht="21" customHeight="1">
      <c r="A121" s="175" t="s">
        <v>1441</v>
      </c>
      <c r="B121" s="65">
        <f>B122</f>
        <v>95</v>
      </c>
      <c r="C121" s="70">
        <f>C122</f>
        <v>34</v>
      </c>
      <c r="D121" s="75">
        <f t="shared" si="2"/>
        <v>35.789473684210527</v>
      </c>
      <c r="E121" s="62">
        <f t="shared" si="5"/>
        <v>-63.44086021505376</v>
      </c>
      <c r="F121" s="125">
        <v>93</v>
      </c>
    </row>
    <row r="122" spans="1:6" ht="21" customHeight="1">
      <c r="A122" s="178" t="s">
        <v>1595</v>
      </c>
      <c r="B122" s="65">
        <v>95</v>
      </c>
      <c r="C122" s="70">
        <v>34</v>
      </c>
      <c r="D122" s="75">
        <f t="shared" si="2"/>
        <v>35.789473684210527</v>
      </c>
      <c r="E122" s="62">
        <f t="shared" si="5"/>
        <v>-63.44086021505376</v>
      </c>
      <c r="F122" s="125">
        <v>93</v>
      </c>
    </row>
    <row r="123" spans="1:6" ht="21" customHeight="1">
      <c r="A123" s="175" t="s">
        <v>1442</v>
      </c>
      <c r="B123" s="70">
        <f>B124+B127+B133+B135+B138+B140+B142+B144</f>
        <v>26200</v>
      </c>
      <c r="C123" s="70">
        <f>C124+C127+C133+C135+C138+C140+C142+C144</f>
        <v>27702</v>
      </c>
      <c r="D123" s="75">
        <f t="shared" si="2"/>
        <v>105.73282442748091</v>
      </c>
      <c r="E123" s="62">
        <v>8.3000000000000007</v>
      </c>
      <c r="F123" s="125">
        <v>25586</v>
      </c>
    </row>
    <row r="124" spans="1:6" ht="21" customHeight="1">
      <c r="A124" s="175" t="s">
        <v>1443</v>
      </c>
      <c r="B124" s="70">
        <f>SUM(B125:B126)</f>
        <v>1740</v>
      </c>
      <c r="C124" s="70">
        <v>1402</v>
      </c>
      <c r="D124" s="75">
        <f t="shared" si="2"/>
        <v>80.574712643678154</v>
      </c>
      <c r="E124" s="62">
        <f>C124/F124*100-100</f>
        <v>-17.915690866510531</v>
      </c>
      <c r="F124" s="125">
        <v>1708</v>
      </c>
    </row>
    <row r="125" spans="1:6" ht="21" customHeight="1">
      <c r="A125" s="169" t="s">
        <v>1408</v>
      </c>
      <c r="B125" s="65">
        <v>1340</v>
      </c>
      <c r="C125" s="70">
        <v>1160</v>
      </c>
      <c r="D125" s="75">
        <f t="shared" si="2"/>
        <v>86.567164179104466</v>
      </c>
      <c r="E125" s="62">
        <f t="shared" ref="E125:E137" si="6">C125/F125*100-100</f>
        <v>-11.787072243346003</v>
      </c>
      <c r="F125" s="125">
        <v>1315</v>
      </c>
    </row>
    <row r="126" spans="1:6" ht="21" customHeight="1">
      <c r="A126" s="169" t="s">
        <v>1559</v>
      </c>
      <c r="B126" s="65">
        <v>400</v>
      </c>
      <c r="C126" s="70">
        <v>242</v>
      </c>
      <c r="D126" s="75">
        <f t="shared" si="2"/>
        <v>60.5</v>
      </c>
      <c r="E126" s="62">
        <f t="shared" si="6"/>
        <v>-38.422391857506369</v>
      </c>
      <c r="F126" s="125">
        <v>393</v>
      </c>
    </row>
    <row r="127" spans="1:6" ht="21" customHeight="1">
      <c r="A127" s="175" t="s">
        <v>1444</v>
      </c>
      <c r="B127" s="70">
        <f>SUM(B128:B132)</f>
        <v>18240</v>
      </c>
      <c r="C127" s="70">
        <f>SUM(C128:C132)</f>
        <v>19976</v>
      </c>
      <c r="D127" s="75">
        <f t="shared" si="2"/>
        <v>109.51754385964911</v>
      </c>
      <c r="E127" s="62">
        <f t="shared" si="6"/>
        <v>11.64766376033981</v>
      </c>
      <c r="F127" s="125">
        <v>17892</v>
      </c>
    </row>
    <row r="128" spans="1:6" ht="21" customHeight="1">
      <c r="A128" s="169" t="s">
        <v>1596</v>
      </c>
      <c r="B128" s="65">
        <v>1510</v>
      </c>
      <c r="C128" s="70">
        <v>1807</v>
      </c>
      <c r="D128" s="75">
        <f t="shared" si="2"/>
        <v>119.66887417218544</v>
      </c>
      <c r="E128" s="62">
        <f t="shared" si="6"/>
        <v>22.425474254742554</v>
      </c>
      <c r="F128" s="127">
        <v>1476</v>
      </c>
    </row>
    <row r="129" spans="1:6" ht="21" customHeight="1">
      <c r="A129" s="169" t="s">
        <v>1597</v>
      </c>
      <c r="B129" s="65">
        <v>8000</v>
      </c>
      <c r="C129" s="70">
        <v>8380</v>
      </c>
      <c r="D129" s="75">
        <f t="shared" si="2"/>
        <v>104.75000000000001</v>
      </c>
      <c r="E129" s="62">
        <f t="shared" si="6"/>
        <v>6.5209101309266657</v>
      </c>
      <c r="F129" s="127">
        <v>7867</v>
      </c>
    </row>
    <row r="130" spans="1:6" ht="21" customHeight="1">
      <c r="A130" s="169" t="s">
        <v>1598</v>
      </c>
      <c r="B130" s="65">
        <v>4480</v>
      </c>
      <c r="C130" s="70">
        <v>4647</v>
      </c>
      <c r="D130" s="75">
        <f t="shared" si="2"/>
        <v>103.72767857142857</v>
      </c>
      <c r="E130" s="62">
        <f t="shared" si="6"/>
        <v>5.9266013220879756</v>
      </c>
      <c r="F130" s="127">
        <v>4387</v>
      </c>
    </row>
    <row r="131" spans="1:6" ht="21" customHeight="1">
      <c r="A131" s="169" t="s">
        <v>1599</v>
      </c>
      <c r="B131" s="65">
        <v>3130</v>
      </c>
      <c r="C131" s="70">
        <v>3331</v>
      </c>
      <c r="D131" s="75">
        <f t="shared" si="2"/>
        <v>106.42172523961662</v>
      </c>
      <c r="E131" s="62">
        <f t="shared" si="6"/>
        <v>8.3604424202992789</v>
      </c>
      <c r="F131" s="127">
        <v>3074</v>
      </c>
    </row>
    <row r="132" spans="1:6" ht="21" customHeight="1">
      <c r="A132" s="169" t="s">
        <v>1600</v>
      </c>
      <c r="B132" s="65">
        <v>1120</v>
      </c>
      <c r="C132" s="70">
        <v>1811</v>
      </c>
      <c r="D132" s="75">
        <f t="shared" si="2"/>
        <v>161.69642857142856</v>
      </c>
      <c r="E132" s="62">
        <f t="shared" si="6"/>
        <v>66.452205882352956</v>
      </c>
      <c r="F132" s="127">
        <v>1088</v>
      </c>
    </row>
    <row r="133" spans="1:6" ht="21" customHeight="1">
      <c r="A133" s="175" t="s">
        <v>1445</v>
      </c>
      <c r="B133" s="70">
        <f>SUM(B134:B134)</f>
        <v>1150</v>
      </c>
      <c r="C133" s="70">
        <f>SUM(C134:C134)</f>
        <v>1226</v>
      </c>
      <c r="D133" s="75">
        <f t="shared" si="2"/>
        <v>106.60869565217392</v>
      </c>
      <c r="E133" s="62">
        <f t="shared" si="6"/>
        <v>8.2082965578111242</v>
      </c>
      <c r="F133" s="125">
        <v>1133</v>
      </c>
    </row>
    <row r="134" spans="1:6" ht="21" customHeight="1">
      <c r="A134" s="169" t="s">
        <v>1601</v>
      </c>
      <c r="B134" s="65">
        <v>1150</v>
      </c>
      <c r="C134" s="70">
        <v>1226</v>
      </c>
      <c r="D134" s="75">
        <f t="shared" si="2"/>
        <v>106.60869565217392</v>
      </c>
      <c r="E134" s="62">
        <f t="shared" si="6"/>
        <v>8.2082965578111242</v>
      </c>
      <c r="F134" s="125">
        <v>1133</v>
      </c>
    </row>
    <row r="135" spans="1:6" ht="21" customHeight="1">
      <c r="A135" s="175" t="s">
        <v>1446</v>
      </c>
      <c r="B135" s="70">
        <f>SUM(B136:B137)</f>
        <v>440</v>
      </c>
      <c r="C135" s="70">
        <f>SUM(C136:C137)</f>
        <v>429</v>
      </c>
      <c r="D135" s="75">
        <f t="shared" si="2"/>
        <v>97.5</v>
      </c>
      <c r="E135" s="62">
        <f t="shared" si="6"/>
        <v>-0.69444444444444287</v>
      </c>
      <c r="F135" s="125">
        <v>432</v>
      </c>
    </row>
    <row r="136" spans="1:6" ht="21" customHeight="1">
      <c r="A136" s="178" t="s">
        <v>1602</v>
      </c>
      <c r="B136" s="70"/>
      <c r="C136" s="70">
        <v>4</v>
      </c>
      <c r="D136" s="75"/>
      <c r="E136" s="62"/>
      <c r="F136" s="125"/>
    </row>
    <row r="137" spans="1:6" ht="21" customHeight="1">
      <c r="A137" s="169" t="s">
        <v>1603</v>
      </c>
      <c r="B137" s="65">
        <v>440</v>
      </c>
      <c r="C137" s="70">
        <v>425</v>
      </c>
      <c r="D137" s="75">
        <f t="shared" si="2"/>
        <v>96.590909090909093</v>
      </c>
      <c r="E137" s="62">
        <f t="shared" si="6"/>
        <v>-1.6203703703703667</v>
      </c>
      <c r="F137" s="125">
        <v>432</v>
      </c>
    </row>
    <row r="138" spans="1:6" ht="21" customHeight="1">
      <c r="A138" s="176" t="s">
        <v>1447</v>
      </c>
      <c r="B138" s="65"/>
      <c r="C138" s="70">
        <f>C139</f>
        <v>10</v>
      </c>
      <c r="D138" s="75"/>
      <c r="E138" s="62"/>
      <c r="F138" s="125"/>
    </row>
    <row r="139" spans="1:6" ht="21" customHeight="1">
      <c r="A139" s="178" t="s">
        <v>1604</v>
      </c>
      <c r="B139" s="65"/>
      <c r="C139" s="70">
        <v>10</v>
      </c>
      <c r="D139" s="75"/>
      <c r="E139" s="62"/>
      <c r="F139" s="125"/>
    </row>
    <row r="140" spans="1:6" ht="21" customHeight="1">
      <c r="A140" s="175" t="s">
        <v>1448</v>
      </c>
      <c r="B140" s="70">
        <f>SUM(B141:B141)</f>
        <v>470</v>
      </c>
      <c r="C140" s="70">
        <f>C141</f>
        <v>513</v>
      </c>
      <c r="D140" s="75">
        <f t="shared" si="2"/>
        <v>109.14893617021278</v>
      </c>
      <c r="E140" s="62">
        <f t="shared" ref="E140:E145" si="7">C140/F140*100-100</f>
        <v>12.253829321663005</v>
      </c>
      <c r="F140" s="125">
        <v>457</v>
      </c>
    </row>
    <row r="141" spans="1:6" ht="21" customHeight="1">
      <c r="A141" s="169" t="s">
        <v>1605</v>
      </c>
      <c r="B141" s="65">
        <v>470</v>
      </c>
      <c r="C141" s="70">
        <v>513</v>
      </c>
      <c r="D141" s="75">
        <f t="shared" si="2"/>
        <v>109.14893617021278</v>
      </c>
      <c r="E141" s="62">
        <f t="shared" si="7"/>
        <v>12.253829321663005</v>
      </c>
      <c r="F141" s="125">
        <v>457</v>
      </c>
    </row>
    <row r="142" spans="1:6" ht="21" customHeight="1">
      <c r="A142" s="175" t="s">
        <v>1449</v>
      </c>
      <c r="B142" s="70">
        <f>SUM(B143:B143)</f>
        <v>900</v>
      </c>
      <c r="C142" s="70">
        <f>SUM(C143:C143)</f>
        <v>952</v>
      </c>
      <c r="D142" s="75">
        <f t="shared" si="2"/>
        <v>105.77777777777777</v>
      </c>
      <c r="E142" s="62">
        <f t="shared" si="7"/>
        <v>11.345029239766077</v>
      </c>
      <c r="F142" s="125">
        <v>855</v>
      </c>
    </row>
    <row r="143" spans="1:6" ht="21" customHeight="1">
      <c r="A143" s="169" t="s">
        <v>1606</v>
      </c>
      <c r="B143" s="65">
        <v>900</v>
      </c>
      <c r="C143" s="70">
        <v>952</v>
      </c>
      <c r="D143" s="75">
        <f t="shared" si="2"/>
        <v>105.77777777777777</v>
      </c>
      <c r="E143" s="62">
        <f t="shared" si="7"/>
        <v>11.345029239766077</v>
      </c>
      <c r="F143" s="125">
        <v>855</v>
      </c>
    </row>
    <row r="144" spans="1:6" ht="21" customHeight="1">
      <c r="A144" s="175" t="s">
        <v>1450</v>
      </c>
      <c r="B144" s="70">
        <f>B145</f>
        <v>3260</v>
      </c>
      <c r="C144" s="70">
        <f>C145</f>
        <v>3194</v>
      </c>
      <c r="D144" s="75">
        <f t="shared" si="2"/>
        <v>97.975460122699388</v>
      </c>
      <c r="E144" s="62">
        <f t="shared" si="7"/>
        <v>2.7339980701190001</v>
      </c>
      <c r="F144" s="125">
        <v>3109</v>
      </c>
    </row>
    <row r="145" spans="1:6" ht="21" customHeight="1">
      <c r="A145" s="169" t="s">
        <v>1607</v>
      </c>
      <c r="B145" s="65">
        <v>3260</v>
      </c>
      <c r="C145" s="70">
        <v>3194</v>
      </c>
      <c r="D145" s="75">
        <f t="shared" si="2"/>
        <v>97.975460122699388</v>
      </c>
      <c r="E145" s="62">
        <f t="shared" si="7"/>
        <v>2.7339980701190001</v>
      </c>
      <c r="F145" s="125">
        <v>3109</v>
      </c>
    </row>
    <row r="146" spans="1:6" ht="21" customHeight="1">
      <c r="A146" s="175" t="s">
        <v>1451</v>
      </c>
      <c r="B146" s="70">
        <f>SUM(B147,,B151,B156,B159)</f>
        <v>3870</v>
      </c>
      <c r="C146" s="70">
        <f>SUM(C147,,C151,C156,C159)</f>
        <v>3846</v>
      </c>
      <c r="D146" s="75">
        <f t="shared" si="2"/>
        <v>99.379844961240309</v>
      </c>
      <c r="E146" s="62">
        <v>1.9</v>
      </c>
      <c r="F146" s="125">
        <v>3777</v>
      </c>
    </row>
    <row r="147" spans="1:6" ht="21" customHeight="1">
      <c r="A147" s="175" t="s">
        <v>1452</v>
      </c>
      <c r="B147" s="70">
        <f>SUM(B148:B150)</f>
        <v>430</v>
      </c>
      <c r="C147" s="70">
        <f>SUM(C148:C150)</f>
        <v>300</v>
      </c>
      <c r="D147" s="75">
        <f t="shared" si="2"/>
        <v>69.767441860465112</v>
      </c>
      <c r="E147" s="62">
        <f>C147/F147*100-100</f>
        <v>-28.400954653937944</v>
      </c>
      <c r="F147" s="125">
        <v>419</v>
      </c>
    </row>
    <row r="148" spans="1:6" ht="21" customHeight="1">
      <c r="A148" s="169" t="s">
        <v>1408</v>
      </c>
      <c r="B148" s="65">
        <v>290</v>
      </c>
      <c r="C148" s="70">
        <v>218</v>
      </c>
      <c r="D148" s="75">
        <f t="shared" si="2"/>
        <v>75.172413793103445</v>
      </c>
      <c r="E148" s="62">
        <f t="shared" ref="E148:E161" si="8">C148/F148*100-100</f>
        <v>-23.239436619718319</v>
      </c>
      <c r="F148" s="125">
        <v>284</v>
      </c>
    </row>
    <row r="149" spans="1:6" ht="21" customHeight="1">
      <c r="A149" s="169" t="s">
        <v>1559</v>
      </c>
      <c r="B149" s="65">
        <v>10</v>
      </c>
      <c r="C149" s="70">
        <v>20</v>
      </c>
      <c r="D149" s="75">
        <f t="shared" si="2"/>
        <v>200</v>
      </c>
      <c r="E149" s="62">
        <f t="shared" si="8"/>
        <v>122.22222222222223</v>
      </c>
      <c r="F149" s="125">
        <v>9</v>
      </c>
    </row>
    <row r="150" spans="1:6" ht="21" customHeight="1">
      <c r="A150" s="169" t="s">
        <v>1608</v>
      </c>
      <c r="B150" s="65">
        <v>130</v>
      </c>
      <c r="C150" s="70">
        <v>62</v>
      </c>
      <c r="D150" s="75">
        <f t="shared" si="2"/>
        <v>47.692307692307693</v>
      </c>
      <c r="E150" s="62">
        <f t="shared" si="8"/>
        <v>-50.793650793650798</v>
      </c>
      <c r="F150" s="125">
        <v>126</v>
      </c>
    </row>
    <row r="151" spans="1:6" ht="21" customHeight="1">
      <c r="A151" s="175" t="s">
        <v>1453</v>
      </c>
      <c r="B151" s="70">
        <f>SUM(B152:B155)</f>
        <v>2065</v>
      </c>
      <c r="C151" s="70">
        <f>SUM(C152:C155)</f>
        <v>2091</v>
      </c>
      <c r="D151" s="75">
        <f t="shared" si="2"/>
        <v>101.25907990314771</v>
      </c>
      <c r="E151" s="62">
        <f t="shared" si="8"/>
        <v>3.566121842496301</v>
      </c>
      <c r="F151" s="125">
        <v>2019</v>
      </c>
    </row>
    <row r="152" spans="1:6" ht="21" customHeight="1">
      <c r="A152" s="169" t="s">
        <v>1609</v>
      </c>
      <c r="B152" s="65">
        <v>80</v>
      </c>
      <c r="C152" s="70">
        <v>219</v>
      </c>
      <c r="D152" s="75">
        <f t="shared" ref="D152:D185" si="9">C152/B152*100</f>
        <v>273.75</v>
      </c>
      <c r="E152" s="62">
        <f t="shared" si="8"/>
        <v>177.21518987341773</v>
      </c>
      <c r="F152" s="125">
        <v>79</v>
      </c>
    </row>
    <row r="153" spans="1:6" ht="21" customHeight="1">
      <c r="A153" s="169" t="s">
        <v>1610</v>
      </c>
      <c r="B153" s="65">
        <v>15</v>
      </c>
      <c r="C153" s="70">
        <v>12</v>
      </c>
      <c r="D153" s="75">
        <f t="shared" si="9"/>
        <v>80</v>
      </c>
      <c r="E153" s="62">
        <f t="shared" si="8"/>
        <v>-7.6923076923076934</v>
      </c>
      <c r="F153" s="125">
        <v>13</v>
      </c>
    </row>
    <row r="154" spans="1:6" ht="21" customHeight="1">
      <c r="A154" s="169" t="s">
        <v>1611</v>
      </c>
      <c r="B154" s="65">
        <v>10</v>
      </c>
      <c r="C154" s="70">
        <v>7</v>
      </c>
      <c r="D154" s="75">
        <f t="shared" si="9"/>
        <v>70</v>
      </c>
      <c r="E154" s="62">
        <f t="shared" si="8"/>
        <v>-30</v>
      </c>
      <c r="F154" s="125">
        <v>10</v>
      </c>
    </row>
    <row r="155" spans="1:6" ht="21" customHeight="1">
      <c r="A155" s="169" t="s">
        <v>1612</v>
      </c>
      <c r="B155" s="65">
        <v>1960</v>
      </c>
      <c r="C155" s="70">
        <v>1853</v>
      </c>
      <c r="D155" s="75">
        <f t="shared" si="9"/>
        <v>94.540816326530603</v>
      </c>
      <c r="E155" s="62">
        <f t="shared" si="8"/>
        <v>-3.3385498174230577</v>
      </c>
      <c r="F155" s="125">
        <v>1917</v>
      </c>
    </row>
    <row r="156" spans="1:6" ht="21" customHeight="1">
      <c r="A156" s="175" t="s">
        <v>1454</v>
      </c>
      <c r="B156" s="70">
        <f>SUM(B157:B158)</f>
        <v>10</v>
      </c>
      <c r="C156" s="70">
        <f>SUM(C157:C158)</f>
        <v>28</v>
      </c>
      <c r="D156" s="75">
        <f t="shared" si="9"/>
        <v>280</v>
      </c>
      <c r="E156" s="62">
        <f t="shared" si="8"/>
        <v>211.11111111111114</v>
      </c>
      <c r="F156" s="125">
        <v>9</v>
      </c>
    </row>
    <row r="157" spans="1:6" ht="21" customHeight="1">
      <c r="A157" s="169" t="s">
        <v>1613</v>
      </c>
      <c r="B157" s="65">
        <v>10</v>
      </c>
      <c r="C157" s="70">
        <v>24</v>
      </c>
      <c r="D157" s="75">
        <f t="shared" si="9"/>
        <v>240</v>
      </c>
      <c r="E157" s="62">
        <f t="shared" si="8"/>
        <v>242.85714285714283</v>
      </c>
      <c r="F157" s="125">
        <v>7</v>
      </c>
    </row>
    <row r="158" spans="1:6" ht="21" customHeight="1">
      <c r="A158" s="169" t="s">
        <v>1614</v>
      </c>
      <c r="B158" s="65"/>
      <c r="C158" s="70">
        <v>4</v>
      </c>
      <c r="D158" s="75"/>
      <c r="E158" s="62">
        <f t="shared" si="8"/>
        <v>100</v>
      </c>
      <c r="F158" s="125">
        <v>2</v>
      </c>
    </row>
    <row r="159" spans="1:6" ht="21" customHeight="1">
      <c r="A159" s="175" t="s">
        <v>1455</v>
      </c>
      <c r="B159" s="70">
        <v>1365</v>
      </c>
      <c r="C159" s="70">
        <f>SUM(C160:C161)</f>
        <v>1427</v>
      </c>
      <c r="D159" s="75">
        <f t="shared" si="9"/>
        <v>104.54212454212455</v>
      </c>
      <c r="E159" s="62">
        <f t="shared" si="8"/>
        <v>7.2932330827067773</v>
      </c>
      <c r="F159" s="125">
        <v>1330</v>
      </c>
    </row>
    <row r="160" spans="1:6" ht="21" customHeight="1">
      <c r="A160" s="169" t="s">
        <v>1615</v>
      </c>
      <c r="B160" s="65">
        <v>25</v>
      </c>
      <c r="C160" s="70">
        <v>20</v>
      </c>
      <c r="D160" s="75">
        <f t="shared" si="9"/>
        <v>80</v>
      </c>
      <c r="E160" s="62">
        <f t="shared" si="8"/>
        <v>-16.666666666666657</v>
      </c>
      <c r="F160" s="125">
        <v>24</v>
      </c>
    </row>
    <row r="161" spans="1:6" ht="21" customHeight="1">
      <c r="A161" s="169" t="s">
        <v>1616</v>
      </c>
      <c r="B161" s="65">
        <v>1340</v>
      </c>
      <c r="C161" s="70">
        <v>1407</v>
      </c>
      <c r="D161" s="75">
        <f t="shared" si="9"/>
        <v>105</v>
      </c>
      <c r="E161" s="62">
        <f t="shared" si="8"/>
        <v>7.7335375191424305</v>
      </c>
      <c r="F161" s="125">
        <v>1306</v>
      </c>
    </row>
    <row r="162" spans="1:6" ht="21" customHeight="1">
      <c r="A162" s="175" t="s">
        <v>1457</v>
      </c>
      <c r="B162" s="70">
        <f>B163+B173+B176+B181+B187</f>
        <v>7730</v>
      </c>
      <c r="C162" s="70">
        <f>C163+C173+C176+C181+C187</f>
        <v>7691</v>
      </c>
      <c r="D162" s="75">
        <f t="shared" si="9"/>
        <v>99.495472186287188</v>
      </c>
      <c r="E162" s="62">
        <v>1.7</v>
      </c>
      <c r="F162" s="125">
        <f>F163+F173+F176+F181+F187</f>
        <v>7566</v>
      </c>
    </row>
    <row r="163" spans="1:6" ht="21" customHeight="1">
      <c r="A163" s="176" t="s">
        <v>1458</v>
      </c>
      <c r="B163" s="70">
        <f>SUM(B164:B172)</f>
        <v>4535</v>
      </c>
      <c r="C163" s="70">
        <f>SUM(C164:C172)</f>
        <v>4586</v>
      </c>
      <c r="D163" s="75">
        <f t="shared" si="9"/>
        <v>101.12458654906284</v>
      </c>
      <c r="E163" s="62">
        <f>C163/F163*100-100</f>
        <v>3.1721034870641205</v>
      </c>
      <c r="F163" s="125">
        <f>SUM(F164:F172)</f>
        <v>4445</v>
      </c>
    </row>
    <row r="164" spans="1:6" ht="21" customHeight="1">
      <c r="A164" s="169" t="s">
        <v>1408</v>
      </c>
      <c r="B164" s="65">
        <v>1250</v>
      </c>
      <c r="C164" s="70">
        <v>1132</v>
      </c>
      <c r="D164" s="75">
        <f t="shared" si="9"/>
        <v>90.56</v>
      </c>
      <c r="E164" s="62">
        <f t="shared" ref="E164:E190" si="10">C164/F164*100-100</f>
        <v>-7.8925956061838889</v>
      </c>
      <c r="F164" s="125">
        <v>1229</v>
      </c>
    </row>
    <row r="165" spans="1:6" ht="21" customHeight="1">
      <c r="A165" s="169" t="s">
        <v>1559</v>
      </c>
      <c r="B165" s="65">
        <v>80</v>
      </c>
      <c r="C165" s="70">
        <v>1130</v>
      </c>
      <c r="D165" s="75">
        <f t="shared" si="9"/>
        <v>1412.5</v>
      </c>
      <c r="E165" s="62">
        <f t="shared" si="10"/>
        <v>8.549471661863592</v>
      </c>
      <c r="F165" s="125">
        <v>1041</v>
      </c>
    </row>
    <row r="166" spans="1:6" ht="21" customHeight="1">
      <c r="A166" s="169" t="s">
        <v>1617</v>
      </c>
      <c r="B166" s="65">
        <v>220</v>
      </c>
      <c r="C166" s="70">
        <v>208</v>
      </c>
      <c r="D166" s="75">
        <f t="shared" si="9"/>
        <v>94.545454545454547</v>
      </c>
      <c r="E166" s="62">
        <f t="shared" si="10"/>
        <v>-3.2558139534883708</v>
      </c>
      <c r="F166" s="125">
        <v>215</v>
      </c>
    </row>
    <row r="167" spans="1:6" ht="21" customHeight="1">
      <c r="A167" s="178" t="s">
        <v>1618</v>
      </c>
      <c r="B167" s="65"/>
      <c r="C167" s="70">
        <v>126</v>
      </c>
      <c r="D167" s="75"/>
      <c r="E167" s="62"/>
      <c r="F167" s="125"/>
    </row>
    <row r="168" spans="1:6" ht="21" customHeight="1">
      <c r="A168" s="169" t="s">
        <v>1619</v>
      </c>
      <c r="B168" s="65">
        <v>480</v>
      </c>
      <c r="C168" s="70">
        <v>456</v>
      </c>
      <c r="D168" s="75">
        <f t="shared" si="9"/>
        <v>95</v>
      </c>
      <c r="E168" s="62">
        <f t="shared" si="10"/>
        <v>-2.5641025641025692</v>
      </c>
      <c r="F168" s="125">
        <v>468</v>
      </c>
    </row>
    <row r="169" spans="1:6" ht="21" customHeight="1">
      <c r="A169" s="178" t="s">
        <v>1620</v>
      </c>
      <c r="B169" s="65"/>
      <c r="C169" s="70">
        <v>15</v>
      </c>
      <c r="D169" s="75"/>
      <c r="E169" s="62"/>
      <c r="F169" s="125"/>
    </row>
    <row r="170" spans="1:6" ht="21" customHeight="1">
      <c r="A170" s="169" t="s">
        <v>1621</v>
      </c>
      <c r="B170" s="65">
        <v>55</v>
      </c>
      <c r="C170" s="70">
        <v>33</v>
      </c>
      <c r="D170" s="75">
        <f t="shared" si="9"/>
        <v>60</v>
      </c>
      <c r="E170" s="62">
        <f t="shared" si="10"/>
        <v>-38.888888888888886</v>
      </c>
      <c r="F170" s="125">
        <v>54</v>
      </c>
    </row>
    <row r="171" spans="1:6" ht="21" customHeight="1">
      <c r="A171" s="178" t="s">
        <v>1622</v>
      </c>
      <c r="B171" s="65"/>
      <c r="C171" s="70">
        <v>53</v>
      </c>
      <c r="D171" s="75"/>
      <c r="E171" s="62">
        <f t="shared" si="10"/>
        <v>35.897435897435912</v>
      </c>
      <c r="F171" s="125">
        <v>39</v>
      </c>
    </row>
    <row r="172" spans="1:6" ht="21" customHeight="1">
      <c r="A172" s="178" t="s">
        <v>1623</v>
      </c>
      <c r="B172" s="65">
        <v>2450</v>
      </c>
      <c r="C172" s="70">
        <v>1433</v>
      </c>
      <c r="D172" s="75">
        <f t="shared" si="9"/>
        <v>58.489795918367349</v>
      </c>
      <c r="E172" s="62">
        <f t="shared" si="10"/>
        <v>2.430307362401706</v>
      </c>
      <c r="F172" s="125">
        <v>1399</v>
      </c>
    </row>
    <row r="173" spans="1:6" ht="21" customHeight="1">
      <c r="A173" s="175" t="s">
        <v>1459</v>
      </c>
      <c r="B173" s="70">
        <f>SUM(B174:B175)</f>
        <v>205</v>
      </c>
      <c r="C173" s="70">
        <f>SUM(C174:C175)</f>
        <v>104</v>
      </c>
      <c r="D173" s="75">
        <f t="shared" si="9"/>
        <v>50.731707317073173</v>
      </c>
      <c r="E173" s="62">
        <f t="shared" si="10"/>
        <v>-48.514851485148512</v>
      </c>
      <c r="F173" s="125">
        <v>202</v>
      </c>
    </row>
    <row r="174" spans="1:6" ht="21" customHeight="1">
      <c r="A174" s="178" t="s">
        <v>1559</v>
      </c>
      <c r="B174" s="65">
        <v>20</v>
      </c>
      <c r="C174" s="70">
        <v>5</v>
      </c>
      <c r="D174" s="75">
        <f t="shared" si="9"/>
        <v>25</v>
      </c>
      <c r="E174" s="62">
        <f t="shared" si="10"/>
        <v>-72.222222222222229</v>
      </c>
      <c r="F174" s="125">
        <v>18</v>
      </c>
    </row>
    <row r="175" spans="1:6" ht="21" customHeight="1">
      <c r="A175" s="169" t="s">
        <v>1624</v>
      </c>
      <c r="B175" s="65">
        <v>185</v>
      </c>
      <c r="C175" s="70">
        <v>99</v>
      </c>
      <c r="D175" s="75">
        <f t="shared" si="9"/>
        <v>53.513513513513509</v>
      </c>
      <c r="E175" s="62">
        <f t="shared" si="10"/>
        <v>-46.195652173913047</v>
      </c>
      <c r="F175" s="125">
        <v>184</v>
      </c>
    </row>
    <row r="176" spans="1:6" ht="21" customHeight="1">
      <c r="A176" s="176" t="s">
        <v>1460</v>
      </c>
      <c r="B176" s="70">
        <f>SUM(B177:B180)</f>
        <v>385</v>
      </c>
      <c r="C176" s="70">
        <f>SUM(C177:C180)</f>
        <v>248</v>
      </c>
      <c r="D176" s="75">
        <f t="shared" si="9"/>
        <v>64.415584415584419</v>
      </c>
      <c r="E176" s="62">
        <f t="shared" si="10"/>
        <v>-38</v>
      </c>
      <c r="F176" s="125">
        <f>SUM(F177:F180)</f>
        <v>400</v>
      </c>
    </row>
    <row r="177" spans="1:6" ht="21" customHeight="1">
      <c r="A177" s="169" t="s">
        <v>1408</v>
      </c>
      <c r="B177" s="65">
        <v>100</v>
      </c>
      <c r="C177" s="70">
        <v>95</v>
      </c>
      <c r="D177" s="75">
        <f t="shared" si="9"/>
        <v>95</v>
      </c>
      <c r="E177" s="62">
        <f t="shared" si="10"/>
        <v>-1.0416666666666572</v>
      </c>
      <c r="F177" s="125">
        <v>96</v>
      </c>
    </row>
    <row r="178" spans="1:6" ht="21" customHeight="1">
      <c r="A178" s="178" t="s">
        <v>1559</v>
      </c>
      <c r="B178" s="65">
        <v>10</v>
      </c>
      <c r="C178" s="70"/>
      <c r="D178" s="75"/>
      <c r="E178" s="62">
        <f t="shared" si="10"/>
        <v>-100</v>
      </c>
      <c r="F178" s="125">
        <v>11</v>
      </c>
    </row>
    <row r="179" spans="1:6" ht="21" customHeight="1">
      <c r="A179" s="178" t="s">
        <v>1625</v>
      </c>
      <c r="B179" s="65">
        <v>150</v>
      </c>
      <c r="C179" s="70">
        <v>130</v>
      </c>
      <c r="D179" s="75">
        <f t="shared" si="9"/>
        <v>86.666666666666671</v>
      </c>
      <c r="E179" s="62">
        <f t="shared" si="10"/>
        <v>-22.155688622754482</v>
      </c>
      <c r="F179" s="125">
        <v>167</v>
      </c>
    </row>
    <row r="180" spans="1:6" ht="21" customHeight="1">
      <c r="A180" s="178" t="s">
        <v>1626</v>
      </c>
      <c r="B180" s="65">
        <v>125</v>
      </c>
      <c r="C180" s="70">
        <v>23</v>
      </c>
      <c r="D180" s="75">
        <f t="shared" si="9"/>
        <v>18.399999999999999</v>
      </c>
      <c r="E180" s="62">
        <f t="shared" si="10"/>
        <v>-81.746031746031747</v>
      </c>
      <c r="F180" s="125">
        <v>126</v>
      </c>
    </row>
    <row r="181" spans="1:6" ht="21" customHeight="1">
      <c r="A181" s="176" t="s">
        <v>1461</v>
      </c>
      <c r="B181" s="65">
        <f>SUM(B182:B186)</f>
        <v>1455</v>
      </c>
      <c r="C181" s="70">
        <f>SUM(C182:C186)</f>
        <v>1492</v>
      </c>
      <c r="D181" s="75">
        <f t="shared" si="9"/>
        <v>102.54295532646047</v>
      </c>
      <c r="E181" s="62">
        <f t="shared" si="10"/>
        <v>6.3435495367070587</v>
      </c>
      <c r="F181" s="125">
        <f>SUM(F182:F186)</f>
        <v>1403</v>
      </c>
    </row>
    <row r="182" spans="1:6" ht="21" customHeight="1">
      <c r="A182" s="178" t="s">
        <v>1408</v>
      </c>
      <c r="B182" s="65">
        <v>1400</v>
      </c>
      <c r="C182" s="119">
        <v>1434</v>
      </c>
      <c r="D182" s="75">
        <f t="shared" si="9"/>
        <v>102.42857142857143</v>
      </c>
      <c r="E182" s="62">
        <f t="shared" si="10"/>
        <v>6.0650887573964383</v>
      </c>
      <c r="F182" s="125">
        <v>1352</v>
      </c>
    </row>
    <row r="183" spans="1:6" ht="21" customHeight="1">
      <c r="A183" s="178" t="s">
        <v>1559</v>
      </c>
      <c r="B183" s="65">
        <v>45</v>
      </c>
      <c r="C183" s="119">
        <v>48</v>
      </c>
      <c r="D183" s="75">
        <f t="shared" si="9"/>
        <v>106.66666666666667</v>
      </c>
      <c r="E183" s="62">
        <f t="shared" si="10"/>
        <v>11.627906976744185</v>
      </c>
      <c r="F183" s="125">
        <v>43</v>
      </c>
    </row>
    <row r="184" spans="1:6" ht="21" customHeight="1">
      <c r="A184" s="178" t="s">
        <v>1627</v>
      </c>
      <c r="B184" s="65">
        <v>5</v>
      </c>
      <c r="C184" s="119">
        <v>4</v>
      </c>
      <c r="D184" s="75">
        <f t="shared" si="9"/>
        <v>80</v>
      </c>
      <c r="E184" s="62">
        <f t="shared" si="10"/>
        <v>0</v>
      </c>
      <c r="F184" s="125">
        <v>4</v>
      </c>
    </row>
    <row r="185" spans="1:6" ht="21" customHeight="1">
      <c r="A185" s="178" t="s">
        <v>1628</v>
      </c>
      <c r="B185" s="65">
        <v>5</v>
      </c>
      <c r="C185" s="119">
        <v>3</v>
      </c>
      <c r="D185" s="75">
        <f t="shared" si="9"/>
        <v>60</v>
      </c>
      <c r="E185" s="62">
        <f t="shared" si="10"/>
        <v>-25</v>
      </c>
      <c r="F185" s="125">
        <v>4</v>
      </c>
    </row>
    <row r="186" spans="1:6" ht="21" customHeight="1">
      <c r="A186" s="178" t="s">
        <v>1629</v>
      </c>
      <c r="B186" s="65"/>
      <c r="C186" s="119">
        <v>3</v>
      </c>
      <c r="D186" s="75"/>
      <c r="E186" s="62"/>
      <c r="F186" s="125"/>
    </row>
    <row r="187" spans="1:6" ht="21" customHeight="1">
      <c r="A187" s="175" t="s">
        <v>1462</v>
      </c>
      <c r="B187" s="70">
        <f>SUM(B188:B190)</f>
        <v>1150</v>
      </c>
      <c r="C187" s="70">
        <f>SUM(C188:C190)</f>
        <v>1261</v>
      </c>
      <c r="D187" s="75">
        <f t="shared" ref="D187:D249" si="11">C187/B187*100</f>
        <v>109.65217391304347</v>
      </c>
      <c r="E187" s="62">
        <f t="shared" si="10"/>
        <v>12.992831541218635</v>
      </c>
      <c r="F187" s="125">
        <v>1116</v>
      </c>
    </row>
    <row r="188" spans="1:6" ht="21" customHeight="1">
      <c r="A188" s="169" t="s">
        <v>1630</v>
      </c>
      <c r="B188" s="65">
        <v>200</v>
      </c>
      <c r="C188" s="70">
        <v>394</v>
      </c>
      <c r="D188" s="75">
        <f t="shared" si="11"/>
        <v>197</v>
      </c>
      <c r="E188" s="62">
        <f t="shared" si="10"/>
        <v>100</v>
      </c>
      <c r="F188" s="125">
        <v>197</v>
      </c>
    </row>
    <row r="189" spans="1:6" ht="21" customHeight="1">
      <c r="A189" s="178" t="s">
        <v>1631</v>
      </c>
      <c r="B189" s="65"/>
      <c r="C189" s="70">
        <v>68</v>
      </c>
      <c r="D189" s="75"/>
      <c r="E189" s="62"/>
      <c r="F189" s="125"/>
    </row>
    <row r="190" spans="1:6" ht="21" customHeight="1">
      <c r="A190" s="169" t="s">
        <v>1632</v>
      </c>
      <c r="B190" s="65">
        <v>950</v>
      </c>
      <c r="C190" s="70">
        <v>799</v>
      </c>
      <c r="D190" s="75">
        <f t="shared" si="11"/>
        <v>84.10526315789474</v>
      </c>
      <c r="E190" s="62">
        <f t="shared" si="10"/>
        <v>-13.057671381936885</v>
      </c>
      <c r="F190" s="125">
        <v>919</v>
      </c>
    </row>
    <row r="191" spans="1:6" ht="21" customHeight="1">
      <c r="A191" s="175" t="s">
        <v>1463</v>
      </c>
      <c r="B191" s="70">
        <f>SUM(B192,B197,B204,B206,B208,B216,B220,B226,B232,B235,B238,B241,B243,B246,B248)</f>
        <v>19200</v>
      </c>
      <c r="C191" s="70">
        <f>C192+C197+C204+C206+C208+C216+C220+C226+C232+C235+C238+C241+C243+C246+C248</f>
        <v>19248</v>
      </c>
      <c r="D191" s="75">
        <f t="shared" si="11"/>
        <v>100.25</v>
      </c>
      <c r="E191" s="62">
        <v>2.4</v>
      </c>
      <c r="F191" s="125">
        <v>18832</v>
      </c>
    </row>
    <row r="192" spans="1:6" ht="21" customHeight="1">
      <c r="A192" s="175" t="s">
        <v>1464</v>
      </c>
      <c r="B192" s="70">
        <f>SUM(B193:B196)</f>
        <v>1830</v>
      </c>
      <c r="C192" s="70">
        <f>SUM(C193:C196)</f>
        <v>1535</v>
      </c>
      <c r="D192" s="75">
        <f t="shared" si="11"/>
        <v>83.879781420765028</v>
      </c>
      <c r="E192" s="62">
        <f>C192/F192*100-100</f>
        <v>-14.48467966573817</v>
      </c>
      <c r="F192" s="125">
        <v>1795</v>
      </c>
    </row>
    <row r="193" spans="1:6" ht="21" customHeight="1">
      <c r="A193" s="169" t="s">
        <v>1408</v>
      </c>
      <c r="B193" s="65">
        <v>820</v>
      </c>
      <c r="C193" s="70">
        <v>715</v>
      </c>
      <c r="D193" s="75">
        <f t="shared" si="11"/>
        <v>87.195121951219505</v>
      </c>
      <c r="E193" s="62">
        <f t="shared" ref="E193:E249" si="12">C193/F193*100-100</f>
        <v>-10.625</v>
      </c>
      <c r="F193" s="125">
        <v>800</v>
      </c>
    </row>
    <row r="194" spans="1:6" ht="21" customHeight="1">
      <c r="A194" s="169" t="s">
        <v>1559</v>
      </c>
      <c r="B194" s="65">
        <v>520</v>
      </c>
      <c r="C194" s="70">
        <v>493</v>
      </c>
      <c r="D194" s="75">
        <f t="shared" si="11"/>
        <v>94.807692307692307</v>
      </c>
      <c r="E194" s="62">
        <f t="shared" si="12"/>
        <v>-3.8986354775828431</v>
      </c>
      <c r="F194" s="125">
        <v>513</v>
      </c>
    </row>
    <row r="195" spans="1:6" ht="21" customHeight="1">
      <c r="A195" s="178" t="s">
        <v>1633</v>
      </c>
      <c r="B195" s="65"/>
      <c r="C195" s="70">
        <v>13</v>
      </c>
      <c r="D195" s="75"/>
      <c r="E195" s="62"/>
      <c r="F195" s="125"/>
    </row>
    <row r="196" spans="1:6" ht="21" customHeight="1">
      <c r="A196" s="169" t="s">
        <v>1634</v>
      </c>
      <c r="B196" s="65">
        <v>490</v>
      </c>
      <c r="C196" s="70">
        <v>314</v>
      </c>
      <c r="D196" s="75">
        <f t="shared" si="11"/>
        <v>64.08163265306122</v>
      </c>
      <c r="E196" s="62">
        <f t="shared" si="12"/>
        <v>-34.854771784232369</v>
      </c>
      <c r="F196" s="125">
        <v>482</v>
      </c>
    </row>
    <row r="197" spans="1:6" ht="21" customHeight="1">
      <c r="A197" s="175" t="s">
        <v>1465</v>
      </c>
      <c r="B197" s="70">
        <f>SUM(B198:B203)</f>
        <v>840</v>
      </c>
      <c r="C197" s="70">
        <f>SUM(C198:C203)</f>
        <v>827</v>
      </c>
      <c r="D197" s="75">
        <f t="shared" si="11"/>
        <v>98.452380952380963</v>
      </c>
      <c r="E197" s="62">
        <f t="shared" si="12"/>
        <v>3.7641154328732682</v>
      </c>
      <c r="F197" s="125">
        <v>797</v>
      </c>
    </row>
    <row r="198" spans="1:6" ht="21" customHeight="1">
      <c r="A198" s="169" t="s">
        <v>1408</v>
      </c>
      <c r="B198" s="65">
        <v>630</v>
      </c>
      <c r="C198" s="70">
        <v>567</v>
      </c>
      <c r="D198" s="75">
        <f t="shared" si="11"/>
        <v>90</v>
      </c>
      <c r="E198" s="62">
        <f t="shared" si="12"/>
        <v>-9.4249201277955166</v>
      </c>
      <c r="F198" s="125">
        <v>626</v>
      </c>
    </row>
    <row r="199" spans="1:6" ht="21" customHeight="1">
      <c r="A199" s="169" t="s">
        <v>1559</v>
      </c>
      <c r="B199" s="65">
        <v>35</v>
      </c>
      <c r="C199" s="70">
        <v>50</v>
      </c>
      <c r="D199" s="75">
        <f t="shared" si="11"/>
        <v>142.85714285714286</v>
      </c>
      <c r="E199" s="62">
        <f t="shared" si="12"/>
        <v>51.515151515151501</v>
      </c>
      <c r="F199" s="125">
        <v>33</v>
      </c>
    </row>
    <row r="200" spans="1:6" ht="21" customHeight="1">
      <c r="A200" s="178" t="s">
        <v>1635</v>
      </c>
      <c r="B200" s="65"/>
      <c r="C200" s="70">
        <v>8</v>
      </c>
      <c r="D200" s="75"/>
      <c r="E200" s="62"/>
      <c r="F200" s="125"/>
    </row>
    <row r="201" spans="1:6" ht="21" customHeight="1">
      <c r="A201" s="178" t="s">
        <v>1636</v>
      </c>
      <c r="B201" s="65"/>
      <c r="C201" s="74">
        <v>4</v>
      </c>
      <c r="D201" s="75"/>
      <c r="E201" s="62"/>
      <c r="F201" s="125"/>
    </row>
    <row r="202" spans="1:6" ht="21" customHeight="1">
      <c r="A202" s="169" t="s">
        <v>1637</v>
      </c>
      <c r="B202" s="65">
        <v>8</v>
      </c>
      <c r="C202" s="70">
        <v>24</v>
      </c>
      <c r="D202" s="75">
        <f t="shared" si="11"/>
        <v>300</v>
      </c>
      <c r="E202" s="62">
        <f t="shared" si="12"/>
        <v>200</v>
      </c>
      <c r="F202" s="125">
        <v>8</v>
      </c>
    </row>
    <row r="203" spans="1:6" ht="21" customHeight="1">
      <c r="A203" s="169" t="s">
        <v>1638</v>
      </c>
      <c r="B203" s="65">
        <v>167</v>
      </c>
      <c r="C203" s="70">
        <v>174</v>
      </c>
      <c r="D203" s="75">
        <f t="shared" si="11"/>
        <v>104.19161676646706</v>
      </c>
      <c r="E203" s="62">
        <f t="shared" si="12"/>
        <v>33.84615384615384</v>
      </c>
      <c r="F203" s="125">
        <v>130</v>
      </c>
    </row>
    <row r="204" spans="1:6" ht="21" customHeight="1">
      <c r="A204" s="175" t="s">
        <v>1466</v>
      </c>
      <c r="B204" s="70">
        <f>SUM(B205:B205)</f>
        <v>10</v>
      </c>
      <c r="C204" s="70">
        <f>SUM(C205:C205)</f>
        <v>9</v>
      </c>
      <c r="D204" s="75">
        <f t="shared" si="11"/>
        <v>90</v>
      </c>
      <c r="E204" s="62">
        <f t="shared" si="12"/>
        <v>-10</v>
      </c>
      <c r="F204" s="125">
        <v>10</v>
      </c>
    </row>
    <row r="205" spans="1:6" ht="21" customHeight="1">
      <c r="A205" s="169" t="s">
        <v>1639</v>
      </c>
      <c r="B205" s="65">
        <v>10</v>
      </c>
      <c r="C205" s="70">
        <v>9</v>
      </c>
      <c r="D205" s="75">
        <f t="shared" si="11"/>
        <v>90</v>
      </c>
      <c r="E205" s="62">
        <f t="shared" si="12"/>
        <v>-10</v>
      </c>
      <c r="F205" s="125">
        <v>10</v>
      </c>
    </row>
    <row r="206" spans="1:6" ht="21" customHeight="1">
      <c r="A206" s="175" t="s">
        <v>1467</v>
      </c>
      <c r="B206" s="70">
        <f>SUM(B207:B207)</f>
        <v>1550</v>
      </c>
      <c r="C206" s="70">
        <f>SUM(C207:C207)</f>
        <v>1378</v>
      </c>
      <c r="D206" s="75">
        <f t="shared" si="11"/>
        <v>88.903225806451616</v>
      </c>
      <c r="E206" s="62">
        <f t="shared" si="12"/>
        <v>-8.2556591211717603</v>
      </c>
      <c r="F206" s="125">
        <v>1502</v>
      </c>
    </row>
    <row r="207" spans="1:6" ht="21" customHeight="1">
      <c r="A207" s="169" t="s">
        <v>1640</v>
      </c>
      <c r="B207" s="65">
        <v>1550</v>
      </c>
      <c r="C207" s="70">
        <v>1378</v>
      </c>
      <c r="D207" s="75">
        <f t="shared" si="11"/>
        <v>88.903225806451616</v>
      </c>
      <c r="E207" s="62">
        <f t="shared" si="12"/>
        <v>-8.2556591211717603</v>
      </c>
      <c r="F207" s="125">
        <v>1502</v>
      </c>
    </row>
    <row r="208" spans="1:6" ht="21" customHeight="1">
      <c r="A208" s="175" t="s">
        <v>1468</v>
      </c>
      <c r="B208" s="70">
        <f>SUM(B209:B215)</f>
        <v>640</v>
      </c>
      <c r="C208" s="70">
        <f>SUM(C212:C215)</f>
        <v>341</v>
      </c>
      <c r="D208" s="75">
        <f t="shared" si="11"/>
        <v>53.28125</v>
      </c>
      <c r="E208" s="62">
        <f t="shared" si="12"/>
        <v>-46.129541864139021</v>
      </c>
      <c r="F208" s="125">
        <v>633</v>
      </c>
    </row>
    <row r="209" spans="1:6" ht="21" customHeight="1">
      <c r="A209" s="169" t="s">
        <v>1641</v>
      </c>
      <c r="B209" s="70">
        <v>95</v>
      </c>
      <c r="C209" s="70"/>
      <c r="D209" s="75"/>
      <c r="E209" s="62">
        <f t="shared" si="12"/>
        <v>-100</v>
      </c>
      <c r="F209" s="125">
        <v>94</v>
      </c>
    </row>
    <row r="210" spans="1:6" ht="21" customHeight="1">
      <c r="A210" s="169" t="s">
        <v>1642</v>
      </c>
      <c r="B210" s="70">
        <v>70</v>
      </c>
      <c r="C210" s="70"/>
      <c r="D210" s="75"/>
      <c r="E210" s="62">
        <f t="shared" si="12"/>
        <v>-100</v>
      </c>
      <c r="F210" s="125">
        <v>68</v>
      </c>
    </row>
    <row r="211" spans="1:6" ht="21" customHeight="1">
      <c r="A211" s="169" t="s">
        <v>1643</v>
      </c>
      <c r="B211" s="70">
        <v>22</v>
      </c>
      <c r="C211" s="70"/>
      <c r="D211" s="75"/>
      <c r="E211" s="62">
        <f t="shared" si="12"/>
        <v>-100</v>
      </c>
      <c r="F211" s="125">
        <v>22</v>
      </c>
    </row>
    <row r="212" spans="1:6" ht="21" customHeight="1">
      <c r="A212" s="169" t="s">
        <v>1644</v>
      </c>
      <c r="B212" s="65"/>
      <c r="C212" s="70">
        <v>2</v>
      </c>
      <c r="D212" s="75"/>
      <c r="E212" s="62">
        <f t="shared" si="12"/>
        <v>100</v>
      </c>
      <c r="F212" s="125">
        <v>1</v>
      </c>
    </row>
    <row r="213" spans="1:6" ht="21" customHeight="1">
      <c r="A213" s="169" t="s">
        <v>1645</v>
      </c>
      <c r="B213" s="65">
        <v>138</v>
      </c>
      <c r="C213" s="70">
        <v>158</v>
      </c>
      <c r="D213" s="75">
        <f t="shared" si="11"/>
        <v>114.49275362318841</v>
      </c>
      <c r="E213" s="62">
        <f t="shared" si="12"/>
        <v>15.328467153284663</v>
      </c>
      <c r="F213" s="125">
        <v>137</v>
      </c>
    </row>
    <row r="214" spans="1:6" ht="21" customHeight="1">
      <c r="A214" s="169" t="s">
        <v>1646</v>
      </c>
      <c r="B214" s="65">
        <v>55</v>
      </c>
      <c r="C214" s="70"/>
      <c r="D214" s="75"/>
      <c r="E214" s="62">
        <f t="shared" si="12"/>
        <v>-100</v>
      </c>
      <c r="F214" s="125">
        <v>55</v>
      </c>
    </row>
    <row r="215" spans="1:6" ht="21" customHeight="1">
      <c r="A215" s="169" t="s">
        <v>1647</v>
      </c>
      <c r="B215" s="65">
        <v>260</v>
      </c>
      <c r="C215" s="70">
        <v>181</v>
      </c>
      <c r="D215" s="75">
        <f t="shared" si="11"/>
        <v>69.615384615384613</v>
      </c>
      <c r="E215" s="62">
        <f t="shared" si="12"/>
        <v>-29.296875</v>
      </c>
      <c r="F215" s="125">
        <v>256</v>
      </c>
    </row>
    <row r="216" spans="1:6" ht="21" customHeight="1">
      <c r="A216" s="175" t="s">
        <v>1469</v>
      </c>
      <c r="B216" s="70">
        <f>SUM(B217:B219)</f>
        <v>225</v>
      </c>
      <c r="C216" s="70">
        <f>SUM(C217:C219)</f>
        <v>219</v>
      </c>
      <c r="D216" s="75">
        <f t="shared" si="11"/>
        <v>97.333333333333343</v>
      </c>
      <c r="E216" s="62">
        <f t="shared" si="12"/>
        <v>0.92165898617511743</v>
      </c>
      <c r="F216" s="125">
        <v>217</v>
      </c>
    </row>
    <row r="217" spans="1:6" ht="21" customHeight="1">
      <c r="A217" s="178" t="s">
        <v>1648</v>
      </c>
      <c r="B217" s="65">
        <v>200</v>
      </c>
      <c r="C217" s="70">
        <v>189</v>
      </c>
      <c r="D217" s="75">
        <f t="shared" si="11"/>
        <v>94.5</v>
      </c>
      <c r="E217" s="62">
        <f t="shared" si="12"/>
        <v>-1.5625</v>
      </c>
      <c r="F217" s="125">
        <v>192</v>
      </c>
    </row>
    <row r="218" spans="1:6" ht="21" customHeight="1">
      <c r="A218" s="169" t="s">
        <v>1649</v>
      </c>
      <c r="B218" s="65">
        <v>25</v>
      </c>
      <c r="C218" s="70">
        <v>29</v>
      </c>
      <c r="D218" s="75">
        <f t="shared" si="11"/>
        <v>115.99999999999999</v>
      </c>
      <c r="E218" s="62">
        <f t="shared" si="12"/>
        <v>15.999999999999986</v>
      </c>
      <c r="F218" s="125">
        <v>25</v>
      </c>
    </row>
    <row r="219" spans="1:6" ht="21" customHeight="1">
      <c r="A219" s="178" t="s">
        <v>1650</v>
      </c>
      <c r="B219" s="65"/>
      <c r="C219" s="70">
        <v>1</v>
      </c>
      <c r="D219" s="75"/>
      <c r="E219" s="62"/>
      <c r="F219" s="125"/>
    </row>
    <row r="220" spans="1:6" ht="21" customHeight="1">
      <c r="A220" s="175" t="s">
        <v>1470</v>
      </c>
      <c r="B220" s="70">
        <f>SUM(B221:B225)</f>
        <v>810</v>
      </c>
      <c r="C220" s="70">
        <f>SUM(C221:C225)</f>
        <v>803</v>
      </c>
      <c r="D220" s="75">
        <f t="shared" si="11"/>
        <v>99.135802469135797</v>
      </c>
      <c r="E220" s="62">
        <f t="shared" si="12"/>
        <v>-3.485576923076934</v>
      </c>
      <c r="F220" s="125">
        <v>832</v>
      </c>
    </row>
    <row r="221" spans="1:6" ht="21" customHeight="1">
      <c r="A221" s="169" t="s">
        <v>1651</v>
      </c>
      <c r="B221" s="65">
        <v>130</v>
      </c>
      <c r="C221" s="70">
        <v>9</v>
      </c>
      <c r="D221" s="75">
        <f t="shared" si="11"/>
        <v>6.9230769230769234</v>
      </c>
      <c r="E221" s="62">
        <f t="shared" si="12"/>
        <v>-93.07692307692308</v>
      </c>
      <c r="F221" s="125">
        <v>130</v>
      </c>
    </row>
    <row r="222" spans="1:6" ht="21" customHeight="1">
      <c r="A222" s="169" t="s">
        <v>1652</v>
      </c>
      <c r="B222" s="65">
        <v>210</v>
      </c>
      <c r="C222" s="70">
        <v>326</v>
      </c>
      <c r="D222" s="75">
        <f t="shared" si="11"/>
        <v>155.23809523809524</v>
      </c>
      <c r="E222" s="62">
        <f t="shared" si="12"/>
        <v>55.238095238095241</v>
      </c>
      <c r="F222" s="125">
        <v>210</v>
      </c>
    </row>
    <row r="223" spans="1:6" ht="21" customHeight="1">
      <c r="A223" s="169" t="s">
        <v>1653</v>
      </c>
      <c r="B223" s="65">
        <v>195</v>
      </c>
      <c r="C223" s="70">
        <v>247</v>
      </c>
      <c r="D223" s="75">
        <f t="shared" si="11"/>
        <v>126.66666666666666</v>
      </c>
      <c r="E223" s="62">
        <f t="shared" si="12"/>
        <v>29.319371727748688</v>
      </c>
      <c r="F223" s="125">
        <v>191</v>
      </c>
    </row>
    <row r="224" spans="1:6" ht="21" customHeight="1">
      <c r="A224" s="169" t="s">
        <v>1654</v>
      </c>
      <c r="B224" s="65">
        <v>160</v>
      </c>
      <c r="C224" s="70">
        <v>171</v>
      </c>
      <c r="D224" s="75">
        <f t="shared" si="11"/>
        <v>106.87500000000001</v>
      </c>
      <c r="E224" s="62">
        <f t="shared" si="12"/>
        <v>6.8750000000000142</v>
      </c>
      <c r="F224" s="125">
        <v>160</v>
      </c>
    </row>
    <row r="225" spans="1:6" ht="21" customHeight="1">
      <c r="A225" s="169" t="s">
        <v>1655</v>
      </c>
      <c r="B225" s="65">
        <v>115</v>
      </c>
      <c r="C225" s="70">
        <v>50</v>
      </c>
      <c r="D225" s="75">
        <f t="shared" si="11"/>
        <v>43.478260869565219</v>
      </c>
      <c r="E225" s="62">
        <f t="shared" si="12"/>
        <v>-64.539007092198574</v>
      </c>
      <c r="F225" s="125">
        <v>141</v>
      </c>
    </row>
    <row r="226" spans="1:6" ht="21" customHeight="1">
      <c r="A226" s="175" t="s">
        <v>1471</v>
      </c>
      <c r="B226" s="70">
        <f>SUM(B227:B231)</f>
        <v>1010</v>
      </c>
      <c r="C226" s="70">
        <f>SUM(C227:C231)</f>
        <v>1015</v>
      </c>
      <c r="D226" s="75">
        <f t="shared" si="11"/>
        <v>100.4950495049505</v>
      </c>
      <c r="E226" s="62">
        <f t="shared" si="12"/>
        <v>1.4999999999999858</v>
      </c>
      <c r="F226" s="125">
        <v>1000</v>
      </c>
    </row>
    <row r="227" spans="1:6" ht="21" customHeight="1">
      <c r="A227" s="169" t="s">
        <v>1408</v>
      </c>
      <c r="B227" s="65">
        <v>175</v>
      </c>
      <c r="C227" s="70">
        <v>201</v>
      </c>
      <c r="D227" s="75">
        <f t="shared" si="11"/>
        <v>114.85714285714286</v>
      </c>
      <c r="E227" s="62">
        <f t="shared" si="12"/>
        <v>17.543859649122822</v>
      </c>
      <c r="F227" s="125">
        <v>171</v>
      </c>
    </row>
    <row r="228" spans="1:6" ht="21" customHeight="1">
      <c r="A228" s="169" t="s">
        <v>1559</v>
      </c>
      <c r="B228" s="65">
        <v>15</v>
      </c>
      <c r="C228" s="70">
        <v>7</v>
      </c>
      <c r="D228" s="75">
        <f t="shared" si="11"/>
        <v>46.666666666666664</v>
      </c>
      <c r="E228" s="62">
        <f t="shared" si="12"/>
        <v>-46.153846153846153</v>
      </c>
      <c r="F228" s="125">
        <v>13</v>
      </c>
    </row>
    <row r="229" spans="1:6" ht="21" customHeight="1">
      <c r="A229" s="169" t="s">
        <v>1656</v>
      </c>
      <c r="B229" s="65"/>
      <c r="C229" s="70">
        <v>1</v>
      </c>
      <c r="D229" s="75"/>
      <c r="E229" s="62">
        <f t="shared" si="12"/>
        <v>0</v>
      </c>
      <c r="F229" s="125">
        <v>1</v>
      </c>
    </row>
    <row r="230" spans="1:6" ht="21" customHeight="1">
      <c r="A230" s="169" t="s">
        <v>1657</v>
      </c>
      <c r="B230" s="65">
        <v>310</v>
      </c>
      <c r="C230" s="70">
        <v>304</v>
      </c>
      <c r="D230" s="75">
        <f>C230/B230*100</f>
        <v>98.064516129032256</v>
      </c>
      <c r="E230" s="62">
        <f t="shared" si="12"/>
        <v>-1.2987012987013031</v>
      </c>
      <c r="F230" s="125">
        <v>308</v>
      </c>
    </row>
    <row r="231" spans="1:6" ht="21" customHeight="1">
      <c r="A231" s="169" t="s">
        <v>1658</v>
      </c>
      <c r="B231" s="65">
        <v>510</v>
      </c>
      <c r="C231" s="70">
        <v>502</v>
      </c>
      <c r="D231" s="75">
        <f t="shared" si="11"/>
        <v>98.431372549019599</v>
      </c>
      <c r="E231" s="62">
        <f t="shared" si="12"/>
        <v>-0.98619329388560573</v>
      </c>
      <c r="F231" s="125">
        <v>507</v>
      </c>
    </row>
    <row r="232" spans="1:6" ht="21" customHeight="1">
      <c r="A232" s="175" t="s">
        <v>1472</v>
      </c>
      <c r="B232" s="70">
        <f>SUM(B233:B234)</f>
        <v>1070</v>
      </c>
      <c r="C232" s="70">
        <f>SUM(C233:C234)</f>
        <v>599</v>
      </c>
      <c r="D232" s="75">
        <f t="shared" si="11"/>
        <v>55.981308411214961</v>
      </c>
      <c r="E232" s="62">
        <f t="shared" si="12"/>
        <v>-42.734225621414915</v>
      </c>
      <c r="F232" s="125">
        <v>1046</v>
      </c>
    </row>
    <row r="233" spans="1:6" ht="21" customHeight="1">
      <c r="A233" s="169" t="s">
        <v>1659</v>
      </c>
      <c r="B233" s="65">
        <v>420</v>
      </c>
      <c r="C233" s="70">
        <v>50</v>
      </c>
      <c r="D233" s="75">
        <f t="shared" si="11"/>
        <v>11.904761904761903</v>
      </c>
      <c r="E233" s="62">
        <f t="shared" si="12"/>
        <v>-87.775061124694375</v>
      </c>
      <c r="F233" s="125">
        <v>409</v>
      </c>
    </row>
    <row r="234" spans="1:6" ht="21" customHeight="1">
      <c r="A234" s="169" t="s">
        <v>1660</v>
      </c>
      <c r="B234" s="65">
        <v>650</v>
      </c>
      <c r="C234" s="70">
        <v>549</v>
      </c>
      <c r="D234" s="75">
        <f t="shared" si="11"/>
        <v>84.461538461538467</v>
      </c>
      <c r="E234" s="62">
        <f t="shared" si="12"/>
        <v>-13.814756671899531</v>
      </c>
      <c r="F234" s="125">
        <v>637</v>
      </c>
    </row>
    <row r="235" spans="1:6" ht="21" customHeight="1">
      <c r="A235" s="175" t="s">
        <v>1473</v>
      </c>
      <c r="B235" s="70">
        <f>SUM(B236:B237)</f>
        <v>42</v>
      </c>
      <c r="C235" s="70">
        <f>SUM(C236:C237)</f>
        <v>120</v>
      </c>
      <c r="D235" s="75">
        <f t="shared" si="11"/>
        <v>285.71428571428572</v>
      </c>
      <c r="E235" s="62">
        <f t="shared" si="12"/>
        <v>192.6829268292683</v>
      </c>
      <c r="F235" s="125">
        <v>41</v>
      </c>
    </row>
    <row r="236" spans="1:6" ht="21" customHeight="1">
      <c r="A236" s="169" t="s">
        <v>1661</v>
      </c>
      <c r="B236" s="65">
        <v>40</v>
      </c>
      <c r="C236" s="70">
        <v>116</v>
      </c>
      <c r="D236" s="75">
        <f t="shared" si="11"/>
        <v>290</v>
      </c>
      <c r="E236" s="62">
        <f t="shared" si="12"/>
        <v>197.43589743589746</v>
      </c>
      <c r="F236" s="125">
        <v>39</v>
      </c>
    </row>
    <row r="237" spans="1:6" ht="21" customHeight="1">
      <c r="A237" s="169" t="s">
        <v>1662</v>
      </c>
      <c r="B237" s="65">
        <v>2</v>
      </c>
      <c r="C237" s="70">
        <v>4</v>
      </c>
      <c r="D237" s="75">
        <f t="shared" si="11"/>
        <v>200</v>
      </c>
      <c r="E237" s="62">
        <f t="shared" si="12"/>
        <v>100</v>
      </c>
      <c r="F237" s="125">
        <v>2</v>
      </c>
    </row>
    <row r="238" spans="1:6" ht="21" customHeight="1">
      <c r="A238" s="175" t="s">
        <v>1474</v>
      </c>
      <c r="B238" s="70">
        <f>SUM(B239:B240)</f>
        <v>93</v>
      </c>
      <c r="C238" s="70">
        <f>SUM(C239:C240)</f>
        <v>128</v>
      </c>
      <c r="D238" s="75">
        <f t="shared" si="11"/>
        <v>137.63440860215056</v>
      </c>
      <c r="E238" s="62">
        <f t="shared" si="12"/>
        <v>40.659340659340671</v>
      </c>
      <c r="F238" s="125">
        <v>91</v>
      </c>
    </row>
    <row r="239" spans="1:6" ht="21" customHeight="1">
      <c r="A239" s="169" t="s">
        <v>1663</v>
      </c>
      <c r="B239" s="65">
        <v>93</v>
      </c>
      <c r="C239" s="70">
        <v>124</v>
      </c>
      <c r="D239" s="75">
        <f t="shared" si="11"/>
        <v>133.33333333333331</v>
      </c>
      <c r="E239" s="62">
        <f t="shared" si="12"/>
        <v>36.263736263736263</v>
      </c>
      <c r="F239" s="125">
        <v>91</v>
      </c>
    </row>
    <row r="240" spans="1:6" ht="21" customHeight="1">
      <c r="A240" s="178" t="s">
        <v>1664</v>
      </c>
      <c r="B240" s="65"/>
      <c r="C240" s="70">
        <v>4</v>
      </c>
      <c r="D240" s="75"/>
      <c r="E240" s="62"/>
      <c r="F240" s="125"/>
    </row>
    <row r="241" spans="1:6" ht="21" customHeight="1">
      <c r="A241" s="175" t="s">
        <v>1475</v>
      </c>
      <c r="B241" s="70">
        <f>SUM(B242:B242)</f>
        <v>160</v>
      </c>
      <c r="C241" s="70">
        <f>SUM(C242:C242)</f>
        <v>149</v>
      </c>
      <c r="D241" s="75">
        <f t="shared" si="11"/>
        <v>93.125</v>
      </c>
      <c r="E241" s="62">
        <f t="shared" si="12"/>
        <v>-4.487179487179489</v>
      </c>
      <c r="F241" s="125">
        <v>156</v>
      </c>
    </row>
    <row r="242" spans="1:6" ht="21" customHeight="1">
      <c r="A242" s="169" t="s">
        <v>1665</v>
      </c>
      <c r="B242" s="65">
        <v>160</v>
      </c>
      <c r="C242" s="70">
        <v>149</v>
      </c>
      <c r="D242" s="75">
        <f t="shared" si="11"/>
        <v>93.125</v>
      </c>
      <c r="E242" s="62">
        <f t="shared" si="12"/>
        <v>-4.487179487179489</v>
      </c>
      <c r="F242" s="125">
        <v>156</v>
      </c>
    </row>
    <row r="243" spans="1:6" ht="21" customHeight="1">
      <c r="A243" s="175" t="s">
        <v>1476</v>
      </c>
      <c r="B243" s="70">
        <f>SUM(B244:B245)</f>
        <v>6700</v>
      </c>
      <c r="C243" s="70">
        <f>SUM(C244:C245)</f>
        <v>9777</v>
      </c>
      <c r="D243" s="75">
        <f t="shared" si="11"/>
        <v>145.92537313432837</v>
      </c>
      <c r="E243" s="62">
        <f t="shared" si="12"/>
        <v>49.518274965591075</v>
      </c>
      <c r="F243" s="125">
        <v>6539</v>
      </c>
    </row>
    <row r="244" spans="1:6" ht="21" customHeight="1">
      <c r="A244" s="169" t="s">
        <v>1666</v>
      </c>
      <c r="B244" s="65">
        <v>1200</v>
      </c>
      <c r="C244" s="70">
        <v>3525</v>
      </c>
      <c r="D244" s="75">
        <f t="shared" si="11"/>
        <v>293.75</v>
      </c>
      <c r="E244" s="62">
        <f t="shared" si="12"/>
        <v>201.28205128205127</v>
      </c>
      <c r="F244" s="125">
        <v>1170</v>
      </c>
    </row>
    <row r="245" spans="1:6" ht="21" customHeight="1">
      <c r="A245" s="169" t="s">
        <v>1667</v>
      </c>
      <c r="B245" s="65">
        <v>5500</v>
      </c>
      <c r="C245" s="70">
        <v>6252</v>
      </c>
      <c r="D245" s="75">
        <f t="shared" si="11"/>
        <v>113.67272727272729</v>
      </c>
      <c r="E245" s="62">
        <f t="shared" si="12"/>
        <v>16.446265598807969</v>
      </c>
      <c r="F245" s="125">
        <v>5369</v>
      </c>
    </row>
    <row r="246" spans="1:6" ht="21" customHeight="1">
      <c r="A246" s="176" t="s">
        <v>1477</v>
      </c>
      <c r="B246" s="65"/>
      <c r="C246" s="70">
        <f>C247</f>
        <v>8</v>
      </c>
      <c r="D246" s="75"/>
      <c r="E246" s="62">
        <f t="shared" si="12"/>
        <v>33.333333333333314</v>
      </c>
      <c r="F246" s="125">
        <v>6</v>
      </c>
    </row>
    <row r="247" spans="1:6" ht="21" customHeight="1">
      <c r="A247" s="178" t="s">
        <v>1668</v>
      </c>
      <c r="B247" s="65"/>
      <c r="C247" s="70">
        <v>8</v>
      </c>
      <c r="D247" s="75"/>
      <c r="E247" s="62">
        <f t="shared" si="12"/>
        <v>33.333333333333314</v>
      </c>
      <c r="F247" s="125">
        <v>6</v>
      </c>
    </row>
    <row r="248" spans="1:6" ht="21" customHeight="1">
      <c r="A248" s="175" t="s">
        <v>1478</v>
      </c>
      <c r="B248" s="70">
        <f>B249</f>
        <v>4220</v>
      </c>
      <c r="C248" s="70">
        <f>C249</f>
        <v>2340</v>
      </c>
      <c r="D248" s="75">
        <f t="shared" si="11"/>
        <v>55.45023696682464</v>
      </c>
      <c r="E248" s="62">
        <f t="shared" si="12"/>
        <v>-43.844492440604753</v>
      </c>
      <c r="F248" s="125">
        <v>4167</v>
      </c>
    </row>
    <row r="249" spans="1:6" ht="21" customHeight="1">
      <c r="A249" s="169" t="s">
        <v>1669</v>
      </c>
      <c r="B249" s="65">
        <v>4220</v>
      </c>
      <c r="C249" s="70">
        <v>2340</v>
      </c>
      <c r="D249" s="75">
        <f t="shared" si="11"/>
        <v>55.45023696682464</v>
      </c>
      <c r="E249" s="62">
        <f t="shared" si="12"/>
        <v>-43.844492440604753</v>
      </c>
      <c r="F249" s="125">
        <v>4167</v>
      </c>
    </row>
    <row r="250" spans="1:6" ht="21" customHeight="1">
      <c r="A250" s="175" t="s">
        <v>1480</v>
      </c>
      <c r="B250" s="70">
        <f>SUM(B251,B255,B259,B262,B269,B272,B277,B280,B283,B285,B289,B291,)</f>
        <v>21000</v>
      </c>
      <c r="C250" s="70">
        <f>C251+C255+C259+C262+C269+C272+C277+C280+C283+C285+C289+C291</f>
        <v>22696</v>
      </c>
      <c r="D250" s="75">
        <f t="shared" ref="D250:D317" si="13">C250/B250*100</f>
        <v>108.07619047619048</v>
      </c>
      <c r="E250" s="62">
        <v>11.3</v>
      </c>
      <c r="F250" s="125">
        <v>20370</v>
      </c>
    </row>
    <row r="251" spans="1:6" ht="21" customHeight="1">
      <c r="A251" s="176" t="s">
        <v>1481</v>
      </c>
      <c r="B251" s="70">
        <f>SUM(B252:B254)</f>
        <v>1160</v>
      </c>
      <c r="C251" s="70">
        <f>SUM(C252:C254)</f>
        <v>2032</v>
      </c>
      <c r="D251" s="75">
        <f t="shared" si="13"/>
        <v>175.17241379310343</v>
      </c>
      <c r="E251" s="62">
        <f>C251/F251*100-100</f>
        <v>77.777777777777771</v>
      </c>
      <c r="F251" s="125">
        <v>1143</v>
      </c>
    </row>
    <row r="252" spans="1:6" ht="21" customHeight="1">
      <c r="A252" s="169" t="s">
        <v>1408</v>
      </c>
      <c r="B252" s="65">
        <v>890</v>
      </c>
      <c r="C252" s="70">
        <v>842</v>
      </c>
      <c r="D252" s="75">
        <f t="shared" si="13"/>
        <v>94.606741573033702</v>
      </c>
      <c r="E252" s="62">
        <f t="shared" ref="E252:E292" si="14">C252/F252*100-100</f>
        <v>-4.1002277904327968</v>
      </c>
      <c r="F252" s="125">
        <v>878</v>
      </c>
    </row>
    <row r="253" spans="1:6" ht="21" customHeight="1">
      <c r="A253" s="169" t="s">
        <v>1559</v>
      </c>
      <c r="B253" s="65">
        <v>190</v>
      </c>
      <c r="C253" s="70">
        <v>1076</v>
      </c>
      <c r="D253" s="75">
        <f t="shared" si="13"/>
        <v>566.31578947368416</v>
      </c>
      <c r="E253" s="62">
        <f t="shared" si="14"/>
        <v>481.62162162162167</v>
      </c>
      <c r="F253" s="125">
        <v>185</v>
      </c>
    </row>
    <row r="254" spans="1:6" ht="21" customHeight="1">
      <c r="A254" s="178" t="s">
        <v>1670</v>
      </c>
      <c r="B254" s="65">
        <v>80</v>
      </c>
      <c r="C254" s="70">
        <v>114</v>
      </c>
      <c r="D254" s="75">
        <f t="shared" si="13"/>
        <v>142.5</v>
      </c>
      <c r="E254" s="62">
        <f t="shared" si="14"/>
        <v>42.5</v>
      </c>
      <c r="F254" s="125">
        <v>80</v>
      </c>
    </row>
    <row r="255" spans="1:6" ht="21" customHeight="1">
      <c r="A255" s="175" t="s">
        <v>1482</v>
      </c>
      <c r="B255" s="70">
        <f>SUM(B256:B258)</f>
        <v>6250</v>
      </c>
      <c r="C255" s="70">
        <f>SUM(C256:C258)</f>
        <v>8467</v>
      </c>
      <c r="D255" s="75">
        <f t="shared" si="13"/>
        <v>135.47199999999998</v>
      </c>
      <c r="E255" s="62">
        <f t="shared" si="14"/>
        <v>40.507799535346834</v>
      </c>
      <c r="F255" s="125">
        <v>6026</v>
      </c>
    </row>
    <row r="256" spans="1:6" ht="21" customHeight="1">
      <c r="A256" s="169" t="s">
        <v>1671</v>
      </c>
      <c r="B256" s="65">
        <v>4900</v>
      </c>
      <c r="C256" s="70">
        <v>6381</v>
      </c>
      <c r="D256" s="75">
        <f t="shared" si="13"/>
        <v>130.22448979591837</v>
      </c>
      <c r="E256" s="62">
        <f t="shared" si="14"/>
        <v>35.823754789272016</v>
      </c>
      <c r="F256" s="125">
        <v>4698</v>
      </c>
    </row>
    <row r="257" spans="1:6" ht="21" customHeight="1">
      <c r="A257" s="169" t="s">
        <v>1672</v>
      </c>
      <c r="B257" s="65">
        <v>850</v>
      </c>
      <c r="C257" s="70">
        <v>1301</v>
      </c>
      <c r="D257" s="75">
        <f t="shared" si="13"/>
        <v>153.05882352941177</v>
      </c>
      <c r="E257" s="62">
        <f t="shared" si="14"/>
        <v>57.506053268765129</v>
      </c>
      <c r="F257" s="125">
        <v>826</v>
      </c>
    </row>
    <row r="258" spans="1:6" ht="21" customHeight="1">
      <c r="A258" s="169" t="s">
        <v>1673</v>
      </c>
      <c r="B258" s="65">
        <v>500</v>
      </c>
      <c r="C258" s="70">
        <v>785</v>
      </c>
      <c r="D258" s="75">
        <f t="shared" si="13"/>
        <v>157</v>
      </c>
      <c r="E258" s="62">
        <f t="shared" si="14"/>
        <v>56.374501992031867</v>
      </c>
      <c r="F258" s="125">
        <v>502</v>
      </c>
    </row>
    <row r="259" spans="1:6" ht="21" customHeight="1">
      <c r="A259" s="175" t="s">
        <v>1483</v>
      </c>
      <c r="B259" s="70">
        <f>SUM(B260:B261)</f>
        <v>3250</v>
      </c>
      <c r="C259" s="70">
        <f>SUM(C260:C261)</f>
        <v>1861</v>
      </c>
      <c r="D259" s="75">
        <f t="shared" si="13"/>
        <v>57.261538461538464</v>
      </c>
      <c r="E259" s="62">
        <f t="shared" si="14"/>
        <v>-40.562120728201855</v>
      </c>
      <c r="F259" s="125">
        <v>3131</v>
      </c>
    </row>
    <row r="260" spans="1:6" ht="21" customHeight="1">
      <c r="A260" s="169" t="s">
        <v>1674</v>
      </c>
      <c r="B260" s="65">
        <v>3250</v>
      </c>
      <c r="C260" s="70">
        <v>1853</v>
      </c>
      <c r="D260" s="75">
        <f t="shared" si="13"/>
        <v>57.015384615384612</v>
      </c>
      <c r="E260" s="62">
        <f t="shared" si="14"/>
        <v>-40.817630150111782</v>
      </c>
      <c r="F260" s="125">
        <v>3131</v>
      </c>
    </row>
    <row r="261" spans="1:6" ht="21" customHeight="1">
      <c r="A261" s="178" t="s">
        <v>1675</v>
      </c>
      <c r="B261" s="65"/>
      <c r="C261" s="70">
        <v>8</v>
      </c>
      <c r="D261" s="75"/>
      <c r="E261" s="62"/>
      <c r="F261" s="125"/>
    </row>
    <row r="262" spans="1:6" ht="21" customHeight="1">
      <c r="A262" s="175" t="s">
        <v>1484</v>
      </c>
      <c r="B262" s="70">
        <f>SUM(B263:B268)</f>
        <v>2060</v>
      </c>
      <c r="C262" s="70">
        <f>SUM(C263:C268)</f>
        <v>1744</v>
      </c>
      <c r="D262" s="75">
        <f t="shared" si="13"/>
        <v>84.660194174757279</v>
      </c>
      <c r="E262" s="62">
        <f t="shared" si="14"/>
        <v>-13.449131513647643</v>
      </c>
      <c r="F262" s="125">
        <v>2015</v>
      </c>
    </row>
    <row r="263" spans="1:6" ht="21" customHeight="1">
      <c r="A263" s="169" t="s">
        <v>1676</v>
      </c>
      <c r="B263" s="65">
        <v>690</v>
      </c>
      <c r="C263" s="70">
        <v>728</v>
      </c>
      <c r="D263" s="75">
        <f t="shared" si="13"/>
        <v>105.50724637681159</v>
      </c>
      <c r="E263" s="62">
        <f t="shared" si="14"/>
        <v>7.5332348596750336</v>
      </c>
      <c r="F263" s="125">
        <v>677</v>
      </c>
    </row>
    <row r="264" spans="1:6" ht="21" customHeight="1">
      <c r="A264" s="169" t="s">
        <v>1677</v>
      </c>
      <c r="B264" s="65">
        <v>400</v>
      </c>
      <c r="C264" s="70">
        <v>417</v>
      </c>
      <c r="D264" s="75">
        <f t="shared" si="13"/>
        <v>104.25</v>
      </c>
      <c r="E264" s="62">
        <f t="shared" si="14"/>
        <v>6.3775510204081627</v>
      </c>
      <c r="F264" s="125">
        <v>392</v>
      </c>
    </row>
    <row r="265" spans="1:6" ht="21" customHeight="1">
      <c r="A265" s="169" t="s">
        <v>1678</v>
      </c>
      <c r="B265" s="65">
        <v>470</v>
      </c>
      <c r="C265" s="70">
        <v>492</v>
      </c>
      <c r="D265" s="75">
        <f t="shared" si="13"/>
        <v>104.68085106382978</v>
      </c>
      <c r="E265" s="62">
        <f t="shared" si="14"/>
        <v>7.1895424836601336</v>
      </c>
      <c r="F265" s="125">
        <v>459</v>
      </c>
    </row>
    <row r="266" spans="1:6" ht="21" customHeight="1">
      <c r="A266" s="169" t="s">
        <v>1679</v>
      </c>
      <c r="B266" s="65">
        <v>445</v>
      </c>
      <c r="C266" s="70"/>
      <c r="D266" s="75"/>
      <c r="E266" s="62">
        <f t="shared" si="14"/>
        <v>-100</v>
      </c>
      <c r="F266" s="125">
        <v>432</v>
      </c>
    </row>
    <row r="267" spans="1:6" ht="21" customHeight="1">
      <c r="A267" s="169" t="s">
        <v>1680</v>
      </c>
      <c r="B267" s="65">
        <v>40</v>
      </c>
      <c r="C267" s="70">
        <v>73</v>
      </c>
      <c r="D267" s="75">
        <f t="shared" si="13"/>
        <v>182.5</v>
      </c>
      <c r="E267" s="62">
        <f t="shared" si="14"/>
        <v>78.048780487804891</v>
      </c>
      <c r="F267" s="125">
        <v>41</v>
      </c>
    </row>
    <row r="268" spans="1:6" ht="21" customHeight="1">
      <c r="A268" s="169" t="s">
        <v>1681</v>
      </c>
      <c r="B268" s="65">
        <v>15</v>
      </c>
      <c r="C268" s="70">
        <v>34</v>
      </c>
      <c r="D268" s="75">
        <f t="shared" si="13"/>
        <v>226.66666666666666</v>
      </c>
      <c r="E268" s="62">
        <f t="shared" si="14"/>
        <v>142.85714285714283</v>
      </c>
      <c r="F268" s="125">
        <v>14</v>
      </c>
    </row>
    <row r="269" spans="1:6" ht="21" customHeight="1">
      <c r="A269" s="175" t="s">
        <v>1485</v>
      </c>
      <c r="B269" s="70">
        <f>SUM(B270:B271)</f>
        <v>505</v>
      </c>
      <c r="C269" s="70">
        <f>SUM(C270:C271)</f>
        <v>574</v>
      </c>
      <c r="D269" s="75">
        <f t="shared" si="13"/>
        <v>113.66336633663366</v>
      </c>
      <c r="E269" s="62">
        <f t="shared" si="14"/>
        <v>15.492957746478879</v>
      </c>
      <c r="F269" s="125">
        <v>497</v>
      </c>
    </row>
    <row r="270" spans="1:6" ht="21" customHeight="1">
      <c r="A270" s="169" t="s">
        <v>1682</v>
      </c>
      <c r="B270" s="65">
        <v>450</v>
      </c>
      <c r="C270" s="70">
        <v>538</v>
      </c>
      <c r="D270" s="75">
        <f t="shared" si="13"/>
        <v>119.55555555555554</v>
      </c>
      <c r="E270" s="62">
        <f t="shared" si="14"/>
        <v>21.444695259593672</v>
      </c>
      <c r="F270" s="125">
        <v>443</v>
      </c>
    </row>
    <row r="271" spans="1:6" ht="21" customHeight="1">
      <c r="A271" s="169" t="s">
        <v>1683</v>
      </c>
      <c r="B271" s="65">
        <v>55</v>
      </c>
      <c r="C271" s="70">
        <v>36</v>
      </c>
      <c r="D271" s="75">
        <f t="shared" si="13"/>
        <v>65.454545454545453</v>
      </c>
      <c r="E271" s="62">
        <f t="shared" si="14"/>
        <v>-33.333333333333343</v>
      </c>
      <c r="F271" s="125">
        <v>54</v>
      </c>
    </row>
    <row r="272" spans="1:6" ht="21" customHeight="1">
      <c r="A272" s="175" t="s">
        <v>1486</v>
      </c>
      <c r="B272" s="70">
        <f>SUM(B273:B276)</f>
        <v>2820</v>
      </c>
      <c r="C272" s="70">
        <f>SUM(C273:C276)</f>
        <v>3069</v>
      </c>
      <c r="D272" s="75">
        <f t="shared" si="13"/>
        <v>108.82978723404256</v>
      </c>
      <c r="E272" s="62">
        <f t="shared" si="14"/>
        <v>11.681222707423572</v>
      </c>
      <c r="F272" s="125">
        <v>2748</v>
      </c>
    </row>
    <row r="273" spans="1:6" ht="21" customHeight="1">
      <c r="A273" s="169" t="s">
        <v>1684</v>
      </c>
      <c r="B273" s="65">
        <v>1100</v>
      </c>
      <c r="C273" s="70">
        <v>1149</v>
      </c>
      <c r="D273" s="75">
        <f t="shared" si="13"/>
        <v>104.45454545454544</v>
      </c>
      <c r="E273" s="62">
        <f t="shared" si="14"/>
        <v>9.01328273244782</v>
      </c>
      <c r="F273" s="125">
        <v>1054</v>
      </c>
    </row>
    <row r="274" spans="1:6" ht="21" customHeight="1">
      <c r="A274" s="169" t="s">
        <v>1685</v>
      </c>
      <c r="B274" s="65">
        <v>400</v>
      </c>
      <c r="C274" s="70">
        <v>390</v>
      </c>
      <c r="D274" s="75">
        <f t="shared" si="13"/>
        <v>97.5</v>
      </c>
      <c r="E274" s="62">
        <f t="shared" si="14"/>
        <v>-1.0152284263959359</v>
      </c>
      <c r="F274" s="125">
        <v>394</v>
      </c>
    </row>
    <row r="275" spans="1:6" ht="21" customHeight="1">
      <c r="A275" s="169" t="s">
        <v>1686</v>
      </c>
      <c r="B275" s="65">
        <v>1200</v>
      </c>
      <c r="C275" s="70">
        <v>1333</v>
      </c>
      <c r="D275" s="75">
        <f t="shared" si="13"/>
        <v>111.08333333333333</v>
      </c>
      <c r="E275" s="62">
        <f t="shared" si="14"/>
        <v>12.489451476793249</v>
      </c>
      <c r="F275" s="125">
        <v>1185</v>
      </c>
    </row>
    <row r="276" spans="1:6" ht="21" customHeight="1">
      <c r="A276" s="169" t="s">
        <v>1687</v>
      </c>
      <c r="B276" s="65">
        <v>120</v>
      </c>
      <c r="C276" s="70">
        <v>197</v>
      </c>
      <c r="D276" s="75">
        <f t="shared" si="13"/>
        <v>164.16666666666666</v>
      </c>
      <c r="E276" s="62">
        <f t="shared" si="14"/>
        <v>71.304347826086968</v>
      </c>
      <c r="F276" s="125">
        <v>115</v>
      </c>
    </row>
    <row r="277" spans="1:6" ht="21" customHeight="1">
      <c r="A277" s="175" t="s">
        <v>1487</v>
      </c>
      <c r="B277" s="70">
        <f>SUM(B278:B279)</f>
        <v>3980</v>
      </c>
      <c r="C277" s="70">
        <f>SUM(C278:C279)</f>
        <v>3621</v>
      </c>
      <c r="D277" s="75">
        <f t="shared" si="13"/>
        <v>90.979899497487438</v>
      </c>
      <c r="E277" s="62">
        <f t="shared" si="14"/>
        <v>-6.2402900051786645</v>
      </c>
      <c r="F277" s="125">
        <v>3862</v>
      </c>
    </row>
    <row r="278" spans="1:6" ht="21" customHeight="1">
      <c r="A278" s="169" t="s">
        <v>1688</v>
      </c>
      <c r="B278" s="65">
        <v>3980</v>
      </c>
      <c r="C278" s="70">
        <v>3471</v>
      </c>
      <c r="D278" s="75">
        <f t="shared" si="13"/>
        <v>87.211055276381913</v>
      </c>
      <c r="E278" s="62">
        <f t="shared" si="14"/>
        <v>-10.124287933713106</v>
      </c>
      <c r="F278" s="125">
        <v>3862</v>
      </c>
    </row>
    <row r="279" spans="1:6" ht="21" customHeight="1">
      <c r="A279" s="178" t="s">
        <v>1689</v>
      </c>
      <c r="B279" s="65"/>
      <c r="C279" s="70">
        <v>150</v>
      </c>
      <c r="D279" s="75"/>
      <c r="E279" s="62"/>
      <c r="F279" s="125"/>
    </row>
    <row r="280" spans="1:6" ht="21" customHeight="1">
      <c r="A280" s="175" t="s">
        <v>1488</v>
      </c>
      <c r="B280" s="70">
        <f>SUM(B281:B282)</f>
        <v>260</v>
      </c>
      <c r="C280" s="70">
        <f>SUM(C281:C282)</f>
        <v>274</v>
      </c>
      <c r="D280" s="75">
        <f t="shared" si="13"/>
        <v>105.38461538461539</v>
      </c>
      <c r="E280" s="62">
        <f t="shared" si="14"/>
        <v>7.4509803921568647</v>
      </c>
      <c r="F280" s="125">
        <v>255</v>
      </c>
    </row>
    <row r="281" spans="1:6" ht="21" customHeight="1">
      <c r="A281" s="169" t="s">
        <v>1690</v>
      </c>
      <c r="B281" s="65">
        <v>260</v>
      </c>
      <c r="C281" s="70">
        <v>270</v>
      </c>
      <c r="D281" s="75">
        <f t="shared" si="13"/>
        <v>103.84615384615385</v>
      </c>
      <c r="E281" s="62">
        <f t="shared" si="14"/>
        <v>5.8823529411764781</v>
      </c>
      <c r="F281" s="125">
        <v>255</v>
      </c>
    </row>
    <row r="282" spans="1:6" ht="21" customHeight="1">
      <c r="A282" s="178" t="s">
        <v>1691</v>
      </c>
      <c r="B282" s="65"/>
      <c r="C282" s="70">
        <v>4</v>
      </c>
      <c r="D282" s="75"/>
      <c r="E282" s="62"/>
      <c r="F282" s="125"/>
    </row>
    <row r="283" spans="1:6" ht="21" customHeight="1">
      <c r="A283" s="175" t="s">
        <v>1489</v>
      </c>
      <c r="B283" s="70">
        <f>SUM(B284:B284)</f>
        <v>25</v>
      </c>
      <c r="C283" s="70">
        <f>SUM(C284:C284)</f>
        <v>35</v>
      </c>
      <c r="D283" s="75">
        <f t="shared" si="13"/>
        <v>140</v>
      </c>
      <c r="E283" s="62">
        <f t="shared" si="14"/>
        <v>59.090909090909093</v>
      </c>
      <c r="F283" s="125">
        <v>22</v>
      </c>
    </row>
    <row r="284" spans="1:6" ht="21" customHeight="1">
      <c r="A284" s="169" t="s">
        <v>1692</v>
      </c>
      <c r="B284" s="65">
        <v>25</v>
      </c>
      <c r="C284" s="70">
        <v>35</v>
      </c>
      <c r="D284" s="75">
        <f t="shared" si="13"/>
        <v>140</v>
      </c>
      <c r="E284" s="62">
        <f t="shared" si="14"/>
        <v>59.090909090909093</v>
      </c>
      <c r="F284" s="125">
        <v>22</v>
      </c>
    </row>
    <row r="285" spans="1:6" ht="21" customHeight="1">
      <c r="A285" s="176" t="s">
        <v>1490</v>
      </c>
      <c r="B285" s="70">
        <f>SUM(B286:B288)</f>
        <v>0</v>
      </c>
      <c r="C285" s="70">
        <f>SUM(C286:C288)</f>
        <v>85</v>
      </c>
      <c r="D285" s="75"/>
      <c r="E285" s="62"/>
      <c r="F285" s="125"/>
    </row>
    <row r="286" spans="1:6" ht="21" customHeight="1">
      <c r="A286" s="178" t="s">
        <v>1408</v>
      </c>
      <c r="B286" s="70"/>
      <c r="C286" s="70">
        <v>30</v>
      </c>
      <c r="D286" s="75"/>
      <c r="E286" s="62"/>
      <c r="F286" s="125"/>
    </row>
    <row r="287" spans="1:6" ht="21" customHeight="1">
      <c r="A287" s="178" t="s">
        <v>1559</v>
      </c>
      <c r="B287" s="65"/>
      <c r="C287" s="70">
        <v>1</v>
      </c>
      <c r="D287" s="75"/>
      <c r="E287" s="62"/>
      <c r="F287" s="125"/>
    </row>
    <row r="288" spans="1:6" ht="21" customHeight="1">
      <c r="A288" s="178" t="s">
        <v>1693</v>
      </c>
      <c r="B288" s="65"/>
      <c r="C288" s="70">
        <v>54</v>
      </c>
      <c r="D288" s="75"/>
      <c r="E288" s="62"/>
      <c r="F288" s="125"/>
    </row>
    <row r="289" spans="1:6" ht="21" customHeight="1">
      <c r="A289" s="176" t="s">
        <v>1491</v>
      </c>
      <c r="B289" s="65"/>
      <c r="C289" s="70">
        <f>C290</f>
        <v>8</v>
      </c>
      <c r="D289" s="75"/>
      <c r="E289" s="62"/>
      <c r="F289" s="125"/>
    </row>
    <row r="290" spans="1:6" ht="21" customHeight="1">
      <c r="A290" s="178" t="s">
        <v>1694</v>
      </c>
      <c r="B290" s="65"/>
      <c r="C290" s="70">
        <v>8</v>
      </c>
      <c r="D290" s="75"/>
      <c r="E290" s="62"/>
      <c r="F290" s="125"/>
    </row>
    <row r="291" spans="1:6" ht="21" customHeight="1">
      <c r="A291" s="176" t="s">
        <v>1492</v>
      </c>
      <c r="B291" s="65">
        <f>B292</f>
        <v>690</v>
      </c>
      <c r="C291" s="70">
        <f>C292</f>
        <v>926</v>
      </c>
      <c r="D291" s="75"/>
      <c r="E291" s="62">
        <f t="shared" si="14"/>
        <v>38.002980625931428</v>
      </c>
      <c r="F291" s="125">
        <v>671</v>
      </c>
    </row>
    <row r="292" spans="1:6" ht="21" customHeight="1">
      <c r="A292" s="178" t="s">
        <v>1695</v>
      </c>
      <c r="B292" s="65">
        <v>690</v>
      </c>
      <c r="C292" s="70">
        <v>926</v>
      </c>
      <c r="D292" s="75"/>
      <c r="E292" s="62">
        <f t="shared" si="14"/>
        <v>38.002980625931428</v>
      </c>
      <c r="F292" s="125">
        <v>671</v>
      </c>
    </row>
    <row r="293" spans="1:6" ht="21" customHeight="1">
      <c r="A293" s="175" t="s">
        <v>1493</v>
      </c>
      <c r="B293" s="70">
        <f>B294+B300+B303+B306+B310+B314</f>
        <v>6300</v>
      </c>
      <c r="C293" s="70">
        <f>C294+C298+C300+C303+C306+C308+C310+C312+C314</f>
        <v>6761</v>
      </c>
      <c r="D293" s="75">
        <f t="shared" si="13"/>
        <v>107.31746031746032</v>
      </c>
      <c r="E293" s="62">
        <v>44</v>
      </c>
      <c r="F293" s="125">
        <v>4696</v>
      </c>
    </row>
    <row r="294" spans="1:6" ht="21" customHeight="1">
      <c r="A294" s="175" t="s">
        <v>1494</v>
      </c>
      <c r="B294" s="70">
        <f>SUM(B295:B297)</f>
        <v>780</v>
      </c>
      <c r="C294" s="70">
        <f>SUM(C295:C297)</f>
        <v>722</v>
      </c>
      <c r="D294" s="75">
        <f t="shared" si="13"/>
        <v>92.564102564102569</v>
      </c>
      <c r="E294" s="62">
        <f>C294/F294*100-100</f>
        <v>-5.7441253263707495</v>
      </c>
      <c r="F294" s="125">
        <f>SUM(F295:F297)</f>
        <v>766</v>
      </c>
    </row>
    <row r="295" spans="1:6" ht="21" customHeight="1">
      <c r="A295" s="169" t="s">
        <v>1408</v>
      </c>
      <c r="B295" s="65">
        <v>550</v>
      </c>
      <c r="C295" s="70">
        <v>548</v>
      </c>
      <c r="D295" s="75">
        <f t="shared" si="13"/>
        <v>99.63636363636364</v>
      </c>
      <c r="E295" s="62">
        <f t="shared" ref="E295:E315" si="15">C295/F295*100-100</f>
        <v>0.73529411764705799</v>
      </c>
      <c r="F295" s="125">
        <v>544</v>
      </c>
    </row>
    <row r="296" spans="1:6" ht="21" customHeight="1">
      <c r="A296" s="169" t="s">
        <v>1559</v>
      </c>
      <c r="B296" s="65">
        <v>180</v>
      </c>
      <c r="C296" s="70">
        <v>172</v>
      </c>
      <c r="D296" s="75">
        <f t="shared" si="13"/>
        <v>95.555555555555557</v>
      </c>
      <c r="E296" s="62">
        <f t="shared" si="15"/>
        <v>-2.8248587570621453</v>
      </c>
      <c r="F296" s="125">
        <v>177</v>
      </c>
    </row>
    <row r="297" spans="1:6" ht="21" customHeight="1">
      <c r="A297" s="169" t="s">
        <v>1696</v>
      </c>
      <c r="B297" s="65">
        <v>50</v>
      </c>
      <c r="C297" s="70">
        <v>2</v>
      </c>
      <c r="D297" s="75">
        <f t="shared" si="13"/>
        <v>4</v>
      </c>
      <c r="E297" s="62">
        <f t="shared" si="15"/>
        <v>-95.555555555555557</v>
      </c>
      <c r="F297" s="125">
        <v>45</v>
      </c>
    </row>
    <row r="298" spans="1:6" ht="21" customHeight="1">
      <c r="A298" s="176" t="s">
        <v>1495</v>
      </c>
      <c r="B298" s="65">
        <f>B299</f>
        <v>0</v>
      </c>
      <c r="C298" s="70">
        <f>C299</f>
        <v>26</v>
      </c>
      <c r="D298" s="75"/>
      <c r="E298" s="62"/>
      <c r="F298" s="125"/>
    </row>
    <row r="299" spans="1:6" ht="21" customHeight="1">
      <c r="A299" s="178" t="s">
        <v>1697</v>
      </c>
      <c r="B299" s="65"/>
      <c r="C299" s="70">
        <v>26</v>
      </c>
      <c r="D299" s="75"/>
      <c r="E299" s="62"/>
      <c r="F299" s="125"/>
    </row>
    <row r="300" spans="1:6" ht="21" customHeight="1">
      <c r="A300" s="175" t="s">
        <v>1496</v>
      </c>
      <c r="B300" s="70">
        <f>SUM(B301:B302)</f>
        <v>330</v>
      </c>
      <c r="C300" s="70">
        <f>SUM(C301:C302)</f>
        <v>253</v>
      </c>
      <c r="D300" s="75">
        <f t="shared" si="13"/>
        <v>76.666666666666671</v>
      </c>
      <c r="E300" s="62">
        <f t="shared" si="15"/>
        <v>-21.913580246913583</v>
      </c>
      <c r="F300" s="125">
        <v>324</v>
      </c>
    </row>
    <row r="301" spans="1:6" ht="21" customHeight="1">
      <c r="A301" s="178" t="s">
        <v>1698</v>
      </c>
      <c r="B301" s="70"/>
      <c r="C301" s="70">
        <v>5</v>
      </c>
      <c r="D301" s="75"/>
      <c r="E301" s="62"/>
      <c r="F301" s="125"/>
    </row>
    <row r="302" spans="1:6" ht="21" customHeight="1">
      <c r="A302" s="169" t="s">
        <v>1699</v>
      </c>
      <c r="B302" s="65">
        <v>330</v>
      </c>
      <c r="C302" s="70">
        <v>248</v>
      </c>
      <c r="D302" s="75">
        <f t="shared" si="13"/>
        <v>75.151515151515142</v>
      </c>
      <c r="E302" s="62">
        <f t="shared" si="15"/>
        <v>-23.456790123456798</v>
      </c>
      <c r="F302" s="125">
        <v>324</v>
      </c>
    </row>
    <row r="303" spans="1:6" ht="21" customHeight="1">
      <c r="A303" s="169" t="s">
        <v>1497</v>
      </c>
      <c r="B303" s="70">
        <f>SUM(B304:B305)</f>
        <v>60</v>
      </c>
      <c r="C303" s="70">
        <f>SUM(C304:C305)</f>
        <v>218</v>
      </c>
      <c r="D303" s="75">
        <f t="shared" si="13"/>
        <v>363.33333333333331</v>
      </c>
      <c r="E303" s="62">
        <f t="shared" si="15"/>
        <v>269.49152542372883</v>
      </c>
      <c r="F303" s="125">
        <v>59</v>
      </c>
    </row>
    <row r="304" spans="1:6" ht="21" customHeight="1">
      <c r="A304" s="169" t="s">
        <v>1700</v>
      </c>
      <c r="B304" s="65">
        <v>30</v>
      </c>
      <c r="C304" s="70">
        <v>28</v>
      </c>
      <c r="D304" s="75">
        <f t="shared" si="13"/>
        <v>93.333333333333329</v>
      </c>
      <c r="E304" s="62">
        <f t="shared" si="15"/>
        <v>-3.448275862068968</v>
      </c>
      <c r="F304" s="125">
        <v>29</v>
      </c>
    </row>
    <row r="305" spans="1:6" ht="21" customHeight="1">
      <c r="A305" s="169" t="s">
        <v>1701</v>
      </c>
      <c r="B305" s="65">
        <v>30</v>
      </c>
      <c r="C305" s="70">
        <v>190</v>
      </c>
      <c r="D305" s="75">
        <f t="shared" si="13"/>
        <v>633.33333333333326</v>
      </c>
      <c r="E305" s="62">
        <f t="shared" si="15"/>
        <v>533.33333333333326</v>
      </c>
      <c r="F305" s="125">
        <v>30</v>
      </c>
    </row>
    <row r="306" spans="1:6" ht="21" customHeight="1">
      <c r="A306" s="175" t="s">
        <v>1498</v>
      </c>
      <c r="B306" s="65"/>
      <c r="C306" s="70">
        <f>SUM(C307:C307)</f>
        <v>12</v>
      </c>
      <c r="D306" s="75"/>
      <c r="E306" s="62">
        <f t="shared" si="15"/>
        <v>500</v>
      </c>
      <c r="F306" s="125">
        <v>2</v>
      </c>
    </row>
    <row r="307" spans="1:6" ht="21" customHeight="1">
      <c r="A307" s="169" t="s">
        <v>1702</v>
      </c>
      <c r="B307" s="65"/>
      <c r="C307" s="70">
        <v>12</v>
      </c>
      <c r="D307" s="75"/>
      <c r="E307" s="62">
        <f t="shared" si="15"/>
        <v>500</v>
      </c>
      <c r="F307" s="125">
        <v>2</v>
      </c>
    </row>
    <row r="308" spans="1:6" ht="21" customHeight="1">
      <c r="A308" s="176" t="s">
        <v>1499</v>
      </c>
      <c r="B308" s="65">
        <f>B309</f>
        <v>0</v>
      </c>
      <c r="C308" s="70">
        <f>C309</f>
        <v>6</v>
      </c>
      <c r="D308" s="75"/>
      <c r="E308" s="62"/>
      <c r="F308" s="125"/>
    </row>
    <row r="309" spans="1:6" ht="21" customHeight="1">
      <c r="A309" s="178" t="s">
        <v>1703</v>
      </c>
      <c r="B309" s="65"/>
      <c r="C309" s="70">
        <v>6</v>
      </c>
      <c r="D309" s="75"/>
      <c r="E309" s="62"/>
      <c r="F309" s="125"/>
    </row>
    <row r="310" spans="1:6" ht="21" customHeight="1">
      <c r="A310" s="175" t="s">
        <v>1500</v>
      </c>
      <c r="B310" s="70">
        <f>SUM(B311:B311)</f>
        <v>580</v>
      </c>
      <c r="C310" s="70">
        <f>SUM(C311:C311)</f>
        <v>415</v>
      </c>
      <c r="D310" s="75">
        <f t="shared" si="13"/>
        <v>71.551724137931032</v>
      </c>
      <c r="E310" s="62">
        <f t="shared" si="15"/>
        <v>-27.700348432055748</v>
      </c>
      <c r="F310" s="125">
        <v>574</v>
      </c>
    </row>
    <row r="311" spans="1:6" ht="21" customHeight="1">
      <c r="A311" s="169" t="s">
        <v>1704</v>
      </c>
      <c r="B311" s="65">
        <v>580</v>
      </c>
      <c r="C311" s="70">
        <v>415</v>
      </c>
      <c r="D311" s="75">
        <f t="shared" si="13"/>
        <v>71.551724137931032</v>
      </c>
      <c r="E311" s="62">
        <f t="shared" si="15"/>
        <v>-27.700348432055748</v>
      </c>
      <c r="F311" s="125">
        <v>574</v>
      </c>
    </row>
    <row r="312" spans="1:6" ht="21" customHeight="1">
      <c r="A312" s="176" t="s">
        <v>1501</v>
      </c>
      <c r="B312" s="65">
        <f>B313</f>
        <v>0</v>
      </c>
      <c r="C312" s="70">
        <f>C313</f>
        <v>7</v>
      </c>
      <c r="D312" s="75"/>
      <c r="E312" s="62"/>
      <c r="F312" s="125"/>
    </row>
    <row r="313" spans="1:6" ht="21" customHeight="1">
      <c r="A313" s="178" t="s">
        <v>1705</v>
      </c>
      <c r="B313" s="65"/>
      <c r="C313" s="70">
        <v>7</v>
      </c>
      <c r="D313" s="75"/>
      <c r="E313" s="62"/>
      <c r="F313" s="125"/>
    </row>
    <row r="314" spans="1:6" ht="21" customHeight="1">
      <c r="A314" s="175" t="s">
        <v>1502</v>
      </c>
      <c r="B314" s="70">
        <f>B315</f>
        <v>4550</v>
      </c>
      <c r="C314" s="70">
        <f>C315</f>
        <v>5102</v>
      </c>
      <c r="D314" s="75">
        <f t="shared" si="13"/>
        <v>112.13186813186813</v>
      </c>
      <c r="E314" s="62">
        <f t="shared" si="15"/>
        <v>71.726691349713889</v>
      </c>
      <c r="F314" s="125">
        <v>2971</v>
      </c>
    </row>
    <row r="315" spans="1:6" ht="21" customHeight="1">
      <c r="A315" s="169" t="s">
        <v>1706</v>
      </c>
      <c r="B315" s="65">
        <v>4550</v>
      </c>
      <c r="C315" s="70">
        <v>5102</v>
      </c>
      <c r="D315" s="75">
        <f t="shared" si="13"/>
        <v>112.13186813186813</v>
      </c>
      <c r="E315" s="62">
        <f t="shared" si="15"/>
        <v>210.90798293723338</v>
      </c>
      <c r="F315" s="125">
        <v>1641</v>
      </c>
    </row>
    <row r="316" spans="1:6" ht="21" customHeight="1">
      <c r="A316" s="175" t="s">
        <v>1503</v>
      </c>
      <c r="B316" s="70">
        <f>B317+B321+B323+B325</f>
        <v>38000</v>
      </c>
      <c r="C316" s="70">
        <f>C317+C321+C323+C325</f>
        <v>41335</v>
      </c>
      <c r="D316" s="75">
        <f t="shared" si="13"/>
        <v>108.77631578947368</v>
      </c>
      <c r="E316" s="62">
        <v>29.4</v>
      </c>
      <c r="F316" s="125">
        <v>31947</v>
      </c>
    </row>
    <row r="317" spans="1:6" ht="21" customHeight="1">
      <c r="A317" s="175" t="s">
        <v>1504</v>
      </c>
      <c r="B317" s="70">
        <f>SUM(B318:B320)</f>
        <v>9010</v>
      </c>
      <c r="C317" s="70">
        <f>SUM(C318:C320)</f>
        <v>9304</v>
      </c>
      <c r="D317" s="75">
        <f t="shared" si="13"/>
        <v>103.26304106548281</v>
      </c>
      <c r="E317" s="62">
        <f>C317/F317*100-100</f>
        <v>4.7983780130659994</v>
      </c>
      <c r="F317" s="125">
        <v>8878</v>
      </c>
    </row>
    <row r="318" spans="1:6" ht="21" customHeight="1">
      <c r="A318" s="169" t="s">
        <v>1408</v>
      </c>
      <c r="B318" s="65">
        <v>2350</v>
      </c>
      <c r="C318" s="70">
        <v>2439</v>
      </c>
      <c r="D318" s="75">
        <f t="shared" ref="D318:D383" si="16">C318/B318*100</f>
        <v>103.78723404255319</v>
      </c>
      <c r="E318" s="62">
        <f t="shared" ref="E318:E326" si="17">C318/F318*100-100</f>
        <v>5.129310344827573</v>
      </c>
      <c r="F318" s="125">
        <v>2320</v>
      </c>
    </row>
    <row r="319" spans="1:6" ht="21" customHeight="1">
      <c r="A319" s="169" t="s">
        <v>1559</v>
      </c>
      <c r="B319" s="65">
        <v>1760</v>
      </c>
      <c r="C319" s="70">
        <v>1800</v>
      </c>
      <c r="D319" s="75">
        <f t="shared" si="16"/>
        <v>102.27272727272727</v>
      </c>
      <c r="E319" s="62">
        <f t="shared" si="17"/>
        <v>2.6811180832857957</v>
      </c>
      <c r="F319" s="125">
        <v>1753</v>
      </c>
    </row>
    <row r="320" spans="1:6" ht="21" customHeight="1">
      <c r="A320" s="169" t="s">
        <v>1707</v>
      </c>
      <c r="B320" s="65">
        <v>4900</v>
      </c>
      <c r="C320" s="70">
        <v>5065</v>
      </c>
      <c r="D320" s="75">
        <f t="shared" si="16"/>
        <v>103.36734693877551</v>
      </c>
      <c r="E320" s="62">
        <f t="shared" si="17"/>
        <v>5.411030176899061</v>
      </c>
      <c r="F320" s="125">
        <v>4805</v>
      </c>
    </row>
    <row r="321" spans="1:6" ht="21" customHeight="1">
      <c r="A321" s="175" t="s">
        <v>1505</v>
      </c>
      <c r="B321" s="70">
        <f>SUM(B322:B322)</f>
        <v>600</v>
      </c>
      <c r="C321" s="70">
        <f>SUM(C322:C322)</f>
        <v>87</v>
      </c>
      <c r="D321" s="75">
        <f t="shared" si="16"/>
        <v>14.499999999999998</v>
      </c>
      <c r="E321" s="62">
        <f t="shared" si="17"/>
        <v>-85.304054054054049</v>
      </c>
      <c r="F321" s="125">
        <v>592</v>
      </c>
    </row>
    <row r="322" spans="1:6" ht="21" customHeight="1">
      <c r="A322" s="169" t="s">
        <v>1708</v>
      </c>
      <c r="B322" s="65">
        <v>600</v>
      </c>
      <c r="C322" s="70">
        <v>87</v>
      </c>
      <c r="D322" s="75">
        <f t="shared" si="16"/>
        <v>14.499999999999998</v>
      </c>
      <c r="E322" s="62">
        <f t="shared" si="17"/>
        <v>-85.304054054054049</v>
      </c>
      <c r="F322" s="125">
        <v>592</v>
      </c>
    </row>
    <row r="323" spans="1:6" ht="21" customHeight="1">
      <c r="A323" s="175" t="s">
        <v>1506</v>
      </c>
      <c r="B323" s="70">
        <f>B324</f>
        <v>2300</v>
      </c>
      <c r="C323" s="70">
        <f>C324</f>
        <v>3561</v>
      </c>
      <c r="D323" s="75">
        <f t="shared" si="16"/>
        <v>154.82608695652175</v>
      </c>
      <c r="E323" s="62">
        <f t="shared" si="17"/>
        <v>56.321334503950823</v>
      </c>
      <c r="F323" s="125">
        <v>2278</v>
      </c>
    </row>
    <row r="324" spans="1:6" ht="21" customHeight="1">
      <c r="A324" s="169" t="s">
        <v>1709</v>
      </c>
      <c r="B324" s="65">
        <v>2300</v>
      </c>
      <c r="C324" s="70">
        <v>3561</v>
      </c>
      <c r="D324" s="75">
        <f t="shared" si="16"/>
        <v>154.82608695652175</v>
      </c>
      <c r="E324" s="62">
        <f t="shared" si="17"/>
        <v>56.321334503950823</v>
      </c>
      <c r="F324" s="125">
        <v>2278</v>
      </c>
    </row>
    <row r="325" spans="1:6" ht="21" customHeight="1">
      <c r="A325" s="175" t="s">
        <v>1507</v>
      </c>
      <c r="B325" s="70">
        <f>B326</f>
        <v>26090</v>
      </c>
      <c r="C325" s="70">
        <f>C326</f>
        <v>28383</v>
      </c>
      <c r="D325" s="75">
        <f t="shared" si="16"/>
        <v>108.78880797240322</v>
      </c>
      <c r="E325" s="62">
        <f t="shared" si="17"/>
        <v>40.516857270161893</v>
      </c>
      <c r="F325" s="125">
        <v>20199</v>
      </c>
    </row>
    <row r="326" spans="1:6" ht="21" customHeight="1">
      <c r="A326" s="169" t="s">
        <v>1710</v>
      </c>
      <c r="B326" s="65">
        <v>26090</v>
      </c>
      <c r="C326" s="70">
        <v>28383</v>
      </c>
      <c r="D326" s="75">
        <f t="shared" si="16"/>
        <v>108.78880797240322</v>
      </c>
      <c r="E326" s="62">
        <f t="shared" si="17"/>
        <v>40.516857270161893</v>
      </c>
      <c r="F326" s="125">
        <v>20199</v>
      </c>
    </row>
    <row r="327" spans="1:6" ht="21" customHeight="1">
      <c r="A327" s="175" t="s">
        <v>1508</v>
      </c>
      <c r="B327" s="70">
        <f>B328+B340+B346+B356+B351+B354+B362+B365</f>
        <v>78500</v>
      </c>
      <c r="C327" s="70">
        <f>C328+C340+C346+C351+C356+C362+C365</f>
        <v>79046</v>
      </c>
      <c r="D327" s="75">
        <f t="shared" si="16"/>
        <v>100.69554140127389</v>
      </c>
      <c r="E327" s="62">
        <v>2.1</v>
      </c>
      <c r="F327" s="125">
        <v>77425</v>
      </c>
    </row>
    <row r="328" spans="1:6" ht="21" customHeight="1">
      <c r="A328" s="175" t="s">
        <v>1509</v>
      </c>
      <c r="B328" s="70">
        <f>SUM(B329:B339)</f>
        <v>59305</v>
      </c>
      <c r="C328" s="70">
        <f>SUM(C329:C339)</f>
        <v>59249</v>
      </c>
      <c r="D328" s="75">
        <f t="shared" si="16"/>
        <v>99.905572885928677</v>
      </c>
      <c r="E328" s="62">
        <f>C328/F328*100-100</f>
        <v>1.0092572071534534</v>
      </c>
      <c r="F328" s="125">
        <f>SUM(F329:F339)</f>
        <v>58657</v>
      </c>
    </row>
    <row r="329" spans="1:6" ht="21" customHeight="1">
      <c r="A329" s="169" t="s">
        <v>1408</v>
      </c>
      <c r="B329" s="65">
        <v>4800</v>
      </c>
      <c r="C329" s="70">
        <v>4445</v>
      </c>
      <c r="D329" s="75">
        <f t="shared" si="16"/>
        <v>92.604166666666671</v>
      </c>
      <c r="E329" s="62">
        <f t="shared" ref="E329:E366" si="18">C329/F329*100-100</f>
        <v>-5.7064064488756827</v>
      </c>
      <c r="F329" s="125">
        <v>4714</v>
      </c>
    </row>
    <row r="330" spans="1:6" ht="21" customHeight="1">
      <c r="A330" s="169" t="s">
        <v>1559</v>
      </c>
      <c r="B330" s="65">
        <v>490</v>
      </c>
      <c r="C330" s="70">
        <v>498</v>
      </c>
      <c r="D330" s="75">
        <f t="shared" si="16"/>
        <v>101.63265306122449</v>
      </c>
      <c r="E330" s="62">
        <f t="shared" si="18"/>
        <v>2.4691358024691397</v>
      </c>
      <c r="F330" s="125">
        <v>486</v>
      </c>
    </row>
    <row r="331" spans="1:6" ht="21" customHeight="1">
      <c r="A331" s="169" t="s">
        <v>1711</v>
      </c>
      <c r="B331" s="65">
        <v>150</v>
      </c>
      <c r="C331" s="70">
        <v>196</v>
      </c>
      <c r="D331" s="75">
        <f t="shared" si="16"/>
        <v>130.66666666666666</v>
      </c>
      <c r="E331" s="62">
        <f t="shared" si="18"/>
        <v>32.432432432432421</v>
      </c>
      <c r="F331" s="125">
        <v>148</v>
      </c>
    </row>
    <row r="332" spans="1:6" ht="21" customHeight="1">
      <c r="A332" s="169" t="s">
        <v>1712</v>
      </c>
      <c r="B332" s="65">
        <v>405</v>
      </c>
      <c r="C332" s="70">
        <v>400</v>
      </c>
      <c r="D332" s="75">
        <f t="shared" si="16"/>
        <v>98.76543209876543</v>
      </c>
      <c r="E332" s="62">
        <f t="shared" si="18"/>
        <v>0.50251256281406143</v>
      </c>
      <c r="F332" s="125">
        <v>398</v>
      </c>
    </row>
    <row r="333" spans="1:6" ht="21" customHeight="1">
      <c r="A333" s="178" t="s">
        <v>1713</v>
      </c>
      <c r="B333" s="65"/>
      <c r="C333" s="70">
        <v>3</v>
      </c>
      <c r="D333" s="75"/>
      <c r="E333" s="62"/>
      <c r="F333" s="125"/>
    </row>
    <row r="334" spans="1:6" ht="21" customHeight="1">
      <c r="A334" s="169" t="s">
        <v>1714</v>
      </c>
      <c r="B334" s="65">
        <v>100</v>
      </c>
      <c r="C334" s="70">
        <v>161</v>
      </c>
      <c r="D334" s="75">
        <f t="shared" si="16"/>
        <v>161</v>
      </c>
      <c r="E334" s="62">
        <f t="shared" si="18"/>
        <v>61</v>
      </c>
      <c r="F334" s="125">
        <v>100</v>
      </c>
    </row>
    <row r="335" spans="1:6" ht="21" customHeight="1">
      <c r="A335" s="178" t="s">
        <v>940</v>
      </c>
      <c r="B335" s="65"/>
      <c r="C335" s="70">
        <v>5</v>
      </c>
      <c r="D335" s="75"/>
      <c r="E335" s="62"/>
      <c r="F335" s="125"/>
    </row>
    <row r="336" spans="1:6" ht="21" customHeight="1">
      <c r="A336" s="169" t="s">
        <v>1718</v>
      </c>
      <c r="B336" s="65">
        <v>65</v>
      </c>
      <c r="C336" s="70">
        <v>81</v>
      </c>
      <c r="D336" s="75">
        <f t="shared" si="16"/>
        <v>124.61538461538461</v>
      </c>
      <c r="E336" s="62">
        <f t="shared" si="18"/>
        <v>22.727272727272734</v>
      </c>
      <c r="F336" s="125">
        <v>66</v>
      </c>
    </row>
    <row r="337" spans="1:6" ht="21" customHeight="1">
      <c r="A337" s="169" t="s">
        <v>1719</v>
      </c>
      <c r="B337" s="65">
        <v>21500</v>
      </c>
      <c r="C337" s="70">
        <v>21583</v>
      </c>
      <c r="D337" s="75">
        <f t="shared" si="16"/>
        <v>100.3860465116279</v>
      </c>
      <c r="E337" s="62">
        <f t="shared" si="18"/>
        <v>0.42341336311184818</v>
      </c>
      <c r="F337" s="125">
        <v>21492</v>
      </c>
    </row>
    <row r="338" spans="1:6" ht="21" customHeight="1">
      <c r="A338" s="169" t="s">
        <v>1720</v>
      </c>
      <c r="B338" s="65">
        <v>15</v>
      </c>
      <c r="C338" s="70"/>
      <c r="D338" s="75"/>
      <c r="E338" s="62">
        <f t="shared" si="18"/>
        <v>-100</v>
      </c>
      <c r="F338" s="125">
        <v>14</v>
      </c>
    </row>
    <row r="339" spans="1:6" ht="21" customHeight="1">
      <c r="A339" s="169" t="s">
        <v>1721</v>
      </c>
      <c r="B339" s="65">
        <v>31780</v>
      </c>
      <c r="C339" s="70">
        <v>31877</v>
      </c>
      <c r="D339" s="75">
        <f t="shared" si="16"/>
        <v>100.30522341095028</v>
      </c>
      <c r="E339" s="62">
        <f t="shared" si="18"/>
        <v>2.0423188962514871</v>
      </c>
      <c r="F339" s="125">
        <v>31239</v>
      </c>
    </row>
    <row r="340" spans="1:6" ht="21" customHeight="1">
      <c r="A340" s="176" t="s">
        <v>1510</v>
      </c>
      <c r="B340" s="70">
        <f>SUM(B341:B345)</f>
        <v>685</v>
      </c>
      <c r="C340" s="70">
        <f>SUM(C341:C345)</f>
        <v>782</v>
      </c>
      <c r="D340" s="75">
        <f t="shared" si="16"/>
        <v>114.16058394160584</v>
      </c>
      <c r="E340" s="62">
        <f t="shared" si="18"/>
        <v>15.680473372781066</v>
      </c>
      <c r="F340" s="125">
        <f>SUM(F341:F345)</f>
        <v>676</v>
      </c>
    </row>
    <row r="341" spans="1:6" ht="21" customHeight="1">
      <c r="A341" s="169" t="s">
        <v>1408</v>
      </c>
      <c r="B341" s="65">
        <v>20</v>
      </c>
      <c r="C341" s="70">
        <v>20</v>
      </c>
      <c r="D341" s="75">
        <f t="shared" si="16"/>
        <v>100</v>
      </c>
      <c r="E341" s="62">
        <f t="shared" si="18"/>
        <v>11.111111111111114</v>
      </c>
      <c r="F341" s="125">
        <v>18</v>
      </c>
    </row>
    <row r="342" spans="1:6" ht="21" customHeight="1">
      <c r="A342" s="169" t="s">
        <v>1559</v>
      </c>
      <c r="B342" s="65">
        <v>10</v>
      </c>
      <c r="C342" s="70">
        <v>14</v>
      </c>
      <c r="D342" s="75">
        <f t="shared" si="16"/>
        <v>140</v>
      </c>
      <c r="E342" s="62">
        <f t="shared" si="18"/>
        <v>27.272727272727266</v>
      </c>
      <c r="F342" s="125">
        <v>11</v>
      </c>
    </row>
    <row r="343" spans="1:6" ht="21" customHeight="1">
      <c r="A343" s="178" t="s">
        <v>1722</v>
      </c>
      <c r="B343" s="65"/>
      <c r="C343" s="70">
        <v>180</v>
      </c>
      <c r="D343" s="75"/>
      <c r="E343" s="62"/>
      <c r="F343" s="125"/>
    </row>
    <row r="344" spans="1:6" ht="21" customHeight="1">
      <c r="A344" s="169" t="s">
        <v>1723</v>
      </c>
      <c r="B344" s="65">
        <v>195</v>
      </c>
      <c r="C344" s="70">
        <v>84</v>
      </c>
      <c r="D344" s="75">
        <f t="shared" si="16"/>
        <v>43.07692307692308</v>
      </c>
      <c r="E344" s="62">
        <f t="shared" si="18"/>
        <v>-56.476683937823836</v>
      </c>
      <c r="F344" s="125">
        <v>193</v>
      </c>
    </row>
    <row r="345" spans="1:6" ht="21" customHeight="1">
      <c r="A345" s="178" t="s">
        <v>1724</v>
      </c>
      <c r="B345" s="65">
        <v>460</v>
      </c>
      <c r="C345" s="70">
        <v>484</v>
      </c>
      <c r="D345" s="75">
        <f t="shared" si="16"/>
        <v>105.21739130434781</v>
      </c>
      <c r="E345" s="62">
        <f t="shared" si="18"/>
        <v>6.6079295154185047</v>
      </c>
      <c r="F345" s="125">
        <v>454</v>
      </c>
    </row>
    <row r="346" spans="1:6" ht="21" customHeight="1">
      <c r="A346" s="175" t="s">
        <v>1511</v>
      </c>
      <c r="B346" s="70">
        <f>SUM(B347:B350)</f>
        <v>3935</v>
      </c>
      <c r="C346" s="70">
        <f>SUM(C347:C350)</f>
        <v>3930</v>
      </c>
      <c r="D346" s="75">
        <f t="shared" si="16"/>
        <v>99.872935196950436</v>
      </c>
      <c r="E346" s="62">
        <f t="shared" si="18"/>
        <v>1.7080745341614829</v>
      </c>
      <c r="F346" s="125">
        <v>3864</v>
      </c>
    </row>
    <row r="347" spans="1:6" ht="21" customHeight="1">
      <c r="A347" s="178" t="s">
        <v>1725</v>
      </c>
      <c r="B347" s="65"/>
      <c r="C347" s="70">
        <v>20</v>
      </c>
      <c r="D347" s="75"/>
      <c r="E347" s="62"/>
      <c r="F347" s="125"/>
    </row>
    <row r="348" spans="1:6" ht="21" customHeight="1">
      <c r="A348" s="169" t="s">
        <v>1726</v>
      </c>
      <c r="B348" s="65">
        <v>180</v>
      </c>
      <c r="C348" s="70"/>
      <c r="D348" s="75"/>
      <c r="E348" s="62">
        <f t="shared" si="18"/>
        <v>-100</v>
      </c>
      <c r="F348" s="125">
        <v>177</v>
      </c>
    </row>
    <row r="349" spans="1:6" ht="21" customHeight="1">
      <c r="A349" s="169" t="s">
        <v>1727</v>
      </c>
      <c r="B349" s="65">
        <v>55</v>
      </c>
      <c r="C349" s="70">
        <v>107</v>
      </c>
      <c r="D349" s="75">
        <f t="shared" si="16"/>
        <v>194.54545454545456</v>
      </c>
      <c r="E349" s="62">
        <f t="shared" si="18"/>
        <v>105.76923076923075</v>
      </c>
      <c r="F349" s="125">
        <v>52</v>
      </c>
    </row>
    <row r="350" spans="1:6" ht="21" customHeight="1">
      <c r="A350" s="169" t="s">
        <v>1728</v>
      </c>
      <c r="B350" s="65">
        <v>3700</v>
      </c>
      <c r="C350" s="70">
        <v>3803</v>
      </c>
      <c r="D350" s="75">
        <f t="shared" si="16"/>
        <v>102.78378378378379</v>
      </c>
      <c r="E350" s="62">
        <f t="shared" si="18"/>
        <v>4.6217331499312166</v>
      </c>
      <c r="F350" s="125">
        <v>3635</v>
      </c>
    </row>
    <row r="351" spans="1:6" ht="21" customHeight="1">
      <c r="A351" s="175" t="s">
        <v>1512</v>
      </c>
      <c r="B351" s="70">
        <f>SUM(B352:B353)</f>
        <v>35</v>
      </c>
      <c r="C351" s="70">
        <f>SUM(C353:C353)</f>
        <v>17</v>
      </c>
      <c r="D351" s="75">
        <f t="shared" si="16"/>
        <v>48.571428571428569</v>
      </c>
      <c r="E351" s="62">
        <f t="shared" si="18"/>
        <v>-46.875</v>
      </c>
      <c r="F351" s="125">
        <v>32</v>
      </c>
    </row>
    <row r="352" spans="1:6" ht="21" customHeight="1">
      <c r="A352" s="169" t="s">
        <v>1729</v>
      </c>
      <c r="B352" s="65">
        <v>10</v>
      </c>
      <c r="C352" s="70"/>
      <c r="D352" s="75"/>
      <c r="E352" s="62">
        <f t="shared" si="18"/>
        <v>-100</v>
      </c>
      <c r="F352" s="125">
        <v>10</v>
      </c>
    </row>
    <row r="353" spans="1:6" ht="21" customHeight="1">
      <c r="A353" s="169" t="s">
        <v>1730</v>
      </c>
      <c r="B353" s="65">
        <v>25</v>
      </c>
      <c r="C353" s="70">
        <v>17</v>
      </c>
      <c r="D353" s="75">
        <f t="shared" si="16"/>
        <v>68</v>
      </c>
      <c r="E353" s="62">
        <f t="shared" si="18"/>
        <v>-22.727272727272734</v>
      </c>
      <c r="F353" s="125">
        <v>22</v>
      </c>
    </row>
    <row r="354" spans="1:6" ht="21" customHeight="1">
      <c r="A354" s="175" t="s">
        <v>1513</v>
      </c>
      <c r="B354" s="70">
        <f>SUM(B355:B355)</f>
        <v>160</v>
      </c>
      <c r="C354" s="70"/>
      <c r="D354" s="75"/>
      <c r="E354" s="62">
        <f t="shared" si="18"/>
        <v>-100</v>
      </c>
      <c r="F354" s="125">
        <v>155</v>
      </c>
    </row>
    <row r="355" spans="1:6" ht="21" customHeight="1">
      <c r="A355" s="169" t="s">
        <v>1731</v>
      </c>
      <c r="B355" s="65">
        <v>160</v>
      </c>
      <c r="C355" s="70"/>
      <c r="D355" s="75"/>
      <c r="E355" s="62">
        <f t="shared" si="18"/>
        <v>-100</v>
      </c>
      <c r="F355" s="125">
        <v>155</v>
      </c>
    </row>
    <row r="356" spans="1:6" ht="21" customHeight="1">
      <c r="A356" s="176" t="s">
        <v>1514</v>
      </c>
      <c r="B356" s="70">
        <f>SUM(B357:B361)</f>
        <v>1630</v>
      </c>
      <c r="C356" s="70">
        <f>SUM(C357:C361)</f>
        <v>2333</v>
      </c>
      <c r="D356" s="75">
        <f t="shared" si="16"/>
        <v>143.12883435582822</v>
      </c>
      <c r="E356" s="62">
        <f t="shared" si="18"/>
        <v>45.358255451713404</v>
      </c>
      <c r="F356" s="125">
        <v>1605</v>
      </c>
    </row>
    <row r="357" spans="1:6" ht="21" customHeight="1">
      <c r="A357" s="169" t="s">
        <v>1732</v>
      </c>
      <c r="B357" s="65">
        <v>1600</v>
      </c>
      <c r="C357" s="70">
        <v>1893</v>
      </c>
      <c r="D357" s="75">
        <f t="shared" si="16"/>
        <v>118.3125</v>
      </c>
      <c r="E357" s="62">
        <f t="shared" si="18"/>
        <v>19.961977186311785</v>
      </c>
      <c r="F357" s="125">
        <v>1578</v>
      </c>
    </row>
    <row r="358" spans="1:6" ht="21" customHeight="1">
      <c r="A358" s="169" t="s">
        <v>1733</v>
      </c>
      <c r="B358" s="65">
        <v>30</v>
      </c>
      <c r="C358" s="70">
        <v>30</v>
      </c>
      <c r="D358" s="75">
        <f t="shared" si="16"/>
        <v>100</v>
      </c>
      <c r="E358" s="62">
        <f t="shared" si="18"/>
        <v>11.111111111111114</v>
      </c>
      <c r="F358" s="125">
        <v>27</v>
      </c>
    </row>
    <row r="359" spans="1:6" ht="21" customHeight="1">
      <c r="A359" s="178" t="s">
        <v>1734</v>
      </c>
      <c r="B359" s="65"/>
      <c r="C359" s="70">
        <v>340</v>
      </c>
      <c r="D359" s="75"/>
      <c r="E359" s="62"/>
      <c r="F359" s="125"/>
    </row>
    <row r="360" spans="1:6" ht="21" customHeight="1">
      <c r="A360" s="178" t="s">
        <v>1735</v>
      </c>
      <c r="B360" s="65"/>
      <c r="C360" s="70">
        <v>10</v>
      </c>
      <c r="D360" s="75"/>
      <c r="E360" s="62"/>
      <c r="F360" s="125"/>
    </row>
    <row r="361" spans="1:6" ht="21" customHeight="1">
      <c r="A361" s="178" t="s">
        <v>1736</v>
      </c>
      <c r="B361" s="65"/>
      <c r="C361" s="70">
        <v>60</v>
      </c>
      <c r="D361" s="75"/>
      <c r="E361" s="62"/>
      <c r="F361" s="125"/>
    </row>
    <row r="362" spans="1:6" ht="21" customHeight="1">
      <c r="A362" s="175" t="s">
        <v>1515</v>
      </c>
      <c r="B362" s="70">
        <f>SUM(B363:B364)</f>
        <v>65</v>
      </c>
      <c r="C362" s="70">
        <f>SUM(C364:C364)</f>
        <v>14</v>
      </c>
      <c r="D362" s="75">
        <f t="shared" si="16"/>
        <v>21.53846153846154</v>
      </c>
      <c r="E362" s="62">
        <f t="shared" si="18"/>
        <v>-77.777777777777771</v>
      </c>
      <c r="F362" s="125">
        <v>63</v>
      </c>
    </row>
    <row r="363" spans="1:6" ht="21" customHeight="1">
      <c r="A363" s="169" t="s">
        <v>1737</v>
      </c>
      <c r="B363" s="65">
        <v>45</v>
      </c>
      <c r="C363" s="70"/>
      <c r="D363" s="75"/>
      <c r="E363" s="62">
        <f t="shared" si="18"/>
        <v>-100</v>
      </c>
      <c r="F363" s="125">
        <v>43</v>
      </c>
    </row>
    <row r="364" spans="1:6" ht="21" customHeight="1">
      <c r="A364" s="169" t="s">
        <v>1738</v>
      </c>
      <c r="B364" s="65">
        <v>20</v>
      </c>
      <c r="C364" s="70">
        <v>14</v>
      </c>
      <c r="D364" s="75">
        <f t="shared" si="16"/>
        <v>70</v>
      </c>
      <c r="E364" s="62">
        <f t="shared" si="18"/>
        <v>-30</v>
      </c>
      <c r="F364" s="125">
        <v>20</v>
      </c>
    </row>
    <row r="365" spans="1:6" ht="21" customHeight="1">
      <c r="A365" s="175" t="s">
        <v>1516</v>
      </c>
      <c r="B365" s="70">
        <f>SUM(B366:B366)</f>
        <v>12685</v>
      </c>
      <c r="C365" s="70">
        <f>SUM(C366:C366)</f>
        <v>12721</v>
      </c>
      <c r="D365" s="75">
        <f t="shared" si="16"/>
        <v>100.2837997635002</v>
      </c>
      <c r="E365" s="62">
        <f t="shared" si="18"/>
        <v>2.8125757698213931</v>
      </c>
      <c r="F365" s="125">
        <v>12373</v>
      </c>
    </row>
    <row r="366" spans="1:6" ht="21" customHeight="1">
      <c r="A366" s="169" t="s">
        <v>1739</v>
      </c>
      <c r="B366" s="65">
        <v>12685</v>
      </c>
      <c r="C366" s="70">
        <v>12721</v>
      </c>
      <c r="D366" s="75">
        <f t="shared" si="16"/>
        <v>100.2837997635002</v>
      </c>
      <c r="E366" s="62">
        <f t="shared" si="18"/>
        <v>2.8125757698213931</v>
      </c>
      <c r="F366" s="125">
        <v>12373</v>
      </c>
    </row>
    <row r="367" spans="1:6" ht="21" customHeight="1">
      <c r="A367" s="175" t="s">
        <v>1517</v>
      </c>
      <c r="B367" s="70">
        <f>B368+B373+B377+B379+B382</f>
        <v>15200</v>
      </c>
      <c r="C367" s="70">
        <f>C368+C373+C377+C379+C382</f>
        <v>15022</v>
      </c>
      <c r="D367" s="75">
        <f t="shared" si="16"/>
        <v>98.828947368421055</v>
      </c>
      <c r="E367" s="62">
        <v>0.5</v>
      </c>
      <c r="F367" s="125">
        <v>14942</v>
      </c>
    </row>
    <row r="368" spans="1:6" ht="21" customHeight="1">
      <c r="A368" s="175" t="s">
        <v>1518</v>
      </c>
      <c r="B368" s="70">
        <f>SUM(B369:B372)</f>
        <v>13920</v>
      </c>
      <c r="C368" s="70">
        <f>SUM(C369:C372)</f>
        <v>13487</v>
      </c>
      <c r="D368" s="75">
        <f t="shared" si="16"/>
        <v>96.889367816091948</v>
      </c>
      <c r="E368" s="62">
        <f>C368/F368*100-100</f>
        <v>-1.4540406254566705</v>
      </c>
      <c r="F368" s="125">
        <v>13686</v>
      </c>
    </row>
    <row r="369" spans="1:6" ht="21" customHeight="1">
      <c r="A369" s="118" t="s">
        <v>1322</v>
      </c>
      <c r="B369" s="65">
        <v>325</v>
      </c>
      <c r="C369" s="70">
        <v>339</v>
      </c>
      <c r="D369" s="75">
        <f t="shared" si="16"/>
        <v>104.30769230769231</v>
      </c>
      <c r="E369" s="62">
        <f t="shared" ref="E369:E383" si="19">C369/F369*100-100</f>
        <v>5.6074766355140184</v>
      </c>
      <c r="F369" s="125">
        <v>321</v>
      </c>
    </row>
    <row r="370" spans="1:6" ht="21" customHeight="1">
      <c r="A370" s="118" t="s">
        <v>1323</v>
      </c>
      <c r="B370" s="65"/>
      <c r="C370" s="70">
        <v>3</v>
      </c>
      <c r="D370" s="75"/>
      <c r="E370" s="62">
        <f t="shared" si="19"/>
        <v>0</v>
      </c>
      <c r="F370" s="125">
        <v>3</v>
      </c>
    </row>
    <row r="371" spans="1:6" ht="21" customHeight="1">
      <c r="A371" s="118" t="s">
        <v>455</v>
      </c>
      <c r="B371" s="65">
        <v>95</v>
      </c>
      <c r="C371" s="70">
        <v>103</v>
      </c>
      <c r="D371" s="75">
        <f t="shared" si="16"/>
        <v>108.42105263157895</v>
      </c>
      <c r="E371" s="62">
        <f t="shared" si="19"/>
        <v>9.5744680851063748</v>
      </c>
      <c r="F371" s="125">
        <v>94</v>
      </c>
    </row>
    <row r="372" spans="1:6" ht="21" customHeight="1">
      <c r="A372" s="169" t="s">
        <v>1740</v>
      </c>
      <c r="B372" s="65">
        <v>13500</v>
      </c>
      <c r="C372" s="70">
        <v>13042</v>
      </c>
      <c r="D372" s="75">
        <f t="shared" si="16"/>
        <v>96.607407407407408</v>
      </c>
      <c r="E372" s="62">
        <f t="shared" si="19"/>
        <v>-1.7033463973470049</v>
      </c>
      <c r="F372" s="125">
        <v>13268</v>
      </c>
    </row>
    <row r="373" spans="1:6" ht="21" customHeight="1">
      <c r="A373" s="175" t="s">
        <v>1519</v>
      </c>
      <c r="B373" s="70">
        <f>SUM(B374:B376)</f>
        <v>1205</v>
      </c>
      <c r="C373" s="70">
        <f>SUM(C374:C376)</f>
        <v>1188</v>
      </c>
      <c r="D373" s="75">
        <f t="shared" si="16"/>
        <v>98.589211618257266</v>
      </c>
      <c r="E373" s="62">
        <f t="shared" si="19"/>
        <v>0.16863406408094761</v>
      </c>
      <c r="F373" s="125">
        <v>1186</v>
      </c>
    </row>
    <row r="374" spans="1:6" ht="21" customHeight="1">
      <c r="A374" s="169" t="s">
        <v>1741</v>
      </c>
      <c r="B374" s="65">
        <v>30</v>
      </c>
      <c r="C374" s="70">
        <v>32</v>
      </c>
      <c r="D374" s="75">
        <f t="shared" si="16"/>
        <v>106.66666666666667</v>
      </c>
      <c r="E374" s="62">
        <f t="shared" si="19"/>
        <v>6.6666666666666714</v>
      </c>
      <c r="F374" s="127">
        <v>30</v>
      </c>
    </row>
    <row r="375" spans="1:6" ht="21" customHeight="1">
      <c r="A375" s="169" t="s">
        <v>1742</v>
      </c>
      <c r="B375" s="65">
        <v>1060</v>
      </c>
      <c r="C375" s="70">
        <v>1043</v>
      </c>
      <c r="D375" s="75">
        <f t="shared" si="16"/>
        <v>98.396226415094333</v>
      </c>
      <c r="E375" s="62">
        <f t="shared" si="19"/>
        <v>0</v>
      </c>
      <c r="F375" s="127">
        <v>1043</v>
      </c>
    </row>
    <row r="376" spans="1:6" ht="21" customHeight="1">
      <c r="A376" s="169" t="s">
        <v>1743</v>
      </c>
      <c r="B376" s="65">
        <v>115</v>
      </c>
      <c r="C376" s="70">
        <v>113</v>
      </c>
      <c r="D376" s="75">
        <f t="shared" si="16"/>
        <v>98.260869565217391</v>
      </c>
      <c r="E376" s="62">
        <f t="shared" si="19"/>
        <v>0</v>
      </c>
      <c r="F376" s="127">
        <v>113</v>
      </c>
    </row>
    <row r="377" spans="1:6" ht="21" customHeight="1">
      <c r="A377" s="175" t="s">
        <v>1520</v>
      </c>
      <c r="B377" s="70">
        <f>SUM(B378:B378)</f>
        <v>25</v>
      </c>
      <c r="C377" s="70">
        <f>SUM(C378:C378)</f>
        <v>26</v>
      </c>
      <c r="D377" s="75">
        <f t="shared" si="16"/>
        <v>104</v>
      </c>
      <c r="E377" s="62">
        <f t="shared" si="19"/>
        <v>8.3333333333333286</v>
      </c>
      <c r="F377" s="125">
        <v>24</v>
      </c>
    </row>
    <row r="378" spans="1:6" ht="21" customHeight="1">
      <c r="A378" s="169" t="s">
        <v>1744</v>
      </c>
      <c r="B378" s="65">
        <v>25</v>
      </c>
      <c r="C378" s="70">
        <v>26</v>
      </c>
      <c r="D378" s="75">
        <f t="shared" si="16"/>
        <v>104</v>
      </c>
      <c r="E378" s="62">
        <f t="shared" si="19"/>
        <v>8.3333333333333286</v>
      </c>
      <c r="F378" s="125">
        <v>24</v>
      </c>
    </row>
    <row r="379" spans="1:6" ht="21" customHeight="1">
      <c r="A379" s="176" t="s">
        <v>1521</v>
      </c>
      <c r="B379" s="65">
        <f>SUM(B380:B381)</f>
        <v>0</v>
      </c>
      <c r="C379" s="70">
        <f>SUM(C380:C381)</f>
        <v>277</v>
      </c>
      <c r="D379" s="75"/>
      <c r="E379" s="62"/>
      <c r="F379" s="125"/>
    </row>
    <row r="380" spans="1:6" ht="21" customHeight="1">
      <c r="A380" s="178" t="s">
        <v>1745</v>
      </c>
      <c r="B380" s="65"/>
      <c r="C380" s="70">
        <v>227</v>
      </c>
      <c r="D380" s="75"/>
      <c r="E380" s="62"/>
      <c r="F380" s="125"/>
    </row>
    <row r="381" spans="1:6" ht="21" customHeight="1">
      <c r="A381" s="178" t="s">
        <v>1746</v>
      </c>
      <c r="B381" s="65"/>
      <c r="C381" s="70">
        <v>50</v>
      </c>
      <c r="D381" s="75"/>
      <c r="E381" s="62"/>
      <c r="F381" s="125"/>
    </row>
    <row r="382" spans="1:6" ht="21" customHeight="1">
      <c r="A382" s="175" t="s">
        <v>1522</v>
      </c>
      <c r="B382" s="70">
        <f>SUM(B383:B383)</f>
        <v>50</v>
      </c>
      <c r="C382" s="70">
        <f>SUM(C383:C383)</f>
        <v>44</v>
      </c>
      <c r="D382" s="75">
        <f t="shared" si="16"/>
        <v>88</v>
      </c>
      <c r="E382" s="62">
        <f t="shared" si="19"/>
        <v>-4.3478260869565162</v>
      </c>
      <c r="F382" s="125">
        <v>46</v>
      </c>
    </row>
    <row r="383" spans="1:6" ht="21" customHeight="1">
      <c r="A383" s="169" t="s">
        <v>1747</v>
      </c>
      <c r="B383" s="65">
        <v>50</v>
      </c>
      <c r="C383" s="70">
        <v>44</v>
      </c>
      <c r="D383" s="75">
        <f t="shared" si="16"/>
        <v>88</v>
      </c>
      <c r="E383" s="62">
        <f t="shared" si="19"/>
        <v>-4.3478260869565162</v>
      </c>
      <c r="F383" s="125">
        <v>46</v>
      </c>
    </row>
    <row r="384" spans="1:6" ht="21" customHeight="1">
      <c r="A384" s="175" t="s">
        <v>1523</v>
      </c>
      <c r="B384" s="70">
        <f>B385+B387+B389+B391+B393</f>
        <v>4800</v>
      </c>
      <c r="C384" s="70">
        <f>C385+C387+C389+C391</f>
        <v>4840</v>
      </c>
      <c r="D384" s="75">
        <f t="shared" ref="D384:D452" si="20">C384/B384*100</f>
        <v>100.83333333333333</v>
      </c>
      <c r="E384" s="62">
        <v>1</v>
      </c>
      <c r="F384" s="125">
        <v>4790</v>
      </c>
    </row>
    <row r="385" spans="1:6" ht="21" customHeight="1">
      <c r="A385" s="169" t="s">
        <v>1524</v>
      </c>
      <c r="B385" s="70">
        <f>SUM(B386:B386)</f>
        <v>47</v>
      </c>
      <c r="C385" s="70">
        <f>SUM(C386:C386)</f>
        <v>27</v>
      </c>
      <c r="D385" s="75">
        <f t="shared" si="20"/>
        <v>57.446808510638306</v>
      </c>
      <c r="E385" s="62">
        <f>C385/F385*100-100</f>
        <v>-41.304347826086953</v>
      </c>
      <c r="F385" s="125">
        <v>46</v>
      </c>
    </row>
    <row r="386" spans="1:6" ht="21" customHeight="1">
      <c r="A386" s="169" t="s">
        <v>1748</v>
      </c>
      <c r="B386" s="65">
        <v>47</v>
      </c>
      <c r="C386" s="70">
        <v>27</v>
      </c>
      <c r="D386" s="75">
        <f t="shared" si="20"/>
        <v>57.446808510638306</v>
      </c>
      <c r="E386" s="62">
        <f t="shared" ref="E386:E394" si="21">C386/F386*100-100</f>
        <v>-41.304347826086953</v>
      </c>
      <c r="F386" s="125">
        <v>46</v>
      </c>
    </row>
    <row r="387" spans="1:6" ht="21" customHeight="1">
      <c r="A387" s="175" t="s">
        <v>1525</v>
      </c>
      <c r="B387" s="70">
        <f>SUM(B388:B388)</f>
        <v>55</v>
      </c>
      <c r="C387" s="70">
        <f>SUM(C388:C388)</f>
        <v>84</v>
      </c>
      <c r="D387" s="75">
        <f t="shared" si="20"/>
        <v>152.72727272727275</v>
      </c>
      <c r="E387" s="62">
        <f t="shared" si="21"/>
        <v>55.555555555555571</v>
      </c>
      <c r="F387" s="125">
        <v>54</v>
      </c>
    </row>
    <row r="388" spans="1:6" ht="21" customHeight="1">
      <c r="A388" s="169" t="s">
        <v>1749</v>
      </c>
      <c r="B388" s="65">
        <v>55</v>
      </c>
      <c r="C388" s="70">
        <v>84</v>
      </c>
      <c r="D388" s="75">
        <f t="shared" si="20"/>
        <v>152.72727272727275</v>
      </c>
      <c r="E388" s="62">
        <f t="shared" si="21"/>
        <v>55.555555555555571</v>
      </c>
      <c r="F388" s="125">
        <v>54</v>
      </c>
    </row>
    <row r="389" spans="1:6" ht="21" customHeight="1">
      <c r="A389" s="175" t="s">
        <v>1526</v>
      </c>
      <c r="B389" s="70">
        <f>SUM(B390:B390)</f>
        <v>52</v>
      </c>
      <c r="C389" s="70">
        <f>SUM(C390:C390)</f>
        <v>12</v>
      </c>
      <c r="D389" s="75">
        <f t="shared" si="20"/>
        <v>23.076923076923077</v>
      </c>
      <c r="E389" s="62">
        <f t="shared" si="21"/>
        <v>-76.470588235294116</v>
      </c>
      <c r="F389" s="125">
        <v>51</v>
      </c>
    </row>
    <row r="390" spans="1:6" ht="21" customHeight="1">
      <c r="A390" s="169" t="s">
        <v>1750</v>
      </c>
      <c r="B390" s="65">
        <v>52</v>
      </c>
      <c r="C390" s="70">
        <v>12</v>
      </c>
      <c r="D390" s="75">
        <f t="shared" si="20"/>
        <v>23.076923076923077</v>
      </c>
      <c r="E390" s="62">
        <f t="shared" si="21"/>
        <v>-76.470588235294116</v>
      </c>
      <c r="F390" s="125">
        <v>51</v>
      </c>
    </row>
    <row r="391" spans="1:6" ht="21" customHeight="1">
      <c r="A391" s="175" t="s">
        <v>1527</v>
      </c>
      <c r="B391" s="70">
        <f>SUM(B392:B392)</f>
        <v>4441</v>
      </c>
      <c r="C391" s="70">
        <f>SUM(C392:C392)</f>
        <v>4717</v>
      </c>
      <c r="D391" s="75">
        <f t="shared" si="20"/>
        <v>106.21481648277415</v>
      </c>
      <c r="E391" s="62">
        <f t="shared" si="21"/>
        <v>6.3824988723500269</v>
      </c>
      <c r="F391" s="125">
        <v>4434</v>
      </c>
    </row>
    <row r="392" spans="1:6" ht="21" customHeight="1">
      <c r="A392" s="169" t="s">
        <v>1751</v>
      </c>
      <c r="B392" s="65">
        <v>4441</v>
      </c>
      <c r="C392" s="70">
        <v>4717</v>
      </c>
      <c r="D392" s="75">
        <f t="shared" si="20"/>
        <v>106.21481648277415</v>
      </c>
      <c r="E392" s="62">
        <f t="shared" si="21"/>
        <v>6.3824988723500269</v>
      </c>
      <c r="F392" s="125">
        <v>4434</v>
      </c>
    </row>
    <row r="393" spans="1:6" ht="21" customHeight="1">
      <c r="A393" s="175" t="s">
        <v>1528</v>
      </c>
      <c r="B393" s="70">
        <f>SUM(B394:B394)</f>
        <v>205</v>
      </c>
      <c r="C393" s="70"/>
      <c r="D393" s="75"/>
      <c r="E393" s="62">
        <f t="shared" si="21"/>
        <v>-100</v>
      </c>
      <c r="F393" s="125">
        <v>205</v>
      </c>
    </row>
    <row r="394" spans="1:6" ht="21" customHeight="1">
      <c r="A394" s="169" t="s">
        <v>1752</v>
      </c>
      <c r="B394" s="65">
        <v>205</v>
      </c>
      <c r="C394" s="70"/>
      <c r="D394" s="75"/>
      <c r="E394" s="62">
        <f t="shared" si="21"/>
        <v>-100</v>
      </c>
      <c r="F394" s="125">
        <v>205</v>
      </c>
    </row>
    <row r="395" spans="1:6" ht="21" customHeight="1">
      <c r="A395" s="175" t="s">
        <v>1529</v>
      </c>
      <c r="B395" s="70">
        <f>B396+B398+B400</f>
        <v>1550</v>
      </c>
      <c r="C395" s="70">
        <f>C396+C398+C400</f>
        <v>1777</v>
      </c>
      <c r="D395" s="75">
        <f t="shared" si="20"/>
        <v>114.64516129032259</v>
      </c>
      <c r="E395" s="62">
        <v>16.100000000000001</v>
      </c>
      <c r="F395" s="125">
        <v>1532</v>
      </c>
    </row>
    <row r="396" spans="1:6" ht="21" customHeight="1">
      <c r="A396" s="175" t="s">
        <v>1530</v>
      </c>
      <c r="B396" s="70">
        <f>SUM(B397:B397)</f>
        <v>1390</v>
      </c>
      <c r="C396" s="70">
        <f>SUM(C397:C397)</f>
        <v>1561</v>
      </c>
      <c r="D396" s="75">
        <f t="shared" si="20"/>
        <v>112.30215827338131</v>
      </c>
      <c r="E396" s="62">
        <f t="shared" ref="E396:E401" si="22">C396/F396*100-100</f>
        <v>13.527272727272717</v>
      </c>
      <c r="F396" s="125">
        <v>1375</v>
      </c>
    </row>
    <row r="397" spans="1:6" ht="21" customHeight="1">
      <c r="A397" s="132" t="s">
        <v>480</v>
      </c>
      <c r="B397" s="65">
        <v>1390</v>
      </c>
      <c r="C397" s="70">
        <v>1561</v>
      </c>
      <c r="D397" s="75">
        <f t="shared" si="20"/>
        <v>112.30215827338131</v>
      </c>
      <c r="E397" s="62">
        <f t="shared" si="22"/>
        <v>13.527272727272717</v>
      </c>
      <c r="F397" s="125">
        <v>1375</v>
      </c>
    </row>
    <row r="398" spans="1:6" ht="21" customHeight="1">
      <c r="A398" s="175" t="s">
        <v>1531</v>
      </c>
      <c r="B398" s="70">
        <f>SUM(B399:B399)</f>
        <v>45</v>
      </c>
      <c r="C398" s="70">
        <f>SUM(C399:C399)</f>
        <v>109</v>
      </c>
      <c r="D398" s="75">
        <f t="shared" si="20"/>
        <v>242.2222222222222</v>
      </c>
      <c r="E398" s="62">
        <f t="shared" si="22"/>
        <v>142.2222222222222</v>
      </c>
      <c r="F398" s="125">
        <v>45</v>
      </c>
    </row>
    <row r="399" spans="1:6" ht="21" customHeight="1">
      <c r="A399" s="121" t="s">
        <v>485</v>
      </c>
      <c r="B399" s="65">
        <v>45</v>
      </c>
      <c r="C399" s="70">
        <v>109</v>
      </c>
      <c r="D399" s="75">
        <f t="shared" si="20"/>
        <v>242.2222222222222</v>
      </c>
      <c r="E399" s="62">
        <f t="shared" si="22"/>
        <v>142.2222222222222</v>
      </c>
      <c r="F399" s="125">
        <v>45</v>
      </c>
    </row>
    <row r="400" spans="1:6" ht="21" customHeight="1">
      <c r="A400" s="175" t="s">
        <v>1532</v>
      </c>
      <c r="B400" s="70">
        <f>SUM(B401:B401)</f>
        <v>115</v>
      </c>
      <c r="C400" s="70">
        <f>SUM(C401:C401)</f>
        <v>107</v>
      </c>
      <c r="D400" s="75">
        <f t="shared" si="20"/>
        <v>93.043478260869563</v>
      </c>
      <c r="E400" s="62">
        <f t="shared" si="22"/>
        <v>-4.4642857142857082</v>
      </c>
      <c r="F400" s="125">
        <v>112</v>
      </c>
    </row>
    <row r="401" spans="1:6" ht="21" customHeight="1">
      <c r="A401" s="169" t="s">
        <v>1753</v>
      </c>
      <c r="B401" s="65">
        <v>115</v>
      </c>
      <c r="C401" s="70">
        <v>107</v>
      </c>
      <c r="D401" s="75">
        <f t="shared" si="20"/>
        <v>93.043478260869563</v>
      </c>
      <c r="E401" s="62">
        <f t="shared" si="22"/>
        <v>-4.4642857142857082</v>
      </c>
      <c r="F401" s="125">
        <v>112</v>
      </c>
    </row>
    <row r="402" spans="1:6" ht="21" customHeight="1">
      <c r="A402" s="176" t="s">
        <v>1533</v>
      </c>
      <c r="B402" s="65">
        <f>B403</f>
        <v>0</v>
      </c>
      <c r="C402" s="70">
        <f>C403</f>
        <v>68</v>
      </c>
      <c r="D402" s="75"/>
      <c r="E402" s="62"/>
      <c r="F402" s="125"/>
    </row>
    <row r="403" spans="1:6" ht="21" customHeight="1">
      <c r="A403" s="176" t="s">
        <v>1534</v>
      </c>
      <c r="B403" s="65"/>
      <c r="C403" s="70">
        <f>C404</f>
        <v>68</v>
      </c>
      <c r="D403" s="75"/>
      <c r="E403" s="62"/>
      <c r="F403" s="125"/>
    </row>
    <row r="404" spans="1:6" ht="21" customHeight="1">
      <c r="A404" s="133" t="s">
        <v>1322</v>
      </c>
      <c r="B404" s="65"/>
      <c r="C404" s="70">
        <v>68</v>
      </c>
      <c r="D404" s="75"/>
      <c r="E404" s="62"/>
      <c r="F404" s="125"/>
    </row>
    <row r="405" spans="1:6" ht="21" customHeight="1">
      <c r="A405" s="175" t="s">
        <v>1536</v>
      </c>
      <c r="B405" s="70">
        <f>SUM(B406,B412,B415,B418)</f>
        <v>3700</v>
      </c>
      <c r="C405" s="70">
        <f>SUM(C406,C412,C415,C418)</f>
        <v>3580</v>
      </c>
      <c r="D405" s="75">
        <f t="shared" si="20"/>
        <v>96.756756756756758</v>
      </c>
      <c r="E405" s="62">
        <v>2.9</v>
      </c>
      <c r="F405" s="125">
        <f>F406+F412+F415+F418</f>
        <v>3639</v>
      </c>
    </row>
    <row r="406" spans="1:6" ht="21" customHeight="1">
      <c r="A406" s="176" t="s">
        <v>1537</v>
      </c>
      <c r="B406" s="70">
        <f>SUM(B407:B411)</f>
        <v>1450</v>
      </c>
      <c r="C406" s="70">
        <f>SUM(C407:C411)</f>
        <v>1362</v>
      </c>
      <c r="D406" s="75">
        <f t="shared" si="20"/>
        <v>93.931034482758619</v>
      </c>
      <c r="E406" s="62">
        <f>C406/F406*100-100</f>
        <v>-4.4880785413744775</v>
      </c>
      <c r="F406" s="125">
        <v>1426</v>
      </c>
    </row>
    <row r="407" spans="1:6" ht="21" customHeight="1">
      <c r="A407" s="134" t="s">
        <v>1322</v>
      </c>
      <c r="B407" s="65">
        <v>420</v>
      </c>
      <c r="C407" s="70">
        <v>497</v>
      </c>
      <c r="D407" s="75">
        <f t="shared" si="20"/>
        <v>118.33333333333333</v>
      </c>
      <c r="E407" s="62">
        <f t="shared" ref="E407:E419" si="23">C407/F407*100-100</f>
        <v>19.759036144578317</v>
      </c>
      <c r="F407" s="125">
        <v>415</v>
      </c>
    </row>
    <row r="408" spans="1:6" ht="21" customHeight="1">
      <c r="A408" s="134" t="s">
        <v>1323</v>
      </c>
      <c r="B408" s="65">
        <v>340</v>
      </c>
      <c r="C408" s="70">
        <v>535</v>
      </c>
      <c r="D408" s="75">
        <f t="shared" si="20"/>
        <v>157.35294117647058</v>
      </c>
      <c r="E408" s="62">
        <f t="shared" si="23"/>
        <v>60.179640718562865</v>
      </c>
      <c r="F408" s="125">
        <v>334</v>
      </c>
    </row>
    <row r="409" spans="1:6" ht="21" customHeight="1">
      <c r="A409" s="169" t="s">
        <v>1754</v>
      </c>
      <c r="B409" s="65">
        <v>100</v>
      </c>
      <c r="C409" s="70"/>
      <c r="D409" s="75"/>
      <c r="E409" s="62">
        <f t="shared" si="23"/>
        <v>-100</v>
      </c>
      <c r="F409" s="125">
        <v>100</v>
      </c>
    </row>
    <row r="410" spans="1:6" ht="21" customHeight="1">
      <c r="A410" s="178" t="s">
        <v>1755</v>
      </c>
      <c r="B410" s="65">
        <v>190</v>
      </c>
      <c r="C410" s="70">
        <v>20</v>
      </c>
      <c r="D410" s="75">
        <f t="shared" si="20"/>
        <v>10.526315789473683</v>
      </c>
      <c r="E410" s="62">
        <f t="shared" si="23"/>
        <v>-89.189189189189193</v>
      </c>
      <c r="F410" s="125">
        <v>185</v>
      </c>
    </row>
    <row r="411" spans="1:6" ht="21" customHeight="1">
      <c r="A411" s="178" t="s">
        <v>1756</v>
      </c>
      <c r="B411" s="65">
        <v>400</v>
      </c>
      <c r="C411" s="70">
        <v>310</v>
      </c>
      <c r="D411" s="75">
        <f t="shared" si="20"/>
        <v>77.5</v>
      </c>
      <c r="E411" s="62">
        <f t="shared" si="23"/>
        <v>-20.918367346938766</v>
      </c>
      <c r="F411" s="125">
        <v>392</v>
      </c>
    </row>
    <row r="412" spans="1:6" ht="21" customHeight="1">
      <c r="A412" s="175" t="s">
        <v>1538</v>
      </c>
      <c r="B412" s="70">
        <f>SUM(B413:B414)</f>
        <v>1587</v>
      </c>
      <c r="C412" s="70">
        <f>SUM(C413:C414)</f>
        <v>1571</v>
      </c>
      <c r="D412" s="75">
        <f t="shared" si="20"/>
        <v>98.991808443604285</v>
      </c>
      <c r="E412" s="62">
        <f t="shared" si="23"/>
        <v>0.96401028277635703</v>
      </c>
      <c r="F412" s="125">
        <f>SUM(F413:F414)</f>
        <v>1556</v>
      </c>
    </row>
    <row r="413" spans="1:6" ht="21" customHeight="1">
      <c r="A413" s="178" t="s">
        <v>1757</v>
      </c>
      <c r="B413" s="70"/>
      <c r="C413" s="70">
        <v>1</v>
      </c>
      <c r="D413" s="75"/>
      <c r="E413" s="62"/>
      <c r="F413" s="125"/>
    </row>
    <row r="414" spans="1:6" ht="21" customHeight="1">
      <c r="A414" s="169" t="s">
        <v>1758</v>
      </c>
      <c r="B414" s="65">
        <v>1587</v>
      </c>
      <c r="C414" s="70">
        <v>1570</v>
      </c>
      <c r="D414" s="75">
        <f t="shared" si="20"/>
        <v>98.928796471329548</v>
      </c>
      <c r="E414" s="62">
        <f t="shared" si="23"/>
        <v>0.89974293059125898</v>
      </c>
      <c r="F414" s="125">
        <v>1556</v>
      </c>
    </row>
    <row r="415" spans="1:6" ht="21" customHeight="1">
      <c r="A415" s="175" t="s">
        <v>1539</v>
      </c>
      <c r="B415" s="70">
        <f>SUM(B416:B417)</f>
        <v>208</v>
      </c>
      <c r="C415" s="70">
        <f>SUM(C416:C417)</f>
        <v>247</v>
      </c>
      <c r="D415" s="75">
        <f t="shared" si="20"/>
        <v>118.75</v>
      </c>
      <c r="E415" s="62">
        <f t="shared" si="23"/>
        <v>19.902912621359221</v>
      </c>
      <c r="F415" s="125">
        <v>206</v>
      </c>
    </row>
    <row r="416" spans="1:6" ht="21" customHeight="1">
      <c r="A416" s="169" t="s">
        <v>1759</v>
      </c>
      <c r="B416" s="65">
        <v>28</v>
      </c>
      <c r="C416" s="70">
        <v>40</v>
      </c>
      <c r="D416" s="75">
        <f t="shared" si="20"/>
        <v>142.85714285714286</v>
      </c>
      <c r="E416" s="62">
        <f t="shared" si="23"/>
        <v>53.846153846153868</v>
      </c>
      <c r="F416" s="125">
        <v>26</v>
      </c>
    </row>
    <row r="417" spans="1:6" ht="21" customHeight="1">
      <c r="A417" s="169" t="s">
        <v>1760</v>
      </c>
      <c r="B417" s="65">
        <v>180</v>
      </c>
      <c r="C417" s="70">
        <v>207</v>
      </c>
      <c r="D417" s="75">
        <f t="shared" si="20"/>
        <v>114.99999999999999</v>
      </c>
      <c r="E417" s="62">
        <f t="shared" si="23"/>
        <v>14.999999999999986</v>
      </c>
      <c r="F417" s="125">
        <v>180</v>
      </c>
    </row>
    <row r="418" spans="1:6" ht="21" customHeight="1">
      <c r="A418" s="176" t="s">
        <v>1540</v>
      </c>
      <c r="B418" s="70">
        <f>B419</f>
        <v>455</v>
      </c>
      <c r="C418" s="70">
        <f>C419</f>
        <v>400</v>
      </c>
      <c r="D418" s="75">
        <f t="shared" si="20"/>
        <v>87.912087912087912</v>
      </c>
      <c r="E418" s="62">
        <f t="shared" si="23"/>
        <v>-11.30820399113081</v>
      </c>
      <c r="F418" s="125">
        <f>F419</f>
        <v>451</v>
      </c>
    </row>
    <row r="419" spans="1:6" ht="21" customHeight="1">
      <c r="A419" s="178" t="s">
        <v>1761</v>
      </c>
      <c r="B419" s="65">
        <v>455</v>
      </c>
      <c r="C419" s="70">
        <v>400</v>
      </c>
      <c r="D419" s="75">
        <f t="shared" si="20"/>
        <v>87.912087912087912</v>
      </c>
      <c r="E419" s="62">
        <f t="shared" si="23"/>
        <v>-11.30820399113081</v>
      </c>
      <c r="F419" s="125">
        <v>451</v>
      </c>
    </row>
    <row r="420" spans="1:6" ht="21" customHeight="1">
      <c r="A420" s="175" t="s">
        <v>1542</v>
      </c>
      <c r="B420" s="70">
        <f>SUM(B421,B425,B427)</f>
        <v>5400</v>
      </c>
      <c r="C420" s="70">
        <f>SUM(C421,C425,C427)</f>
        <v>5621</v>
      </c>
      <c r="D420" s="75">
        <f t="shared" si="20"/>
        <v>104.09259259259261</v>
      </c>
      <c r="E420" s="62">
        <v>5.3</v>
      </c>
      <c r="F420" s="125">
        <v>5337</v>
      </c>
    </row>
    <row r="421" spans="1:6" ht="21" customHeight="1">
      <c r="A421" s="175" t="s">
        <v>1543</v>
      </c>
      <c r="B421" s="70">
        <f>SUM(B422:B424)</f>
        <v>400</v>
      </c>
      <c r="C421" s="70">
        <f>SUM(C422:C423)</f>
        <v>254</v>
      </c>
      <c r="D421" s="75">
        <f t="shared" si="20"/>
        <v>63.5</v>
      </c>
      <c r="E421" s="62">
        <f>C421/F421*100-100</f>
        <v>-35.858585858585855</v>
      </c>
      <c r="F421" s="125">
        <f>SUM(F422:F424)</f>
        <v>396</v>
      </c>
    </row>
    <row r="422" spans="1:6" ht="21" customHeight="1">
      <c r="A422" s="118" t="s">
        <v>501</v>
      </c>
      <c r="B422" s="65">
        <v>210</v>
      </c>
      <c r="C422" s="70">
        <v>207</v>
      </c>
      <c r="D422" s="75">
        <f t="shared" si="20"/>
        <v>98.571428571428584</v>
      </c>
      <c r="E422" s="62">
        <f t="shared" ref="E422:E428" si="24">C422/F422*100-100</f>
        <v>1.970443349753694</v>
      </c>
      <c r="F422" s="125">
        <v>203</v>
      </c>
    </row>
    <row r="423" spans="1:6" ht="21" customHeight="1">
      <c r="A423" s="118" t="s">
        <v>502</v>
      </c>
      <c r="B423" s="65">
        <v>18</v>
      </c>
      <c r="C423" s="70">
        <v>47</v>
      </c>
      <c r="D423" s="75">
        <f t="shared" si="20"/>
        <v>261.11111111111114</v>
      </c>
      <c r="E423" s="62">
        <f t="shared" si="24"/>
        <v>193.75</v>
      </c>
      <c r="F423" s="125">
        <v>16</v>
      </c>
    </row>
    <row r="424" spans="1:6" ht="21" customHeight="1">
      <c r="A424" s="118" t="s">
        <v>503</v>
      </c>
      <c r="B424" s="65">
        <v>172</v>
      </c>
      <c r="C424" s="70"/>
      <c r="D424" s="75"/>
      <c r="E424" s="62">
        <f t="shared" si="24"/>
        <v>-100</v>
      </c>
      <c r="F424" s="125">
        <v>177</v>
      </c>
    </row>
    <row r="425" spans="1:6" ht="21" customHeight="1">
      <c r="A425" s="175" t="s">
        <v>1544</v>
      </c>
      <c r="B425" s="70">
        <f>SUM(B426:B426)</f>
        <v>4180</v>
      </c>
      <c r="C425" s="70">
        <f>SUM(C426:C426)</f>
        <v>5170</v>
      </c>
      <c r="D425" s="75">
        <f t="shared" si="20"/>
        <v>123.68421052631579</v>
      </c>
      <c r="E425" s="62">
        <f t="shared" si="24"/>
        <v>25.363724539282245</v>
      </c>
      <c r="F425" s="125">
        <v>4124</v>
      </c>
    </row>
    <row r="426" spans="1:6" ht="21" customHeight="1">
      <c r="A426" s="169" t="s">
        <v>1762</v>
      </c>
      <c r="B426" s="65">
        <v>4180</v>
      </c>
      <c r="C426" s="70">
        <v>5170</v>
      </c>
      <c r="D426" s="75">
        <f t="shared" si="20"/>
        <v>123.68421052631579</v>
      </c>
      <c r="E426" s="62">
        <f t="shared" si="24"/>
        <v>25.363724539282245</v>
      </c>
      <c r="F426" s="125">
        <v>4124</v>
      </c>
    </row>
    <row r="427" spans="1:6" ht="21" customHeight="1">
      <c r="A427" s="175" t="s">
        <v>1545</v>
      </c>
      <c r="B427" s="70">
        <f>SUM(B428:B428)</f>
        <v>820</v>
      </c>
      <c r="C427" s="70">
        <f>SUM(C428:C428)</f>
        <v>197</v>
      </c>
      <c r="D427" s="75">
        <f t="shared" si="20"/>
        <v>24.024390243902438</v>
      </c>
      <c r="E427" s="62">
        <f t="shared" si="24"/>
        <v>-75.887392900856796</v>
      </c>
      <c r="F427" s="125">
        <v>817</v>
      </c>
    </row>
    <row r="428" spans="1:6" ht="21" customHeight="1">
      <c r="A428" s="169" t="s">
        <v>1763</v>
      </c>
      <c r="B428" s="65">
        <v>820</v>
      </c>
      <c r="C428" s="70">
        <v>197</v>
      </c>
      <c r="D428" s="75">
        <f t="shared" si="20"/>
        <v>24.024390243902438</v>
      </c>
      <c r="E428" s="62">
        <f t="shared" si="24"/>
        <v>-75.887392900856796</v>
      </c>
      <c r="F428" s="125">
        <v>817</v>
      </c>
    </row>
    <row r="429" spans="1:6" ht="21" customHeight="1">
      <c r="A429" s="175" t="s">
        <v>1547</v>
      </c>
      <c r="B429" s="70">
        <f>SUM(B430)</f>
        <v>950</v>
      </c>
      <c r="C429" s="70">
        <f>SUM(C430)</f>
        <v>872</v>
      </c>
      <c r="D429" s="75">
        <f t="shared" si="20"/>
        <v>91.78947368421052</v>
      </c>
      <c r="E429" s="62">
        <v>-5.7</v>
      </c>
      <c r="F429" s="125">
        <v>924</v>
      </c>
    </row>
    <row r="430" spans="1:6" ht="21" customHeight="1">
      <c r="A430" s="175" t="s">
        <v>1548</v>
      </c>
      <c r="B430" s="70">
        <f>SUM(B431:B432)</f>
        <v>950</v>
      </c>
      <c r="C430" s="70">
        <f>SUM(C431:C432)</f>
        <v>872</v>
      </c>
      <c r="D430" s="75">
        <f t="shared" si="20"/>
        <v>91.78947368421052</v>
      </c>
      <c r="E430" s="62">
        <v>-5.7</v>
      </c>
      <c r="F430" s="125">
        <v>924</v>
      </c>
    </row>
    <row r="431" spans="1:6" ht="21" customHeight="1">
      <c r="A431" s="169" t="s">
        <v>1764</v>
      </c>
      <c r="B431" s="65">
        <v>950</v>
      </c>
      <c r="C431" s="70">
        <v>870</v>
      </c>
      <c r="D431" s="75">
        <f t="shared" si="20"/>
        <v>91.578947368421055</v>
      </c>
      <c r="E431" s="62">
        <f>C431/F431*100-100</f>
        <v>-5.6399132321041208</v>
      </c>
      <c r="F431" s="125">
        <v>922</v>
      </c>
    </row>
    <row r="432" spans="1:6" ht="21" customHeight="1">
      <c r="A432" s="130" t="s">
        <v>510</v>
      </c>
      <c r="B432" s="65"/>
      <c r="C432" s="70">
        <v>2</v>
      </c>
      <c r="D432" s="75"/>
      <c r="E432" s="62">
        <f>C432/F432*100-100</f>
        <v>0</v>
      </c>
      <c r="F432" s="125">
        <v>2</v>
      </c>
    </row>
    <row r="433" spans="1:6" ht="21" customHeight="1">
      <c r="A433" s="175" t="s">
        <v>1550</v>
      </c>
      <c r="B433" s="65">
        <f>B434+B442+B448+B444</f>
        <v>1400</v>
      </c>
      <c r="C433" s="70">
        <f>C434+C442+C448</f>
        <v>1513</v>
      </c>
      <c r="D433" s="75">
        <v>108.1</v>
      </c>
      <c r="E433" s="62">
        <v>0.1</v>
      </c>
      <c r="F433" s="125">
        <f>F434+F442</f>
        <v>1352</v>
      </c>
    </row>
    <row r="434" spans="1:6" ht="21" customHeight="1">
      <c r="A434" s="176" t="s">
        <v>1551</v>
      </c>
      <c r="B434" s="65">
        <f>SUM(B435:B441)</f>
        <v>570</v>
      </c>
      <c r="C434" s="70">
        <f>SUM(C435:C441)</f>
        <v>815</v>
      </c>
      <c r="D434" s="75">
        <f>C434/B434*100</f>
        <v>142.98245614035088</v>
      </c>
      <c r="E434" s="62">
        <f>C434/F434*100-100</f>
        <v>47.111913357400738</v>
      </c>
      <c r="F434" s="125">
        <v>554</v>
      </c>
    </row>
    <row r="435" spans="1:6" ht="21" customHeight="1">
      <c r="A435" s="178" t="s">
        <v>1408</v>
      </c>
      <c r="B435" s="65">
        <v>425</v>
      </c>
      <c r="C435" s="70">
        <v>478</v>
      </c>
      <c r="D435" s="75">
        <f t="shared" ref="D435:D447" si="25">C435/B435*100</f>
        <v>112.47058823529412</v>
      </c>
      <c r="E435" s="62">
        <f t="shared" ref="E435:E447" si="26">C435/F435*100-100</f>
        <v>15.180722891566262</v>
      </c>
      <c r="F435" s="125">
        <v>415</v>
      </c>
    </row>
    <row r="436" spans="1:6" ht="21" customHeight="1">
      <c r="A436" s="178" t="s">
        <v>1559</v>
      </c>
      <c r="B436" s="65">
        <v>65</v>
      </c>
      <c r="C436" s="70">
        <v>130</v>
      </c>
      <c r="D436" s="75">
        <f t="shared" si="25"/>
        <v>200</v>
      </c>
      <c r="E436" s="62">
        <f t="shared" si="26"/>
        <v>113.11475409836066</v>
      </c>
      <c r="F436" s="125">
        <v>61</v>
      </c>
    </row>
    <row r="437" spans="1:6" ht="21" customHeight="1">
      <c r="A437" s="178" t="s">
        <v>1765</v>
      </c>
      <c r="B437" s="65"/>
      <c r="C437" s="70">
        <v>15</v>
      </c>
      <c r="D437" s="75"/>
      <c r="E437" s="62"/>
      <c r="F437" s="125"/>
    </row>
    <row r="438" spans="1:6" ht="21" customHeight="1">
      <c r="A438" s="178" t="s">
        <v>1766</v>
      </c>
      <c r="B438" s="65">
        <v>50</v>
      </c>
      <c r="C438" s="70">
        <v>47</v>
      </c>
      <c r="D438" s="75">
        <f t="shared" si="25"/>
        <v>94</v>
      </c>
      <c r="E438" s="62">
        <f t="shared" si="26"/>
        <v>-4.0816326530612344</v>
      </c>
      <c r="F438" s="125">
        <v>49</v>
      </c>
    </row>
    <row r="439" spans="1:6" ht="21" customHeight="1">
      <c r="A439" s="133" t="s">
        <v>1715</v>
      </c>
      <c r="B439" s="65"/>
      <c r="C439" s="70">
        <v>20</v>
      </c>
      <c r="D439" s="75"/>
      <c r="E439" s="62"/>
      <c r="F439" s="125"/>
    </row>
    <row r="440" spans="1:6" ht="21" customHeight="1">
      <c r="A440" s="133" t="s">
        <v>1716</v>
      </c>
      <c r="B440" s="65"/>
      <c r="C440" s="70">
        <v>5</v>
      </c>
      <c r="D440" s="75"/>
      <c r="E440" s="62"/>
      <c r="F440" s="125"/>
    </row>
    <row r="441" spans="1:6" ht="21" customHeight="1">
      <c r="A441" s="133" t="s">
        <v>1717</v>
      </c>
      <c r="B441" s="65">
        <v>30</v>
      </c>
      <c r="C441" s="70">
        <v>120</v>
      </c>
      <c r="D441" s="75">
        <f t="shared" si="25"/>
        <v>400</v>
      </c>
      <c r="E441" s="62">
        <f t="shared" si="26"/>
        <v>313.79310344827587</v>
      </c>
      <c r="F441" s="125">
        <v>29</v>
      </c>
    </row>
    <row r="442" spans="1:6" ht="21" customHeight="1">
      <c r="A442" s="176" t="s">
        <v>1552</v>
      </c>
      <c r="B442" s="65">
        <f>B443</f>
        <v>800</v>
      </c>
      <c r="C442" s="70">
        <f>C443</f>
        <v>488</v>
      </c>
      <c r="D442" s="75">
        <f t="shared" si="25"/>
        <v>61</v>
      </c>
      <c r="E442" s="62">
        <f t="shared" si="26"/>
        <v>-38.847117794486216</v>
      </c>
      <c r="F442" s="125">
        <v>798</v>
      </c>
    </row>
    <row r="443" spans="1:6" ht="21" customHeight="1">
      <c r="A443" s="178" t="s">
        <v>1767</v>
      </c>
      <c r="B443" s="65">
        <v>800</v>
      </c>
      <c r="C443" s="70">
        <v>488</v>
      </c>
      <c r="D443" s="75">
        <f t="shared" si="25"/>
        <v>61</v>
      </c>
      <c r="E443" s="62">
        <f t="shared" si="26"/>
        <v>-36.540962288686607</v>
      </c>
      <c r="F443" s="125">
        <v>769</v>
      </c>
    </row>
    <row r="444" spans="1:6" ht="21" customHeight="1">
      <c r="A444" s="169" t="s">
        <v>1768</v>
      </c>
      <c r="B444" s="70">
        <f>SUM(B445:B447)</f>
        <v>30</v>
      </c>
      <c r="C444" s="70"/>
      <c r="D444" s="75">
        <f t="shared" si="25"/>
        <v>0</v>
      </c>
      <c r="E444" s="62">
        <f t="shared" si="26"/>
        <v>-100</v>
      </c>
      <c r="F444" s="125">
        <v>29</v>
      </c>
    </row>
    <row r="445" spans="1:6" ht="21" customHeight="1">
      <c r="A445" s="169" t="s">
        <v>1769</v>
      </c>
      <c r="B445" s="65">
        <v>18</v>
      </c>
      <c r="C445" s="70"/>
      <c r="D445" s="75">
        <f t="shared" si="25"/>
        <v>0</v>
      </c>
      <c r="E445" s="62">
        <f t="shared" si="26"/>
        <v>-100</v>
      </c>
      <c r="F445" s="125">
        <v>17</v>
      </c>
    </row>
    <row r="446" spans="1:6" ht="21" customHeight="1">
      <c r="A446" s="169" t="s">
        <v>1770</v>
      </c>
      <c r="B446" s="65">
        <v>10</v>
      </c>
      <c r="C446" s="70"/>
      <c r="D446" s="75">
        <f t="shared" si="25"/>
        <v>0</v>
      </c>
      <c r="E446" s="62">
        <f t="shared" si="26"/>
        <v>-100</v>
      </c>
      <c r="F446" s="125">
        <v>10</v>
      </c>
    </row>
    <row r="447" spans="1:6" ht="21" customHeight="1">
      <c r="A447" s="169" t="s">
        <v>1771</v>
      </c>
      <c r="B447" s="65">
        <v>2</v>
      </c>
      <c r="C447" s="70"/>
      <c r="D447" s="75">
        <f t="shared" si="25"/>
        <v>0</v>
      </c>
      <c r="E447" s="62">
        <f t="shared" si="26"/>
        <v>-100</v>
      </c>
      <c r="F447" s="125">
        <v>2</v>
      </c>
    </row>
    <row r="448" spans="1:6" ht="21" customHeight="1">
      <c r="A448" s="176" t="s">
        <v>1553</v>
      </c>
      <c r="B448" s="65"/>
      <c r="C448" s="70">
        <v>210</v>
      </c>
      <c r="D448" s="75"/>
      <c r="E448" s="62"/>
      <c r="F448" s="125"/>
    </row>
    <row r="449" spans="1:6" ht="21" customHeight="1">
      <c r="A449" s="175" t="s">
        <v>1554</v>
      </c>
      <c r="B449" s="70">
        <f>B450</f>
        <v>750</v>
      </c>
      <c r="C449" s="70">
        <f>C450</f>
        <v>267</v>
      </c>
      <c r="D449" s="75">
        <f t="shared" si="20"/>
        <v>35.6</v>
      </c>
      <c r="E449" s="62">
        <v>-64.2</v>
      </c>
      <c r="F449" s="125">
        <v>745</v>
      </c>
    </row>
    <row r="450" spans="1:6" ht="21" customHeight="1">
      <c r="A450" s="175" t="s">
        <v>1555</v>
      </c>
      <c r="B450" s="70">
        <f>B451</f>
        <v>750</v>
      </c>
      <c r="C450" s="70">
        <f>C451</f>
        <v>267</v>
      </c>
      <c r="D450" s="75">
        <f t="shared" si="20"/>
        <v>35.6</v>
      </c>
      <c r="E450" s="62">
        <f>C450/F450*100-100</f>
        <v>-64.161073825503365</v>
      </c>
      <c r="F450" s="125">
        <v>745</v>
      </c>
    </row>
    <row r="451" spans="1:6" ht="21" customHeight="1">
      <c r="A451" s="169" t="s">
        <v>1772</v>
      </c>
      <c r="B451" s="65">
        <v>750</v>
      </c>
      <c r="C451" s="70">
        <v>267</v>
      </c>
      <c r="D451" s="75">
        <f t="shared" si="20"/>
        <v>35.6</v>
      </c>
      <c r="E451" s="62">
        <f>C451/F451*100-100</f>
        <v>-64.161073825503365</v>
      </c>
      <c r="F451" s="125">
        <v>745</v>
      </c>
    </row>
    <row r="452" spans="1:6" ht="21" customHeight="1">
      <c r="A452" s="175" t="s">
        <v>1556</v>
      </c>
      <c r="B452" s="70">
        <f>B453</f>
        <v>8420</v>
      </c>
      <c r="C452" s="70">
        <f>C453</f>
        <v>8566</v>
      </c>
      <c r="D452" s="75">
        <f t="shared" si="20"/>
        <v>101.73396674584323</v>
      </c>
      <c r="E452" s="62">
        <v>27.4</v>
      </c>
      <c r="F452" s="125">
        <v>6724</v>
      </c>
    </row>
    <row r="453" spans="1:6" ht="21" customHeight="1">
      <c r="A453" s="176" t="s">
        <v>1557</v>
      </c>
      <c r="B453" s="70">
        <f>B454</f>
        <v>8420</v>
      </c>
      <c r="C453" s="70">
        <f>C454</f>
        <v>8566</v>
      </c>
      <c r="D453" s="75">
        <v>101.7</v>
      </c>
      <c r="E453" s="62">
        <v>27.4</v>
      </c>
      <c r="F453" s="125">
        <v>6724</v>
      </c>
    </row>
    <row r="454" spans="1:6" ht="21" customHeight="1">
      <c r="A454" s="178" t="s">
        <v>1279</v>
      </c>
      <c r="B454" s="70">
        <v>8420</v>
      </c>
      <c r="C454" s="70">
        <v>8566</v>
      </c>
      <c r="D454" s="75">
        <v>101.7</v>
      </c>
      <c r="E454" s="62">
        <v>27.4</v>
      </c>
      <c r="F454" s="125">
        <v>6724</v>
      </c>
    </row>
    <row r="455" spans="1:6" ht="21" customHeight="1">
      <c r="A455" s="175" t="s">
        <v>1558</v>
      </c>
      <c r="B455" s="65">
        <f>B456</f>
        <v>40</v>
      </c>
      <c r="C455" s="70">
        <f>C456</f>
        <v>66</v>
      </c>
      <c r="D455" s="75">
        <v>166</v>
      </c>
      <c r="E455" s="62">
        <v>20.100000000000001</v>
      </c>
      <c r="F455" s="125">
        <v>55</v>
      </c>
    </row>
    <row r="456" spans="1:6" ht="21" customHeight="1">
      <c r="A456" s="178" t="s">
        <v>1773</v>
      </c>
      <c r="B456" s="65">
        <v>40</v>
      </c>
      <c r="C456" s="70">
        <v>66</v>
      </c>
      <c r="D456" s="75">
        <v>166</v>
      </c>
      <c r="E456" s="62">
        <v>20.100000000000001</v>
      </c>
      <c r="F456" s="125">
        <v>55</v>
      </c>
    </row>
    <row r="457" spans="1:6" s="41" customFormat="1" ht="21" customHeight="1">
      <c r="A457" s="131" t="s">
        <v>1280</v>
      </c>
      <c r="B457" s="66">
        <f>SUM(B458:B463)</f>
        <v>23567</v>
      </c>
      <c r="C457" s="66">
        <f>SUM(C458:C463)</f>
        <v>22961</v>
      </c>
      <c r="D457" s="73">
        <f>C457/B457*100</f>
        <v>97.428607799041032</v>
      </c>
      <c r="E457" s="67"/>
      <c r="F457" s="126">
        <v>7876</v>
      </c>
    </row>
    <row r="458" spans="1:6" s="139" customFormat="1" ht="21" customHeight="1">
      <c r="A458" s="177" t="s">
        <v>64</v>
      </c>
      <c r="B458" s="135">
        <v>3000</v>
      </c>
      <c r="C458" s="135">
        <v>3000</v>
      </c>
      <c r="D458" s="136">
        <v>100</v>
      </c>
      <c r="E458" s="137"/>
      <c r="F458" s="138">
        <v>620</v>
      </c>
    </row>
    <row r="459" spans="1:6" s="143" customFormat="1" ht="21" customHeight="1">
      <c r="A459" s="177" t="s">
        <v>65</v>
      </c>
      <c r="B459" s="140"/>
      <c r="C459" s="140"/>
      <c r="D459" s="141"/>
      <c r="E459" s="62"/>
      <c r="F459" s="142"/>
    </row>
    <row r="460" spans="1:6" s="148" customFormat="1" ht="21" customHeight="1">
      <c r="A460" s="177" t="s">
        <v>66</v>
      </c>
      <c r="B460" s="144">
        <v>21</v>
      </c>
      <c r="C460" s="144">
        <v>21</v>
      </c>
      <c r="D460" s="145">
        <v>100</v>
      </c>
      <c r="E460" s="146"/>
      <c r="F460" s="147">
        <v>199</v>
      </c>
    </row>
    <row r="461" spans="1:6" s="153" customFormat="1" ht="21" customHeight="1">
      <c r="A461" s="177" t="s">
        <v>67</v>
      </c>
      <c r="B461" s="149">
        <v>9791</v>
      </c>
      <c r="C461" s="149">
        <v>9185</v>
      </c>
      <c r="D461" s="150">
        <v>93.8</v>
      </c>
      <c r="E461" s="151"/>
      <c r="F461" s="152">
        <v>6417</v>
      </c>
    </row>
    <row r="462" spans="1:6" s="158" customFormat="1" ht="21" customHeight="1">
      <c r="A462" s="177" t="s">
        <v>68</v>
      </c>
      <c r="B462" s="154">
        <v>755</v>
      </c>
      <c r="C462" s="154">
        <v>755</v>
      </c>
      <c r="D462" s="155">
        <v>100</v>
      </c>
      <c r="E462" s="156"/>
      <c r="F462" s="157">
        <v>640</v>
      </c>
    </row>
    <row r="463" spans="1:6" s="163" customFormat="1" ht="21" customHeight="1">
      <c r="A463" s="177" t="s">
        <v>69</v>
      </c>
      <c r="B463" s="159">
        <v>10000</v>
      </c>
      <c r="C463" s="159">
        <v>10000</v>
      </c>
      <c r="D463" s="160">
        <v>100</v>
      </c>
      <c r="E463" s="161"/>
      <c r="F463" s="162"/>
    </row>
    <row r="464" spans="1:6" s="41" customFormat="1" ht="21" customHeight="1">
      <c r="A464" s="174" t="s">
        <v>514</v>
      </c>
      <c r="B464" s="68">
        <f>B457+B4</f>
        <v>318567</v>
      </c>
      <c r="C464" s="68">
        <f>C457+C4</f>
        <v>325873</v>
      </c>
      <c r="D464" s="73">
        <f>C464/B464*100</f>
        <v>102.29339510997686</v>
      </c>
      <c r="E464" s="67"/>
      <c r="F464" s="126">
        <f>F4+F457</f>
        <v>289268</v>
      </c>
    </row>
  </sheetData>
  <mergeCells count="2">
    <mergeCell ref="D2:E2"/>
    <mergeCell ref="A1:E1"/>
  </mergeCells>
  <phoneticPr fontId="16" type="noConversion"/>
  <conditionalFormatting sqref="A155:A157 A149 A153 A144 A141 A10 E3:E161">
    <cfRule type="cellIs" dxfId="3" priority="7" stopIfTrue="1" operator="equal">
      <formula>0</formula>
    </cfRule>
  </conditionalFormatting>
  <printOptions horizontalCentered="1"/>
  <pageMargins left="0.47" right="0.47" top="0.87" bottom="0.87" header="0.51" footer="0.7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47"/>
  <sheetViews>
    <sheetView showZeros="0" zoomScale="110" workbookViewId="0">
      <pane ySplit="3" topLeftCell="A28" activePane="bottomLeft" state="frozen"/>
      <selection pane="bottomLeft" activeCell="B40" sqref="B40"/>
    </sheetView>
  </sheetViews>
  <sheetFormatPr defaultColWidth="9" defaultRowHeight="27.95" customHeight="1"/>
  <cols>
    <col min="1" max="1" width="33.875" style="38" customWidth="1"/>
    <col min="2" max="2" width="13.125" style="57" customWidth="1"/>
    <col min="3" max="3" width="12.5" style="57" customWidth="1"/>
    <col min="4" max="4" width="12.5" style="38" customWidth="1"/>
    <col min="5" max="16384" width="9" style="38"/>
  </cols>
  <sheetData>
    <row r="1" spans="1:4" s="36" customFormat="1" ht="27.75" customHeight="1">
      <c r="A1" s="197" t="s">
        <v>1255</v>
      </c>
      <c r="B1" s="197"/>
      <c r="C1" s="197"/>
      <c r="D1" s="197"/>
    </row>
    <row r="2" spans="1:4" ht="25.5" customHeight="1">
      <c r="D2" s="43" t="s">
        <v>1251</v>
      </c>
    </row>
    <row r="3" spans="1:4" s="37" customFormat="1" ht="33" customHeight="1">
      <c r="A3" s="101" t="s">
        <v>1283</v>
      </c>
      <c r="B3" s="77" t="s">
        <v>1271</v>
      </c>
      <c r="C3" s="76" t="s">
        <v>1277</v>
      </c>
      <c r="D3" s="102" t="s">
        <v>1284</v>
      </c>
    </row>
    <row r="4" spans="1:4" s="41" customFormat="1" ht="21" customHeight="1">
      <c r="A4" s="103" t="s">
        <v>1286</v>
      </c>
      <c r="B4" s="79">
        <f>B20+B5</f>
        <v>78000</v>
      </c>
      <c r="C4" s="79">
        <f>C20+C5</f>
        <v>84250</v>
      </c>
      <c r="D4" s="104">
        <f>C4/B4*100-100</f>
        <v>8.012820512820511</v>
      </c>
    </row>
    <row r="5" spans="1:4" s="42" customFormat="1" ht="21" customHeight="1">
      <c r="A5" s="105" t="s">
        <v>1287</v>
      </c>
      <c r="B5" s="81">
        <f>SUM(B6:B19)</f>
        <v>48452</v>
      </c>
      <c r="C5" s="81">
        <f>SUM(C6:C19)</f>
        <v>51450</v>
      </c>
      <c r="D5" s="106">
        <f t="shared" ref="D5:D27" si="0">C5/B5*100-100</f>
        <v>6.1875670766944495</v>
      </c>
    </row>
    <row r="6" spans="1:4" ht="21" customHeight="1">
      <c r="A6" s="105" t="s">
        <v>1288</v>
      </c>
      <c r="B6" s="86">
        <v>22362</v>
      </c>
      <c r="C6" s="86">
        <v>27700</v>
      </c>
      <c r="D6" s="106">
        <f t="shared" si="0"/>
        <v>23.870852338789035</v>
      </c>
    </row>
    <row r="7" spans="1:4" ht="21" customHeight="1">
      <c r="A7" s="105" t="s">
        <v>1289</v>
      </c>
      <c r="B7" s="86">
        <v>7323</v>
      </c>
      <c r="C7" s="86">
        <v>5560</v>
      </c>
      <c r="D7" s="106">
        <f t="shared" si="0"/>
        <v>-24.07483271883109</v>
      </c>
    </row>
    <row r="8" spans="1:4" ht="21" customHeight="1">
      <c r="A8" s="105" t="s">
        <v>1290</v>
      </c>
      <c r="B8" s="86">
        <v>1674</v>
      </c>
      <c r="C8" s="86">
        <v>2000</v>
      </c>
      <c r="D8" s="106">
        <f t="shared" si="0"/>
        <v>19.47431302270013</v>
      </c>
    </row>
    <row r="9" spans="1:4" ht="21" customHeight="1">
      <c r="A9" s="105" t="s">
        <v>1291</v>
      </c>
      <c r="B9" s="86">
        <v>618</v>
      </c>
      <c r="C9" s="86">
        <v>300</v>
      </c>
      <c r="D9" s="106">
        <f t="shared" si="0"/>
        <v>-51.456310679611647</v>
      </c>
    </row>
    <row r="10" spans="1:4" ht="21" customHeight="1">
      <c r="A10" s="105" t="s">
        <v>1292</v>
      </c>
      <c r="B10" s="86">
        <v>2523</v>
      </c>
      <c r="C10" s="86">
        <v>2600</v>
      </c>
      <c r="D10" s="106">
        <f t="shared" si="0"/>
        <v>3.0519223147047256</v>
      </c>
    </row>
    <row r="11" spans="1:4" ht="21" customHeight="1">
      <c r="A11" s="105" t="s">
        <v>1293</v>
      </c>
      <c r="B11" s="86">
        <v>1385</v>
      </c>
      <c r="C11" s="86">
        <v>1800</v>
      </c>
      <c r="D11" s="106">
        <f t="shared" si="0"/>
        <v>29.963898916967509</v>
      </c>
    </row>
    <row r="12" spans="1:4" ht="21" customHeight="1">
      <c r="A12" s="105" t="s">
        <v>1294</v>
      </c>
      <c r="B12" s="86">
        <v>888</v>
      </c>
      <c r="C12" s="86">
        <v>500</v>
      </c>
      <c r="D12" s="106">
        <f t="shared" si="0"/>
        <v>-43.693693693693689</v>
      </c>
    </row>
    <row r="13" spans="1:4" ht="21" customHeight="1">
      <c r="A13" s="105" t="s">
        <v>1295</v>
      </c>
      <c r="B13" s="86">
        <v>3744</v>
      </c>
      <c r="C13" s="86">
        <v>3320</v>
      </c>
      <c r="D13" s="106">
        <f t="shared" si="0"/>
        <v>-11.324786324786331</v>
      </c>
    </row>
    <row r="14" spans="1:4" ht="21" customHeight="1">
      <c r="A14" s="105" t="s">
        <v>1296</v>
      </c>
      <c r="B14" s="86">
        <v>2298</v>
      </c>
      <c r="C14" s="86">
        <v>3400</v>
      </c>
      <c r="D14" s="106">
        <f t="shared" si="0"/>
        <v>47.95474325500436</v>
      </c>
    </row>
    <row r="15" spans="1:4" ht="21" customHeight="1">
      <c r="A15" s="105" t="s">
        <v>1297</v>
      </c>
      <c r="B15" s="86">
        <v>192</v>
      </c>
      <c r="C15" s="86">
        <v>150</v>
      </c>
      <c r="D15" s="106">
        <f t="shared" si="0"/>
        <v>-21.875</v>
      </c>
    </row>
    <row r="16" spans="1:4" ht="21" customHeight="1">
      <c r="A16" s="105" t="s">
        <v>1298</v>
      </c>
      <c r="B16" s="86">
        <v>122</v>
      </c>
      <c r="C16" s="86">
        <v>50</v>
      </c>
      <c r="D16" s="106">
        <f t="shared" si="0"/>
        <v>-59.016393442622949</v>
      </c>
    </row>
    <row r="17" spans="1:4" ht="21" customHeight="1">
      <c r="A17" s="105" t="s">
        <v>1299</v>
      </c>
      <c r="B17" s="86">
        <v>5254</v>
      </c>
      <c r="C17" s="86">
        <v>4000</v>
      </c>
      <c r="D17" s="106">
        <f t="shared" si="0"/>
        <v>-23.867529501332314</v>
      </c>
    </row>
    <row r="18" spans="1:4" ht="21" customHeight="1">
      <c r="A18" s="105" t="s">
        <v>1300</v>
      </c>
      <c r="B18" s="86">
        <v>76</v>
      </c>
      <c r="C18" s="86">
        <v>70</v>
      </c>
      <c r="D18" s="106">
        <f t="shared" si="0"/>
        <v>-7.8947368421052602</v>
      </c>
    </row>
    <row r="19" spans="1:4" ht="21" customHeight="1">
      <c r="A19" s="105" t="s">
        <v>1301</v>
      </c>
      <c r="B19" s="86">
        <v>-7</v>
      </c>
      <c r="C19" s="82"/>
      <c r="D19" s="106"/>
    </row>
    <row r="20" spans="1:4" ht="21" customHeight="1">
      <c r="A20" s="105" t="s">
        <v>1302</v>
      </c>
      <c r="B20" s="81">
        <f>B21+B22+B23+B24+B25+B26+B27+B28</f>
        <v>29548</v>
      </c>
      <c r="C20" s="81">
        <f>C21+C22+C23+C24+C25+C26+C27+C28</f>
        <v>32800</v>
      </c>
      <c r="D20" s="106">
        <f t="shared" si="0"/>
        <v>11.005821036956817</v>
      </c>
    </row>
    <row r="21" spans="1:4" ht="21" customHeight="1">
      <c r="A21" s="105" t="s">
        <v>1303</v>
      </c>
      <c r="B21" s="86">
        <v>2905</v>
      </c>
      <c r="C21" s="86">
        <v>3000</v>
      </c>
      <c r="D21" s="106">
        <f t="shared" si="0"/>
        <v>3.2702237521514661</v>
      </c>
    </row>
    <row r="22" spans="1:4" ht="21" customHeight="1">
      <c r="A22" s="105" t="s">
        <v>1304</v>
      </c>
      <c r="B22" s="86">
        <v>1134</v>
      </c>
      <c r="C22" s="86">
        <v>1150</v>
      </c>
      <c r="D22" s="106">
        <f t="shared" si="0"/>
        <v>1.4109347442680757</v>
      </c>
    </row>
    <row r="23" spans="1:4" ht="21" customHeight="1">
      <c r="A23" s="105" t="s">
        <v>1305</v>
      </c>
      <c r="B23" s="86">
        <v>2597</v>
      </c>
      <c r="C23" s="86">
        <v>1500</v>
      </c>
      <c r="D23" s="106">
        <f t="shared" si="0"/>
        <v>-42.241047362341163</v>
      </c>
    </row>
    <row r="24" spans="1:4" ht="21" customHeight="1">
      <c r="A24" s="105" t="s">
        <v>1306</v>
      </c>
      <c r="B24" s="82"/>
      <c r="C24" s="86"/>
      <c r="D24" s="106"/>
    </row>
    <row r="25" spans="1:4" ht="21" customHeight="1">
      <c r="A25" s="105" t="s">
        <v>1307</v>
      </c>
      <c r="B25" s="86">
        <v>21721</v>
      </c>
      <c r="C25" s="86">
        <v>26800</v>
      </c>
      <c r="D25" s="106">
        <f t="shared" si="0"/>
        <v>23.382901339717321</v>
      </c>
    </row>
    <row r="26" spans="1:4" ht="21" customHeight="1">
      <c r="A26" s="105" t="s">
        <v>1308</v>
      </c>
      <c r="B26" s="86"/>
      <c r="C26" s="86"/>
      <c r="D26" s="106"/>
    </row>
    <row r="27" spans="1:4" ht="21" customHeight="1">
      <c r="A27" s="105" t="s">
        <v>1272</v>
      </c>
      <c r="B27" s="82">
        <v>1191</v>
      </c>
      <c r="C27" s="82">
        <v>350</v>
      </c>
      <c r="D27" s="106">
        <f t="shared" si="0"/>
        <v>-70.612930310663302</v>
      </c>
    </row>
    <row r="28" spans="1:4" ht="21" customHeight="1">
      <c r="A28" s="105" t="s">
        <v>1309</v>
      </c>
      <c r="B28" s="82"/>
      <c r="C28" s="82"/>
      <c r="D28" s="106"/>
    </row>
    <row r="29" spans="1:4" s="41" customFormat="1" ht="21.75" customHeight="1">
      <c r="A29" s="107" t="s">
        <v>1310</v>
      </c>
      <c r="B29" s="83">
        <f>B30+B36+B42+B45+B46</f>
        <v>247873</v>
      </c>
      <c r="C29" s="83">
        <f>C30+C36+C42+C45+C46</f>
        <v>199921</v>
      </c>
      <c r="D29" s="104"/>
    </row>
    <row r="30" spans="1:4" ht="21.75" customHeight="1">
      <c r="A30" s="105" t="s">
        <v>1311</v>
      </c>
      <c r="B30" s="84">
        <f>SUM(B31:B35)</f>
        <v>11415</v>
      </c>
      <c r="C30" s="84">
        <f>SUM(C31:C35)</f>
        <v>11415</v>
      </c>
      <c r="D30" s="106"/>
    </row>
    <row r="31" spans="1:4" ht="21.75" customHeight="1">
      <c r="A31" s="184" t="s">
        <v>1261</v>
      </c>
      <c r="B31" s="84">
        <v>2238</v>
      </c>
      <c r="C31" s="84">
        <v>2238</v>
      </c>
      <c r="D31" s="106"/>
    </row>
    <row r="32" spans="1:4" ht="21.75" customHeight="1">
      <c r="A32" s="80" t="s">
        <v>1273</v>
      </c>
      <c r="B32" s="84">
        <v>794</v>
      </c>
      <c r="C32" s="84">
        <v>794</v>
      </c>
      <c r="D32" s="106"/>
    </row>
    <row r="33" spans="1:4" ht="21.75" customHeight="1">
      <c r="A33" s="80" t="s">
        <v>1274</v>
      </c>
      <c r="B33" s="84">
        <v>33</v>
      </c>
      <c r="C33" s="84">
        <v>33</v>
      </c>
      <c r="D33" s="106"/>
    </row>
    <row r="34" spans="1:4" ht="21.75" customHeight="1">
      <c r="A34" s="80" t="s">
        <v>1275</v>
      </c>
      <c r="B34" s="84">
        <v>2</v>
      </c>
      <c r="C34" s="84">
        <v>2</v>
      </c>
      <c r="D34" s="106"/>
    </row>
    <row r="35" spans="1:4" ht="21.75" customHeight="1">
      <c r="A35" s="80" t="s">
        <v>1276</v>
      </c>
      <c r="B35" s="84">
        <v>8348</v>
      </c>
      <c r="C35" s="84">
        <v>8348</v>
      </c>
      <c r="D35" s="106"/>
    </row>
    <row r="36" spans="1:4" s="129" customFormat="1" ht="21.75" customHeight="1">
      <c r="A36" s="166" t="s">
        <v>1312</v>
      </c>
      <c r="B36" s="171">
        <f>B37+B40+B41</f>
        <v>142000</v>
      </c>
      <c r="C36" s="171">
        <f>C37+C40+C41</f>
        <v>148000</v>
      </c>
      <c r="D36" s="164"/>
    </row>
    <row r="37" spans="1:4" s="129" customFormat="1" ht="21.75" customHeight="1">
      <c r="A37" s="166" t="s">
        <v>1266</v>
      </c>
      <c r="B37" s="171">
        <v>101900</v>
      </c>
      <c r="C37" s="171">
        <v>108000</v>
      </c>
      <c r="D37" s="164"/>
    </row>
    <row r="38" spans="1:4" s="129" customFormat="1" ht="21.75" customHeight="1">
      <c r="A38" s="166" t="s">
        <v>1267</v>
      </c>
      <c r="B38" s="171">
        <v>3500</v>
      </c>
      <c r="C38" s="171">
        <v>37000</v>
      </c>
      <c r="D38" s="164"/>
    </row>
    <row r="39" spans="1:4" s="129" customFormat="1" ht="21.75" customHeight="1">
      <c r="A39" s="166" t="s">
        <v>1268</v>
      </c>
      <c r="B39" s="171">
        <v>66900</v>
      </c>
      <c r="C39" s="171">
        <v>71000</v>
      </c>
      <c r="D39" s="164"/>
    </row>
    <row r="40" spans="1:4" s="129" customFormat="1" ht="21.75" customHeight="1">
      <c r="A40" s="166" t="s">
        <v>1269</v>
      </c>
      <c r="B40" s="171">
        <v>26500</v>
      </c>
      <c r="C40" s="171">
        <v>27000</v>
      </c>
      <c r="D40" s="164"/>
    </row>
    <row r="41" spans="1:4" s="129" customFormat="1" ht="21.75" customHeight="1">
      <c r="A41" s="166" t="s">
        <v>1270</v>
      </c>
      <c r="B41" s="171">
        <v>13600</v>
      </c>
      <c r="C41" s="171">
        <v>13000</v>
      </c>
      <c r="D41" s="164"/>
    </row>
    <row r="42" spans="1:4" s="42" customFormat="1" ht="21.75" customHeight="1">
      <c r="A42" s="105" t="s">
        <v>1313</v>
      </c>
      <c r="B42" s="84">
        <f>SUM(B43:B44)</f>
        <v>15105</v>
      </c>
      <c r="C42" s="84">
        <f>SUM(C43:C44)</f>
        <v>31321</v>
      </c>
      <c r="D42" s="106"/>
    </row>
    <row r="43" spans="1:4" s="42" customFormat="1" ht="21.75" customHeight="1">
      <c r="A43" s="105" t="s">
        <v>1314</v>
      </c>
      <c r="B43" s="84">
        <v>199</v>
      </c>
      <c r="C43" s="84">
        <v>21</v>
      </c>
      <c r="D43" s="106"/>
    </row>
    <row r="44" spans="1:4" s="42" customFormat="1" ht="21.75" customHeight="1">
      <c r="A44" s="105" t="s">
        <v>1315</v>
      </c>
      <c r="B44" s="82">
        <v>14906</v>
      </c>
      <c r="C44" s="85">
        <v>31300</v>
      </c>
      <c r="D44" s="106"/>
    </row>
    <row r="45" spans="1:4" s="42" customFormat="1" ht="21.75" customHeight="1">
      <c r="A45" s="105" t="s">
        <v>1316</v>
      </c>
      <c r="B45" s="82">
        <v>60000</v>
      </c>
      <c r="C45" s="85"/>
      <c r="D45" s="106"/>
    </row>
    <row r="46" spans="1:4" s="42" customFormat="1" ht="21.75" customHeight="1">
      <c r="A46" s="105" t="s">
        <v>1317</v>
      </c>
      <c r="B46" s="82">
        <v>19353</v>
      </c>
      <c r="C46" s="85">
        <v>9185</v>
      </c>
      <c r="D46" s="106"/>
    </row>
    <row r="47" spans="1:4" s="41" customFormat="1" ht="25.9" customHeight="1">
      <c r="A47" s="108" t="s">
        <v>515</v>
      </c>
      <c r="B47" s="109">
        <f>B4+B29</f>
        <v>325873</v>
      </c>
      <c r="C47" s="109">
        <f>C4+C29</f>
        <v>284171</v>
      </c>
      <c r="D47" s="104"/>
    </row>
  </sheetData>
  <mergeCells count="1">
    <mergeCell ref="A1:D1"/>
  </mergeCells>
  <phoneticPr fontId="16" type="noConversion"/>
  <conditionalFormatting sqref="D3">
    <cfRule type="cellIs" dxfId="2" priority="1" stopIfTrue="1" operator="equal">
      <formula>0</formula>
    </cfRule>
  </conditionalFormatting>
  <printOptions horizontalCentered="1"/>
  <pageMargins left="0.47" right="0.23" top="0.54" bottom="0.48" header="0.28000000000000003" footer="0.1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E453"/>
  <sheetViews>
    <sheetView showZeros="0" zoomScale="110" workbookViewId="0">
      <pane xSplit="1" ySplit="5" topLeftCell="B132" activePane="bottomRight" state="frozen"/>
      <selection pane="topRight"/>
      <selection pane="bottomLeft"/>
      <selection pane="bottomRight" activeCell="A447" sqref="A447"/>
    </sheetView>
  </sheetViews>
  <sheetFormatPr defaultColWidth="9" defaultRowHeight="21" customHeight="1"/>
  <cols>
    <col min="1" max="1" width="41" style="42" customWidth="1"/>
    <col min="2" max="3" width="11" style="59" customWidth="1"/>
    <col min="4" max="4" width="8.625" style="59" customWidth="1"/>
    <col min="5" max="5" width="11.5" style="42" hidden="1" customWidth="1"/>
    <col min="6" max="16384" width="9" style="42"/>
  </cols>
  <sheetData>
    <row r="1" spans="1:5" s="44" customFormat="1" ht="24" customHeight="1">
      <c r="A1" s="197" t="s">
        <v>1259</v>
      </c>
      <c r="B1" s="197"/>
      <c r="C1" s="197"/>
      <c r="D1" s="197"/>
    </row>
    <row r="2" spans="1:5" ht="15.75" customHeight="1">
      <c r="A2" s="72"/>
      <c r="B2" s="58"/>
      <c r="C2" s="58"/>
      <c r="D2" s="71" t="s">
        <v>1282</v>
      </c>
    </row>
    <row r="3" spans="1:5" s="41" customFormat="1" ht="42.75" customHeight="1">
      <c r="A3" s="108" t="s">
        <v>1283</v>
      </c>
      <c r="B3" s="87" t="s">
        <v>1256</v>
      </c>
      <c r="C3" s="87" t="s">
        <v>1258</v>
      </c>
      <c r="D3" s="110" t="s">
        <v>1284</v>
      </c>
      <c r="E3" s="47" t="s">
        <v>1285</v>
      </c>
    </row>
    <row r="4" spans="1:5" s="41" customFormat="1" ht="21" customHeight="1">
      <c r="A4" s="179" t="s">
        <v>1319</v>
      </c>
      <c r="B4" s="111">
        <f>B5+B93+B98+B123+B147+B163+B191+B250+B293+B316+B327+B361+B378+B387+B394+B397+B412+B420+B424+B437+B440+B443</f>
        <v>302812</v>
      </c>
      <c r="C4" s="111">
        <f>C5+C93+C98+C123+C147+C163+C191+C250+C293+C316+C327+C361+C378+C387+C394+C397+C412+C420+C424+C436+C437+C440+C443</f>
        <v>265000</v>
      </c>
      <c r="D4" s="112">
        <f>C4/B4*100-100</f>
        <v>-12.48695560281628</v>
      </c>
      <c r="E4" s="48">
        <v>240796</v>
      </c>
    </row>
    <row r="5" spans="1:5" ht="21" customHeight="1">
      <c r="A5" s="179" t="s">
        <v>1780</v>
      </c>
      <c r="B5" s="113">
        <f>B6+B11+B15+B19+B24+B30+B34+B37+B40+B44+B48+B52+B56+B59+B62+B66+B70+B74+B79+B83+B87+B91</f>
        <v>37218</v>
      </c>
      <c r="C5" s="113">
        <f>C6+C11+C15+C19+C24+C30+C34+C37+C40+C44+C48+C52+C56+C59+C62+C66+C70+C74+C79+C83+C87+C91</f>
        <v>38000</v>
      </c>
      <c r="D5" s="112">
        <f t="shared" ref="D5:D68" si="0">C5/B5*100-100</f>
        <v>2.1011338599602283</v>
      </c>
      <c r="E5" s="49">
        <v>33158</v>
      </c>
    </row>
    <row r="6" spans="1:5" ht="21" customHeight="1">
      <c r="A6" s="179" t="s">
        <v>1781</v>
      </c>
      <c r="B6" s="113">
        <f>SUM(B7:B10)</f>
        <v>1350</v>
      </c>
      <c r="C6" s="113">
        <f>SUM(C7:C10)</f>
        <v>1460</v>
      </c>
      <c r="D6" s="112">
        <f t="shared" si="0"/>
        <v>8.1481481481481524</v>
      </c>
      <c r="E6" s="50">
        <v>943</v>
      </c>
    </row>
    <row r="7" spans="1:5" ht="21" customHeight="1">
      <c r="A7" s="172" t="s">
        <v>70</v>
      </c>
      <c r="B7" s="113">
        <v>1178</v>
      </c>
      <c r="C7" s="113">
        <v>1190</v>
      </c>
      <c r="D7" s="112">
        <f t="shared" si="0"/>
        <v>1.0186757215619764</v>
      </c>
      <c r="E7" s="50">
        <v>737</v>
      </c>
    </row>
    <row r="8" spans="1:5" ht="21" customHeight="1">
      <c r="A8" s="172" t="s">
        <v>71</v>
      </c>
      <c r="B8" s="113">
        <v>94</v>
      </c>
      <c r="C8" s="113">
        <v>188</v>
      </c>
      <c r="D8" s="112">
        <f t="shared" si="0"/>
        <v>100</v>
      </c>
      <c r="E8" s="50">
        <v>136</v>
      </c>
    </row>
    <row r="9" spans="1:5" ht="21" customHeight="1">
      <c r="A9" s="172" t="s">
        <v>72</v>
      </c>
      <c r="B9" s="113">
        <v>65</v>
      </c>
      <c r="C9" s="113">
        <v>67</v>
      </c>
      <c r="D9" s="112">
        <f t="shared" si="0"/>
        <v>3.076923076923066</v>
      </c>
      <c r="E9" s="50">
        <v>65</v>
      </c>
    </row>
    <row r="10" spans="1:5" ht="21" customHeight="1">
      <c r="A10" s="172" t="s">
        <v>73</v>
      </c>
      <c r="B10" s="113">
        <v>13</v>
      </c>
      <c r="C10" s="113">
        <v>15</v>
      </c>
      <c r="D10" s="112">
        <f t="shared" si="0"/>
        <v>15.384615384615373</v>
      </c>
      <c r="E10" s="50"/>
    </row>
    <row r="11" spans="1:5" ht="21" customHeight="1">
      <c r="A11" s="179" t="s">
        <v>1782</v>
      </c>
      <c r="B11" s="113">
        <f>SUM(B12:B14)</f>
        <v>841</v>
      </c>
      <c r="C11" s="113">
        <f>SUM(C12:C14)</f>
        <v>858</v>
      </c>
      <c r="D11" s="112">
        <f t="shared" si="0"/>
        <v>2.0214030915576728</v>
      </c>
      <c r="E11" s="50">
        <v>548</v>
      </c>
    </row>
    <row r="12" spans="1:5" ht="21" customHeight="1">
      <c r="A12" s="172" t="s">
        <v>74</v>
      </c>
      <c r="B12" s="113">
        <v>755</v>
      </c>
      <c r="C12" s="113">
        <v>760</v>
      </c>
      <c r="D12" s="112">
        <f t="shared" si="0"/>
        <v>0.66225165562914867</v>
      </c>
      <c r="E12" s="50">
        <v>440</v>
      </c>
    </row>
    <row r="13" spans="1:5" ht="21" customHeight="1">
      <c r="A13" s="172" t="s">
        <v>75</v>
      </c>
      <c r="B13" s="113">
        <v>53</v>
      </c>
      <c r="C13" s="113">
        <v>63</v>
      </c>
      <c r="D13" s="112">
        <f t="shared" si="0"/>
        <v>18.867924528301884</v>
      </c>
      <c r="E13" s="50">
        <v>68</v>
      </c>
    </row>
    <row r="14" spans="1:5" ht="21" customHeight="1">
      <c r="A14" s="172" t="s">
        <v>76</v>
      </c>
      <c r="B14" s="113">
        <v>33</v>
      </c>
      <c r="C14" s="113">
        <v>35</v>
      </c>
      <c r="D14" s="112">
        <f t="shared" si="0"/>
        <v>6.0606060606060623</v>
      </c>
      <c r="E14" s="50">
        <v>40</v>
      </c>
    </row>
    <row r="15" spans="1:5" ht="21" customHeight="1">
      <c r="A15" s="179" t="s">
        <v>1783</v>
      </c>
      <c r="B15" s="113">
        <f>SUM(B16:B18)</f>
        <v>11049</v>
      </c>
      <c r="C15" s="113">
        <f>SUM(C16:C18)</f>
        <v>11170</v>
      </c>
      <c r="D15" s="112">
        <f t="shared" si="0"/>
        <v>1.0951217304733518</v>
      </c>
      <c r="E15" s="50">
        <v>10470</v>
      </c>
    </row>
    <row r="16" spans="1:5" ht="21" customHeight="1">
      <c r="A16" s="172" t="s">
        <v>74</v>
      </c>
      <c r="B16" s="113">
        <v>7240</v>
      </c>
      <c r="C16" s="113">
        <v>7270</v>
      </c>
      <c r="D16" s="112">
        <f t="shared" si="0"/>
        <v>0.41436464088397429</v>
      </c>
      <c r="E16" s="50">
        <v>6098</v>
      </c>
    </row>
    <row r="17" spans="1:5" ht="21" customHeight="1">
      <c r="A17" s="172" t="s">
        <v>75</v>
      </c>
      <c r="B17" s="113">
        <v>3216</v>
      </c>
      <c r="C17" s="113">
        <v>3300</v>
      </c>
      <c r="D17" s="112">
        <f t="shared" si="0"/>
        <v>2.6119402985074629</v>
      </c>
      <c r="E17" s="50">
        <v>4100</v>
      </c>
    </row>
    <row r="18" spans="1:5" ht="21" customHeight="1">
      <c r="A18" s="172" t="s">
        <v>77</v>
      </c>
      <c r="B18" s="113">
        <v>593</v>
      </c>
      <c r="C18" s="113">
        <v>600</v>
      </c>
      <c r="D18" s="112">
        <f t="shared" si="0"/>
        <v>1.1804384485666048</v>
      </c>
      <c r="E18" s="50">
        <v>261</v>
      </c>
    </row>
    <row r="19" spans="1:5" ht="21" customHeight="1">
      <c r="A19" s="179" t="s">
        <v>1784</v>
      </c>
      <c r="B19" s="113">
        <f>SUM(B20:B23)</f>
        <v>2083</v>
      </c>
      <c r="C19" s="113">
        <f>SUM(C20:C23)</f>
        <v>2124</v>
      </c>
      <c r="D19" s="112">
        <f t="shared" si="0"/>
        <v>1.9683149303888712</v>
      </c>
      <c r="E19" s="50">
        <v>2031</v>
      </c>
    </row>
    <row r="20" spans="1:5" ht="21" customHeight="1">
      <c r="A20" s="172" t="s">
        <v>74</v>
      </c>
      <c r="B20" s="113">
        <v>723</v>
      </c>
      <c r="C20" s="113">
        <v>725</v>
      </c>
      <c r="D20" s="112">
        <f t="shared" si="0"/>
        <v>0.27662517289073207</v>
      </c>
      <c r="E20" s="50">
        <v>749</v>
      </c>
    </row>
    <row r="21" spans="1:5" ht="21" customHeight="1">
      <c r="A21" s="172" t="s">
        <v>75</v>
      </c>
      <c r="B21" s="113">
        <v>426</v>
      </c>
      <c r="C21" s="113">
        <v>454</v>
      </c>
      <c r="D21" s="112">
        <f t="shared" si="0"/>
        <v>6.5727699530516475</v>
      </c>
      <c r="E21" s="50">
        <v>240</v>
      </c>
    </row>
    <row r="22" spans="1:5" ht="21" customHeight="1">
      <c r="A22" s="172" t="s">
        <v>78</v>
      </c>
      <c r="B22" s="113">
        <v>85</v>
      </c>
      <c r="C22" s="113">
        <v>85</v>
      </c>
      <c r="D22" s="112">
        <f t="shared" si="0"/>
        <v>0</v>
      </c>
      <c r="E22" s="50">
        <v>376</v>
      </c>
    </row>
    <row r="23" spans="1:5" ht="21" customHeight="1">
      <c r="A23" s="172" t="s">
        <v>79</v>
      </c>
      <c r="B23" s="113">
        <v>849</v>
      </c>
      <c r="C23" s="113">
        <v>860</v>
      </c>
      <c r="D23" s="112">
        <f t="shared" si="0"/>
        <v>1.2956419316843437</v>
      </c>
      <c r="E23" s="50">
        <v>666</v>
      </c>
    </row>
    <row r="24" spans="1:5" ht="21" customHeight="1">
      <c r="A24" s="179" t="s">
        <v>1785</v>
      </c>
      <c r="B24" s="113">
        <f>SUM(B25:B29)</f>
        <v>512</v>
      </c>
      <c r="C24" s="113">
        <f>SUM(C25:C29)</f>
        <v>551</v>
      </c>
      <c r="D24" s="112">
        <f t="shared" si="0"/>
        <v>7.6171875</v>
      </c>
      <c r="E24" s="50">
        <v>490</v>
      </c>
    </row>
    <row r="25" spans="1:5" ht="21" customHeight="1">
      <c r="A25" s="172" t="s">
        <v>74</v>
      </c>
      <c r="B25" s="113">
        <v>396</v>
      </c>
      <c r="C25" s="113">
        <v>400</v>
      </c>
      <c r="D25" s="112">
        <f t="shared" si="0"/>
        <v>1.0101010101010104</v>
      </c>
      <c r="E25" s="50">
        <v>408</v>
      </c>
    </row>
    <row r="26" spans="1:5" ht="21" customHeight="1">
      <c r="A26" s="172" t="s">
        <v>75</v>
      </c>
      <c r="B26" s="113">
        <v>82</v>
      </c>
      <c r="C26" s="113">
        <v>104</v>
      </c>
      <c r="D26" s="112">
        <f t="shared" si="0"/>
        <v>26.829268292682926</v>
      </c>
      <c r="E26" s="50">
        <v>48</v>
      </c>
    </row>
    <row r="27" spans="1:5" ht="21" customHeight="1">
      <c r="A27" s="183" t="s">
        <v>80</v>
      </c>
      <c r="B27" s="113">
        <v>21</v>
      </c>
      <c r="C27" s="113">
        <v>32</v>
      </c>
      <c r="D27" s="112">
        <f t="shared" si="0"/>
        <v>52.38095238095238</v>
      </c>
      <c r="E27" s="50"/>
    </row>
    <row r="28" spans="1:5" ht="21" customHeight="1">
      <c r="A28" s="183" t="s">
        <v>81</v>
      </c>
      <c r="B28" s="113">
        <v>12</v>
      </c>
      <c r="C28" s="113">
        <v>15</v>
      </c>
      <c r="D28" s="112">
        <f t="shared" si="0"/>
        <v>25</v>
      </c>
      <c r="E28" s="50"/>
    </row>
    <row r="29" spans="1:5" ht="21" customHeight="1">
      <c r="A29" s="183" t="s">
        <v>82</v>
      </c>
      <c r="B29" s="113">
        <v>1</v>
      </c>
      <c r="C29" s="113"/>
      <c r="D29" s="112"/>
      <c r="E29" s="50"/>
    </row>
    <row r="30" spans="1:5" ht="21" customHeight="1">
      <c r="A30" s="179" t="s">
        <v>1786</v>
      </c>
      <c r="B30" s="113">
        <f>SUM(B31:B33)</f>
        <v>2903</v>
      </c>
      <c r="C30" s="113">
        <f>SUM(C31:C33)</f>
        <v>2950</v>
      </c>
      <c r="D30" s="112">
        <f t="shared" si="0"/>
        <v>1.6190148122631882</v>
      </c>
      <c r="E30" s="50">
        <v>1714</v>
      </c>
    </row>
    <row r="31" spans="1:5" ht="21" customHeight="1">
      <c r="A31" s="172" t="s">
        <v>74</v>
      </c>
      <c r="B31" s="113">
        <v>2402</v>
      </c>
      <c r="C31" s="113">
        <v>2420</v>
      </c>
      <c r="D31" s="112">
        <f t="shared" si="0"/>
        <v>0.74937552039966704</v>
      </c>
      <c r="E31" s="50">
        <v>1267</v>
      </c>
    </row>
    <row r="32" spans="1:5" ht="21" customHeight="1">
      <c r="A32" s="172" t="s">
        <v>75</v>
      </c>
      <c r="B32" s="113">
        <v>376</v>
      </c>
      <c r="C32" s="113">
        <v>400</v>
      </c>
      <c r="D32" s="112">
        <f t="shared" si="0"/>
        <v>6.3829787234042499</v>
      </c>
      <c r="E32" s="50">
        <v>219</v>
      </c>
    </row>
    <row r="33" spans="1:5" ht="21" customHeight="1">
      <c r="A33" s="172" t="s">
        <v>83</v>
      </c>
      <c r="B33" s="113">
        <v>125</v>
      </c>
      <c r="C33" s="113">
        <v>130</v>
      </c>
      <c r="D33" s="112">
        <f t="shared" si="0"/>
        <v>4</v>
      </c>
      <c r="E33" s="50">
        <v>228</v>
      </c>
    </row>
    <row r="34" spans="1:5" ht="21" customHeight="1">
      <c r="A34" s="179" t="s">
        <v>1787</v>
      </c>
      <c r="B34" s="113">
        <f>SUM(B35:B36)</f>
        <v>1771</v>
      </c>
      <c r="C34" s="113">
        <f>SUM(C35:C36)</f>
        <v>2000</v>
      </c>
      <c r="D34" s="112">
        <f t="shared" si="0"/>
        <v>12.9305477131564</v>
      </c>
      <c r="E34" s="50">
        <v>3397</v>
      </c>
    </row>
    <row r="35" spans="1:5" ht="21" customHeight="1">
      <c r="A35" s="172" t="s">
        <v>74</v>
      </c>
      <c r="B35" s="113">
        <v>1769</v>
      </c>
      <c r="C35" s="113">
        <v>2000</v>
      </c>
      <c r="D35" s="112">
        <f t="shared" si="0"/>
        <v>13.058224985867724</v>
      </c>
      <c r="E35" s="50">
        <v>2743</v>
      </c>
    </row>
    <row r="36" spans="1:5" ht="21" customHeight="1">
      <c r="A36" s="172" t="s">
        <v>75</v>
      </c>
      <c r="B36" s="113">
        <v>2</v>
      </c>
      <c r="C36" s="113"/>
      <c r="D36" s="112"/>
      <c r="E36" s="50">
        <v>636</v>
      </c>
    </row>
    <row r="37" spans="1:5" ht="21" customHeight="1">
      <c r="A37" s="179" t="s">
        <v>1788</v>
      </c>
      <c r="B37" s="113">
        <f>SUM(B38:B39)</f>
        <v>444</v>
      </c>
      <c r="C37" s="113">
        <f>SUM(C38:C39)</f>
        <v>450</v>
      </c>
      <c r="D37" s="112">
        <f t="shared" si="0"/>
        <v>1.3513513513513544</v>
      </c>
      <c r="E37" s="50">
        <v>391</v>
      </c>
    </row>
    <row r="38" spans="1:5" ht="21" customHeight="1">
      <c r="A38" s="172" t="s">
        <v>74</v>
      </c>
      <c r="B38" s="113">
        <v>389</v>
      </c>
      <c r="C38" s="113">
        <v>390</v>
      </c>
      <c r="D38" s="112">
        <f t="shared" si="0"/>
        <v>0.25706940874034956</v>
      </c>
      <c r="E38" s="50">
        <v>355</v>
      </c>
    </row>
    <row r="39" spans="1:5" ht="21" customHeight="1">
      <c r="A39" s="172" t="s">
        <v>75</v>
      </c>
      <c r="B39" s="113">
        <v>55</v>
      </c>
      <c r="C39" s="113">
        <v>60</v>
      </c>
      <c r="D39" s="112">
        <f t="shared" si="0"/>
        <v>9.0909090909090793</v>
      </c>
      <c r="E39" s="50">
        <v>36</v>
      </c>
    </row>
    <row r="40" spans="1:5" ht="21" customHeight="1">
      <c r="A40" s="179" t="s">
        <v>1789</v>
      </c>
      <c r="B40" s="113">
        <f>SUM(B41:B43)</f>
        <v>1023</v>
      </c>
      <c r="C40" s="113">
        <f>SUM(C41:C43)</f>
        <v>1055</v>
      </c>
      <c r="D40" s="112">
        <f t="shared" si="0"/>
        <v>3.128054740957964</v>
      </c>
      <c r="E40" s="50">
        <v>1284</v>
      </c>
    </row>
    <row r="41" spans="1:5" ht="21" customHeight="1">
      <c r="A41" s="172" t="s">
        <v>74</v>
      </c>
      <c r="B41" s="113">
        <v>832</v>
      </c>
      <c r="C41" s="113">
        <v>850</v>
      </c>
      <c r="D41" s="112">
        <f t="shared" si="0"/>
        <v>2.1634615384615472</v>
      </c>
      <c r="E41" s="50">
        <v>829</v>
      </c>
    </row>
    <row r="42" spans="1:5" ht="21" customHeight="1">
      <c r="A42" s="172" t="s">
        <v>75</v>
      </c>
      <c r="B42" s="113">
        <v>159</v>
      </c>
      <c r="C42" s="113">
        <v>170</v>
      </c>
      <c r="D42" s="112">
        <f t="shared" si="0"/>
        <v>6.9182389937106876</v>
      </c>
      <c r="E42" s="50">
        <v>448</v>
      </c>
    </row>
    <row r="43" spans="1:5" ht="21" customHeight="1">
      <c r="A43" s="172" t="s">
        <v>84</v>
      </c>
      <c r="B43" s="113">
        <v>32</v>
      </c>
      <c r="C43" s="113">
        <v>35</v>
      </c>
      <c r="D43" s="112">
        <f t="shared" si="0"/>
        <v>9.375</v>
      </c>
      <c r="E43" s="50"/>
    </row>
    <row r="44" spans="1:5" ht="21" customHeight="1">
      <c r="A44" s="179" t="s">
        <v>1790</v>
      </c>
      <c r="B44" s="113">
        <f>SUM(B45:B47)</f>
        <v>1238</v>
      </c>
      <c r="C44" s="113">
        <f>SUM(C45:C47)</f>
        <v>1245</v>
      </c>
      <c r="D44" s="112">
        <f t="shared" si="0"/>
        <v>0.5654281098546079</v>
      </c>
      <c r="E44" s="50">
        <v>763</v>
      </c>
    </row>
    <row r="45" spans="1:5" ht="21" customHeight="1">
      <c r="A45" s="172" t="s">
        <v>74</v>
      </c>
      <c r="B45" s="113">
        <v>1078</v>
      </c>
      <c r="C45" s="113">
        <v>1080</v>
      </c>
      <c r="D45" s="112">
        <f t="shared" si="0"/>
        <v>0.18552875695732496</v>
      </c>
      <c r="E45" s="50">
        <v>650</v>
      </c>
    </row>
    <row r="46" spans="1:5" ht="21" customHeight="1">
      <c r="A46" s="172" t="s">
        <v>75</v>
      </c>
      <c r="B46" s="113">
        <v>159</v>
      </c>
      <c r="C46" s="113">
        <v>165</v>
      </c>
      <c r="D46" s="112">
        <f t="shared" si="0"/>
        <v>3.7735849056603712</v>
      </c>
      <c r="E46" s="50">
        <v>113</v>
      </c>
    </row>
    <row r="47" spans="1:5" ht="21" customHeight="1">
      <c r="A47" s="183" t="s">
        <v>85</v>
      </c>
      <c r="B47" s="113">
        <v>1</v>
      </c>
      <c r="C47" s="113"/>
      <c r="D47" s="112"/>
      <c r="E47" s="50"/>
    </row>
    <row r="48" spans="1:5" ht="21" customHeight="1">
      <c r="A48" s="179" t="s">
        <v>1791</v>
      </c>
      <c r="B48" s="113">
        <f>SUM(B49:B51)</f>
        <v>1657</v>
      </c>
      <c r="C48" s="113">
        <f>SUM(C49:C51)</f>
        <v>1680</v>
      </c>
      <c r="D48" s="112">
        <f t="shared" si="0"/>
        <v>1.3880506940253383</v>
      </c>
      <c r="E48" s="50">
        <v>912</v>
      </c>
    </row>
    <row r="49" spans="1:5" ht="21" customHeight="1">
      <c r="A49" s="172" t="s">
        <v>74</v>
      </c>
      <c r="B49" s="113">
        <v>1094</v>
      </c>
      <c r="C49" s="113">
        <v>1100</v>
      </c>
      <c r="D49" s="112">
        <f t="shared" si="0"/>
        <v>0.54844606946984698</v>
      </c>
      <c r="E49" s="50">
        <v>759</v>
      </c>
    </row>
    <row r="50" spans="1:5" ht="21" customHeight="1">
      <c r="A50" s="172" t="s">
        <v>75</v>
      </c>
      <c r="B50" s="113">
        <v>175</v>
      </c>
      <c r="C50" s="113">
        <v>180</v>
      </c>
      <c r="D50" s="112">
        <f t="shared" si="0"/>
        <v>2.857142857142847</v>
      </c>
      <c r="E50" s="50">
        <v>113</v>
      </c>
    </row>
    <row r="51" spans="1:5" ht="21" customHeight="1">
      <c r="A51" s="183" t="s">
        <v>86</v>
      </c>
      <c r="B51" s="113">
        <v>388</v>
      </c>
      <c r="C51" s="113">
        <v>400</v>
      </c>
      <c r="D51" s="112">
        <f t="shared" si="0"/>
        <v>3.0927835051546282</v>
      </c>
      <c r="E51" s="50"/>
    </row>
    <row r="52" spans="1:5" ht="21" customHeight="1">
      <c r="A52" s="181" t="s">
        <v>1792</v>
      </c>
      <c r="B52" s="115">
        <f>SUM(B53:B55)</f>
        <v>2940</v>
      </c>
      <c r="C52" s="115">
        <f>SUM(C53:C55)</f>
        <v>2945</v>
      </c>
      <c r="D52" s="112">
        <f t="shared" si="0"/>
        <v>0.17006802721088832</v>
      </c>
      <c r="E52" s="50">
        <v>2185</v>
      </c>
    </row>
    <row r="53" spans="1:5" ht="21" customHeight="1">
      <c r="A53" s="183" t="s">
        <v>74</v>
      </c>
      <c r="B53" s="115">
        <v>2234</v>
      </c>
      <c r="C53" s="115">
        <v>2235</v>
      </c>
      <c r="D53" s="112">
        <f t="shared" si="0"/>
        <v>4.4762757385854002E-2</v>
      </c>
      <c r="E53" s="50">
        <v>1768</v>
      </c>
    </row>
    <row r="54" spans="1:5" ht="21" customHeight="1">
      <c r="A54" s="183" t="s">
        <v>75</v>
      </c>
      <c r="B54" s="115">
        <v>424</v>
      </c>
      <c r="C54" s="115">
        <v>425</v>
      </c>
      <c r="D54" s="112">
        <f t="shared" si="0"/>
        <v>0.23584905660376876</v>
      </c>
      <c r="E54" s="50">
        <v>168</v>
      </c>
    </row>
    <row r="55" spans="1:5" ht="21" customHeight="1">
      <c r="A55" s="183" t="s">
        <v>87</v>
      </c>
      <c r="B55" s="115">
        <v>282</v>
      </c>
      <c r="C55" s="115">
        <v>285</v>
      </c>
      <c r="D55" s="112">
        <f t="shared" si="0"/>
        <v>1.0638297872340559</v>
      </c>
      <c r="E55" s="50">
        <v>249</v>
      </c>
    </row>
    <row r="56" spans="1:5" ht="21" customHeight="1">
      <c r="A56" s="192" t="s">
        <v>1835</v>
      </c>
      <c r="B56" s="113">
        <f>SUM(B57:B58)</f>
        <v>53</v>
      </c>
      <c r="C56" s="113">
        <f>SUM(C57:C58)</f>
        <v>55</v>
      </c>
      <c r="D56" s="112">
        <f t="shared" si="0"/>
        <v>3.7735849056603712</v>
      </c>
      <c r="E56" s="50">
        <v>119</v>
      </c>
    </row>
    <row r="57" spans="1:5" ht="21" customHeight="1">
      <c r="A57" s="172" t="s">
        <v>74</v>
      </c>
      <c r="B57" s="113">
        <v>42</v>
      </c>
      <c r="C57" s="113">
        <v>44</v>
      </c>
      <c r="D57" s="112">
        <f t="shared" si="0"/>
        <v>4.7619047619047734</v>
      </c>
      <c r="E57" s="50">
        <v>102</v>
      </c>
    </row>
    <row r="58" spans="1:5" ht="21" customHeight="1">
      <c r="A58" s="172" t="s">
        <v>75</v>
      </c>
      <c r="B58" s="113">
        <v>11</v>
      </c>
      <c r="C58" s="113">
        <v>11</v>
      </c>
      <c r="D58" s="112">
        <f t="shared" si="0"/>
        <v>0</v>
      </c>
      <c r="E58" s="50"/>
    </row>
    <row r="59" spans="1:5" ht="21" customHeight="1">
      <c r="A59" s="179" t="s">
        <v>1793</v>
      </c>
      <c r="B59" s="113">
        <f>SUM(B60:B61)</f>
        <v>374</v>
      </c>
      <c r="C59" s="113">
        <f>SUM(C60:C61)</f>
        <v>376</v>
      </c>
      <c r="D59" s="112">
        <f t="shared" si="0"/>
        <v>0.53475935828876686</v>
      </c>
      <c r="E59" s="49">
        <v>344</v>
      </c>
    </row>
    <row r="60" spans="1:5" ht="21" customHeight="1">
      <c r="A60" s="172" t="s">
        <v>74</v>
      </c>
      <c r="B60" s="113">
        <v>262</v>
      </c>
      <c r="C60" s="113">
        <v>264</v>
      </c>
      <c r="D60" s="112">
        <f t="shared" si="0"/>
        <v>0.76335877862594259</v>
      </c>
      <c r="E60" s="49">
        <v>280</v>
      </c>
    </row>
    <row r="61" spans="1:5" ht="21" customHeight="1">
      <c r="A61" s="172" t="s">
        <v>75</v>
      </c>
      <c r="B61" s="113">
        <v>112</v>
      </c>
      <c r="C61" s="113">
        <v>112</v>
      </c>
      <c r="D61" s="112">
        <f t="shared" si="0"/>
        <v>0</v>
      </c>
      <c r="E61" s="49">
        <v>54</v>
      </c>
    </row>
    <row r="62" spans="1:5" ht="21" customHeight="1">
      <c r="A62" s="179" t="s">
        <v>1794</v>
      </c>
      <c r="B62" s="113">
        <f>SUM(B63:B65)</f>
        <v>172</v>
      </c>
      <c r="C62" s="113">
        <f>SUM(C63:C65)</f>
        <v>179</v>
      </c>
      <c r="D62" s="112">
        <f t="shared" si="0"/>
        <v>4.0697674418604777</v>
      </c>
      <c r="E62" s="49">
        <v>152</v>
      </c>
    </row>
    <row r="63" spans="1:5" ht="21" customHeight="1">
      <c r="A63" s="172" t="s">
        <v>74</v>
      </c>
      <c r="B63" s="113">
        <v>131</v>
      </c>
      <c r="C63" s="113">
        <v>134</v>
      </c>
      <c r="D63" s="112">
        <f t="shared" si="0"/>
        <v>2.2900763358778562</v>
      </c>
      <c r="E63" s="49">
        <v>117</v>
      </c>
    </row>
    <row r="64" spans="1:5" ht="21" customHeight="1">
      <c r="A64" s="172" t="s">
        <v>75</v>
      </c>
      <c r="B64" s="113">
        <v>33</v>
      </c>
      <c r="C64" s="113">
        <v>35</v>
      </c>
      <c r="D64" s="112">
        <f t="shared" si="0"/>
        <v>6.0606060606060623</v>
      </c>
      <c r="E64" s="49">
        <v>25</v>
      </c>
    </row>
    <row r="65" spans="1:5" ht="21" customHeight="1">
      <c r="A65" s="172" t="s">
        <v>88</v>
      </c>
      <c r="B65" s="113">
        <v>8</v>
      </c>
      <c r="C65" s="113">
        <v>10</v>
      </c>
      <c r="D65" s="112">
        <f t="shared" si="0"/>
        <v>25</v>
      </c>
      <c r="E65" s="49">
        <v>10</v>
      </c>
    </row>
    <row r="66" spans="1:5" ht="21" customHeight="1">
      <c r="A66" s="179" t="s">
        <v>1795</v>
      </c>
      <c r="B66" s="113">
        <f>SUM(B67:B69)</f>
        <v>835</v>
      </c>
      <c r="C66" s="113">
        <f>SUM(C67:C69)</f>
        <v>840</v>
      </c>
      <c r="D66" s="112">
        <f t="shared" si="0"/>
        <v>0.59880239520957446</v>
      </c>
      <c r="E66" s="49">
        <v>876</v>
      </c>
    </row>
    <row r="67" spans="1:5" ht="21" customHeight="1">
      <c r="A67" s="172" t="s">
        <v>74</v>
      </c>
      <c r="B67" s="113">
        <v>648</v>
      </c>
      <c r="C67" s="113">
        <v>650</v>
      </c>
      <c r="D67" s="112">
        <f t="shared" si="0"/>
        <v>0.30864197530864601</v>
      </c>
      <c r="E67" s="49">
        <v>649</v>
      </c>
    </row>
    <row r="68" spans="1:5" ht="21" customHeight="1">
      <c r="A68" s="172" t="s">
        <v>75</v>
      </c>
      <c r="B68" s="113">
        <v>105</v>
      </c>
      <c r="C68" s="113">
        <v>108</v>
      </c>
      <c r="D68" s="112">
        <f t="shared" si="0"/>
        <v>2.857142857142847</v>
      </c>
      <c r="E68" s="49">
        <v>126</v>
      </c>
    </row>
    <row r="69" spans="1:5" ht="21" customHeight="1">
      <c r="A69" s="172" t="s">
        <v>89</v>
      </c>
      <c r="B69" s="113">
        <v>82</v>
      </c>
      <c r="C69" s="113">
        <v>82</v>
      </c>
      <c r="D69" s="112">
        <f t="shared" ref="D69:D132" si="1">C69/B69*100-100</f>
        <v>0</v>
      </c>
      <c r="E69" s="49">
        <v>101</v>
      </c>
    </row>
    <row r="70" spans="1:5" ht="21" customHeight="1">
      <c r="A70" s="179" t="s">
        <v>1796</v>
      </c>
      <c r="B70" s="113">
        <f>SUM(B71:B73)</f>
        <v>2624</v>
      </c>
      <c r="C70" s="113">
        <f>SUM(C71:C73)</f>
        <v>2635</v>
      </c>
      <c r="D70" s="112">
        <f t="shared" si="1"/>
        <v>0.41920731707317316</v>
      </c>
      <c r="E70" s="49">
        <v>2229</v>
      </c>
    </row>
    <row r="71" spans="1:5" ht="21" customHeight="1">
      <c r="A71" s="172" t="s">
        <v>74</v>
      </c>
      <c r="B71" s="113">
        <v>2121</v>
      </c>
      <c r="C71" s="113">
        <v>2125</v>
      </c>
      <c r="D71" s="112">
        <f t="shared" si="1"/>
        <v>0.18859028760019214</v>
      </c>
      <c r="E71" s="49">
        <v>1930</v>
      </c>
    </row>
    <row r="72" spans="1:5" ht="21" customHeight="1">
      <c r="A72" s="172" t="s">
        <v>75</v>
      </c>
      <c r="B72" s="113">
        <v>376</v>
      </c>
      <c r="C72" s="113">
        <v>380</v>
      </c>
      <c r="D72" s="112">
        <f t="shared" si="1"/>
        <v>1.0638297872340559</v>
      </c>
      <c r="E72" s="49">
        <v>143</v>
      </c>
    </row>
    <row r="73" spans="1:5" ht="21" customHeight="1">
      <c r="A73" s="172" t="s">
        <v>90</v>
      </c>
      <c r="B73" s="113">
        <v>127</v>
      </c>
      <c r="C73" s="113">
        <v>130</v>
      </c>
      <c r="D73" s="112">
        <f t="shared" si="1"/>
        <v>2.3622047244094517</v>
      </c>
      <c r="E73" s="49">
        <v>156</v>
      </c>
    </row>
    <row r="74" spans="1:5" ht="21" customHeight="1">
      <c r="A74" s="179" t="s">
        <v>1797</v>
      </c>
      <c r="B74" s="113">
        <f>SUM(B75:B78)</f>
        <v>1473</v>
      </c>
      <c r="C74" s="113">
        <f>SUM(C75:C78)</f>
        <v>1480</v>
      </c>
      <c r="D74" s="112">
        <f t="shared" si="1"/>
        <v>0.47522063815341653</v>
      </c>
      <c r="E74" s="49">
        <v>908</v>
      </c>
    </row>
    <row r="75" spans="1:5" ht="21" customHeight="1">
      <c r="A75" s="172" t="s">
        <v>74</v>
      </c>
      <c r="B75" s="113">
        <v>839</v>
      </c>
      <c r="C75" s="113">
        <v>845</v>
      </c>
      <c r="D75" s="112">
        <f t="shared" si="1"/>
        <v>0.71513706793801646</v>
      </c>
      <c r="E75" s="49">
        <v>436</v>
      </c>
    </row>
    <row r="76" spans="1:5" ht="21" customHeight="1">
      <c r="A76" s="172" t="s">
        <v>75</v>
      </c>
      <c r="B76" s="113">
        <v>385</v>
      </c>
      <c r="C76" s="113">
        <v>385</v>
      </c>
      <c r="D76" s="112">
        <f t="shared" si="1"/>
        <v>0</v>
      </c>
      <c r="E76" s="49">
        <v>143</v>
      </c>
    </row>
    <row r="77" spans="1:5" ht="21" customHeight="1">
      <c r="A77" s="183" t="s">
        <v>91</v>
      </c>
      <c r="B77" s="113">
        <v>2</v>
      </c>
      <c r="C77" s="113"/>
      <c r="D77" s="112"/>
      <c r="E77" s="49"/>
    </row>
    <row r="78" spans="1:5" ht="21" customHeight="1">
      <c r="A78" s="172" t="s">
        <v>92</v>
      </c>
      <c r="B78" s="113">
        <v>247</v>
      </c>
      <c r="C78" s="113">
        <v>250</v>
      </c>
      <c r="D78" s="112">
        <f t="shared" si="1"/>
        <v>1.214574898785429</v>
      </c>
      <c r="E78" s="49">
        <v>329</v>
      </c>
    </row>
    <row r="79" spans="1:5" ht="21" customHeight="1">
      <c r="A79" s="179" t="s">
        <v>1798</v>
      </c>
      <c r="B79" s="113">
        <f>SUM(B80:B82)</f>
        <v>705</v>
      </c>
      <c r="C79" s="113">
        <f>SUM(C80:C82)</f>
        <v>710</v>
      </c>
      <c r="D79" s="112">
        <f t="shared" si="1"/>
        <v>0.70921985815601829</v>
      </c>
      <c r="E79" s="49">
        <v>721</v>
      </c>
    </row>
    <row r="80" spans="1:5" ht="21" customHeight="1">
      <c r="A80" s="172" t="s">
        <v>74</v>
      </c>
      <c r="B80" s="113">
        <v>404</v>
      </c>
      <c r="C80" s="113">
        <v>405</v>
      </c>
      <c r="D80" s="112">
        <f t="shared" si="1"/>
        <v>0.2475247524752433</v>
      </c>
      <c r="E80" s="49">
        <v>429</v>
      </c>
    </row>
    <row r="81" spans="1:5" ht="21" customHeight="1">
      <c r="A81" s="172" t="s">
        <v>75</v>
      </c>
      <c r="B81" s="113">
        <v>272</v>
      </c>
      <c r="C81" s="113">
        <v>275</v>
      </c>
      <c r="D81" s="112">
        <f t="shared" si="1"/>
        <v>1.1029411764705799</v>
      </c>
      <c r="E81" s="49">
        <v>149</v>
      </c>
    </row>
    <row r="82" spans="1:5" ht="21" customHeight="1">
      <c r="A82" s="172" t="s">
        <v>93</v>
      </c>
      <c r="B82" s="113">
        <v>29</v>
      </c>
      <c r="C82" s="113">
        <v>30</v>
      </c>
      <c r="D82" s="112">
        <f t="shared" si="1"/>
        <v>3.448275862068968</v>
      </c>
      <c r="E82" s="49">
        <v>143</v>
      </c>
    </row>
    <row r="83" spans="1:5" ht="21" customHeight="1">
      <c r="A83" s="179" t="s">
        <v>1799</v>
      </c>
      <c r="B83" s="113">
        <f>SUM(B84:B86)</f>
        <v>310</v>
      </c>
      <c r="C83" s="113">
        <f>SUM(C84:C86)</f>
        <v>315</v>
      </c>
      <c r="D83" s="112">
        <f t="shared" si="1"/>
        <v>1.6129032258064484</v>
      </c>
      <c r="E83" s="49">
        <v>352</v>
      </c>
    </row>
    <row r="84" spans="1:5" ht="21" customHeight="1">
      <c r="A84" s="172" t="s">
        <v>74</v>
      </c>
      <c r="B84" s="113">
        <v>260</v>
      </c>
      <c r="C84" s="113">
        <v>262</v>
      </c>
      <c r="D84" s="112">
        <f t="shared" si="1"/>
        <v>0.7692307692307736</v>
      </c>
      <c r="E84" s="49">
        <v>250</v>
      </c>
    </row>
    <row r="85" spans="1:5" ht="21" customHeight="1">
      <c r="A85" s="172" t="s">
        <v>75</v>
      </c>
      <c r="B85" s="113">
        <v>30</v>
      </c>
      <c r="C85" s="113">
        <v>32</v>
      </c>
      <c r="D85" s="112">
        <f t="shared" si="1"/>
        <v>6.6666666666666714</v>
      </c>
      <c r="E85" s="49">
        <v>62</v>
      </c>
    </row>
    <row r="86" spans="1:5" ht="21" customHeight="1">
      <c r="A86" s="183" t="s">
        <v>94</v>
      </c>
      <c r="B86" s="113">
        <v>20</v>
      </c>
      <c r="C86" s="113">
        <v>21</v>
      </c>
      <c r="D86" s="112">
        <f t="shared" si="1"/>
        <v>5</v>
      </c>
      <c r="E86" s="49"/>
    </row>
    <row r="87" spans="1:5" ht="21" customHeight="1">
      <c r="A87" s="179" t="s">
        <v>1800</v>
      </c>
      <c r="B87" s="113">
        <f>SUM(B88:B90)</f>
        <v>1410</v>
      </c>
      <c r="C87" s="113">
        <f>SUM(C88:C90)</f>
        <v>1422</v>
      </c>
      <c r="D87" s="112">
        <f t="shared" si="1"/>
        <v>0.85106382978723616</v>
      </c>
      <c r="E87" s="49">
        <v>1242</v>
      </c>
    </row>
    <row r="88" spans="1:5" ht="21" customHeight="1">
      <c r="A88" s="172" t="s">
        <v>74</v>
      </c>
      <c r="B88" s="113">
        <v>625</v>
      </c>
      <c r="C88" s="113">
        <v>630</v>
      </c>
      <c r="D88" s="112">
        <f t="shared" si="1"/>
        <v>0.79999999999999716</v>
      </c>
      <c r="E88" s="49">
        <v>775</v>
      </c>
    </row>
    <row r="89" spans="1:5" ht="21" customHeight="1">
      <c r="A89" s="172" t="s">
        <v>75</v>
      </c>
      <c r="B89" s="113">
        <v>461</v>
      </c>
      <c r="C89" s="113">
        <v>462</v>
      </c>
      <c r="D89" s="112">
        <f t="shared" si="1"/>
        <v>0.21691973969630851</v>
      </c>
      <c r="E89" s="49">
        <v>215</v>
      </c>
    </row>
    <row r="90" spans="1:5" ht="21" customHeight="1">
      <c r="A90" s="172" t="s">
        <v>95</v>
      </c>
      <c r="B90" s="113">
        <v>324</v>
      </c>
      <c r="C90" s="113">
        <v>330</v>
      </c>
      <c r="D90" s="112">
        <f t="shared" si="1"/>
        <v>1.8518518518518619</v>
      </c>
      <c r="E90" s="49">
        <v>252</v>
      </c>
    </row>
    <row r="91" spans="1:5" ht="21" customHeight="1">
      <c r="A91" s="179" t="s">
        <v>1801</v>
      </c>
      <c r="B91" s="113">
        <f>SUM(B92:B92)</f>
        <v>1451</v>
      </c>
      <c r="C91" s="113">
        <f>SUM(C92:C92)</f>
        <v>1500</v>
      </c>
      <c r="D91" s="112">
        <f t="shared" si="1"/>
        <v>3.3769813921433496</v>
      </c>
      <c r="E91" s="49">
        <v>626</v>
      </c>
    </row>
    <row r="92" spans="1:5" ht="21" customHeight="1">
      <c r="A92" s="172" t="s">
        <v>96</v>
      </c>
      <c r="B92" s="113">
        <v>1451</v>
      </c>
      <c r="C92" s="113">
        <v>1500</v>
      </c>
      <c r="D92" s="112">
        <f t="shared" si="1"/>
        <v>3.3769813921433496</v>
      </c>
      <c r="E92" s="49">
        <v>626</v>
      </c>
    </row>
    <row r="93" spans="1:5" ht="21" customHeight="1">
      <c r="A93" s="122" t="s">
        <v>1368</v>
      </c>
      <c r="B93" s="92">
        <f>B94</f>
        <v>469</v>
      </c>
      <c r="C93" s="92">
        <f>C94</f>
        <v>470</v>
      </c>
      <c r="D93" s="112">
        <f t="shared" si="1"/>
        <v>0.21321961620468244</v>
      </c>
      <c r="E93" s="49">
        <v>481</v>
      </c>
    </row>
    <row r="94" spans="1:5" ht="21" customHeight="1">
      <c r="A94" s="181" t="s">
        <v>1802</v>
      </c>
      <c r="B94" s="92">
        <f>SUM(B95:B97)</f>
        <v>469</v>
      </c>
      <c r="C94" s="92">
        <f>SUM(C95:C97)</f>
        <v>470</v>
      </c>
      <c r="D94" s="112">
        <f t="shared" si="1"/>
        <v>0.21321961620468244</v>
      </c>
      <c r="E94" s="49"/>
    </row>
    <row r="95" spans="1:5" ht="21" customHeight="1">
      <c r="A95" s="183" t="s">
        <v>97</v>
      </c>
      <c r="B95" s="113">
        <v>4</v>
      </c>
      <c r="C95" s="113"/>
      <c r="D95" s="112"/>
      <c r="E95" s="49"/>
    </row>
    <row r="96" spans="1:5" ht="21" customHeight="1">
      <c r="A96" s="183" t="s">
        <v>98</v>
      </c>
      <c r="B96" s="113">
        <v>396</v>
      </c>
      <c r="C96" s="113">
        <v>400</v>
      </c>
      <c r="D96" s="112">
        <f t="shared" si="1"/>
        <v>1.0101010101010104</v>
      </c>
      <c r="E96" s="49"/>
    </row>
    <row r="97" spans="1:5" ht="21" customHeight="1">
      <c r="A97" s="183" t="s">
        <v>99</v>
      </c>
      <c r="B97" s="113">
        <v>69</v>
      </c>
      <c r="C97" s="113">
        <v>70</v>
      </c>
      <c r="D97" s="112">
        <f t="shared" si="1"/>
        <v>1.4492753623188435</v>
      </c>
      <c r="E97" s="49"/>
    </row>
    <row r="98" spans="1:5" ht="21" customHeight="1">
      <c r="A98" s="122" t="s">
        <v>1369</v>
      </c>
      <c r="B98" s="113">
        <f>B99+B101+B106+B110+B114+B121</f>
        <v>14708</v>
      </c>
      <c r="C98" s="113">
        <f>C99+C101+C106+C110+C114+C121</f>
        <v>15000</v>
      </c>
      <c r="D98" s="112">
        <f t="shared" si="1"/>
        <v>1.9853141147674762</v>
      </c>
      <c r="E98" s="50">
        <v>14980</v>
      </c>
    </row>
    <row r="99" spans="1:5" ht="21" customHeight="1">
      <c r="A99" s="181" t="s">
        <v>1803</v>
      </c>
      <c r="B99" s="113">
        <f>B100</f>
        <v>65</v>
      </c>
      <c r="C99" s="113">
        <f>C100</f>
        <v>65</v>
      </c>
      <c r="D99" s="112">
        <f t="shared" si="1"/>
        <v>0</v>
      </c>
      <c r="E99" s="50">
        <v>1006</v>
      </c>
    </row>
    <row r="100" spans="1:5" ht="21" customHeight="1">
      <c r="A100" s="183" t="s">
        <v>100</v>
      </c>
      <c r="B100" s="113">
        <v>65</v>
      </c>
      <c r="C100" s="113">
        <v>65</v>
      </c>
      <c r="D100" s="112">
        <f t="shared" si="1"/>
        <v>0</v>
      </c>
      <c r="E100" s="50"/>
    </row>
    <row r="101" spans="1:5" ht="21" customHeight="1">
      <c r="A101" s="181" t="s">
        <v>1804</v>
      </c>
      <c r="B101" s="113">
        <f>SUM(B102:B105)</f>
        <v>10583</v>
      </c>
      <c r="C101" s="113">
        <f>SUM(C102:C105)</f>
        <v>10810</v>
      </c>
      <c r="D101" s="112">
        <f t="shared" si="1"/>
        <v>2.1449494472266792</v>
      </c>
      <c r="E101" s="50">
        <v>9622</v>
      </c>
    </row>
    <row r="102" spans="1:5" ht="21" customHeight="1">
      <c r="A102" s="183" t="s">
        <v>74</v>
      </c>
      <c r="B102" s="116">
        <v>7329</v>
      </c>
      <c r="C102" s="116">
        <v>7400</v>
      </c>
      <c r="D102" s="112">
        <f t="shared" si="1"/>
        <v>0.96875426388321273</v>
      </c>
      <c r="E102" s="50"/>
    </row>
    <row r="103" spans="1:5" ht="21" customHeight="1">
      <c r="A103" s="183" t="s">
        <v>75</v>
      </c>
      <c r="B103" s="116">
        <v>1789</v>
      </c>
      <c r="C103" s="116">
        <v>1900</v>
      </c>
      <c r="D103" s="112">
        <f t="shared" si="1"/>
        <v>6.2045835662381137</v>
      </c>
      <c r="E103" s="50"/>
    </row>
    <row r="104" spans="1:5" ht="21" customHeight="1">
      <c r="A104" s="183" t="s">
        <v>101</v>
      </c>
      <c r="B104" s="116">
        <v>760</v>
      </c>
      <c r="C104" s="116">
        <v>800</v>
      </c>
      <c r="D104" s="112">
        <f t="shared" si="1"/>
        <v>5.2631578947368354</v>
      </c>
      <c r="E104" s="50"/>
    </row>
    <row r="105" spans="1:5" ht="21" customHeight="1">
      <c r="A105" s="183" t="s">
        <v>102</v>
      </c>
      <c r="B105" s="116">
        <v>705</v>
      </c>
      <c r="C105" s="116">
        <v>710</v>
      </c>
      <c r="D105" s="112">
        <f t="shared" si="1"/>
        <v>0.70921985815601829</v>
      </c>
      <c r="E105" s="50"/>
    </row>
    <row r="106" spans="1:5" ht="21" customHeight="1">
      <c r="A106" s="181" t="s">
        <v>1805</v>
      </c>
      <c r="B106" s="113">
        <f>SUM(B107:B109)</f>
        <v>1222</v>
      </c>
      <c r="C106" s="113">
        <f>SUM(C107:C109)</f>
        <v>1249</v>
      </c>
      <c r="D106" s="112">
        <f t="shared" si="1"/>
        <v>2.2094926350245458</v>
      </c>
      <c r="E106" s="50">
        <v>1347</v>
      </c>
    </row>
    <row r="107" spans="1:5" ht="21" customHeight="1">
      <c r="A107" s="183" t="s">
        <v>74</v>
      </c>
      <c r="B107" s="116">
        <v>1017</v>
      </c>
      <c r="C107" s="116">
        <v>1039</v>
      </c>
      <c r="D107" s="112">
        <f t="shared" si="1"/>
        <v>2.1632251720747178</v>
      </c>
      <c r="E107" s="50"/>
    </row>
    <row r="108" spans="1:5" ht="21" customHeight="1">
      <c r="A108" s="183" t="s">
        <v>75</v>
      </c>
      <c r="B108" s="116">
        <v>46</v>
      </c>
      <c r="C108" s="116">
        <v>50</v>
      </c>
      <c r="D108" s="112">
        <f t="shared" si="1"/>
        <v>8.6956521739130324</v>
      </c>
      <c r="E108" s="50"/>
    </row>
    <row r="109" spans="1:5" ht="21" customHeight="1">
      <c r="A109" s="183" t="s">
        <v>103</v>
      </c>
      <c r="B109" s="116">
        <v>159</v>
      </c>
      <c r="C109" s="116">
        <v>160</v>
      </c>
      <c r="D109" s="112">
        <f t="shared" si="1"/>
        <v>0.62893081761006897</v>
      </c>
      <c r="E109" s="50"/>
    </row>
    <row r="110" spans="1:5" ht="21" customHeight="1">
      <c r="A110" s="181" t="s">
        <v>1806</v>
      </c>
      <c r="B110" s="113">
        <f>SUM(B111:B113)</f>
        <v>2133</v>
      </c>
      <c r="C110" s="113">
        <f>SUM(C111:C113)</f>
        <v>2160</v>
      </c>
      <c r="D110" s="112">
        <f t="shared" si="1"/>
        <v>1.2658227848101262</v>
      </c>
      <c r="E110" s="50">
        <v>2101</v>
      </c>
    </row>
    <row r="111" spans="1:5" ht="21" customHeight="1">
      <c r="A111" s="183" t="s">
        <v>74</v>
      </c>
      <c r="B111" s="116">
        <v>1630</v>
      </c>
      <c r="C111" s="116">
        <v>1650</v>
      </c>
      <c r="D111" s="112">
        <f t="shared" si="1"/>
        <v>1.2269938650306642</v>
      </c>
      <c r="E111" s="50"/>
    </row>
    <row r="112" spans="1:5" ht="21" customHeight="1">
      <c r="A112" s="183" t="s">
        <v>75</v>
      </c>
      <c r="B112" s="116">
        <v>125</v>
      </c>
      <c r="C112" s="116">
        <v>130</v>
      </c>
      <c r="D112" s="112">
        <f t="shared" si="1"/>
        <v>4</v>
      </c>
      <c r="E112" s="50"/>
    </row>
    <row r="113" spans="1:5" ht="21" customHeight="1">
      <c r="A113" s="183" t="s">
        <v>104</v>
      </c>
      <c r="B113" s="116">
        <v>378</v>
      </c>
      <c r="C113" s="116">
        <v>380</v>
      </c>
      <c r="D113" s="112">
        <f t="shared" si="1"/>
        <v>0.52910052910053196</v>
      </c>
      <c r="E113" s="50"/>
    </row>
    <row r="114" spans="1:5" ht="21" customHeight="1">
      <c r="A114" s="179" t="s">
        <v>1807</v>
      </c>
      <c r="B114" s="113">
        <f>SUM(B115:B120)</f>
        <v>671</v>
      </c>
      <c r="C114" s="113">
        <f>SUM(C115:C120)</f>
        <v>681</v>
      </c>
      <c r="D114" s="112">
        <f t="shared" si="1"/>
        <v>1.4903129657227936</v>
      </c>
      <c r="E114" s="50">
        <v>671</v>
      </c>
    </row>
    <row r="115" spans="1:5" ht="21" customHeight="1">
      <c r="A115" s="183" t="s">
        <v>74</v>
      </c>
      <c r="B115" s="116">
        <v>518</v>
      </c>
      <c r="C115" s="116">
        <v>520</v>
      </c>
      <c r="D115" s="112">
        <f t="shared" si="1"/>
        <v>0.38610038610038089</v>
      </c>
      <c r="E115" s="50"/>
    </row>
    <row r="116" spans="1:5" ht="21" customHeight="1">
      <c r="A116" s="183" t="s">
        <v>75</v>
      </c>
      <c r="B116" s="116">
        <v>80</v>
      </c>
      <c r="C116" s="116">
        <v>85</v>
      </c>
      <c r="D116" s="112">
        <f t="shared" si="1"/>
        <v>6.25</v>
      </c>
      <c r="E116" s="50"/>
    </row>
    <row r="117" spans="1:5" ht="21" customHeight="1">
      <c r="A117" s="183" t="s">
        <v>105</v>
      </c>
      <c r="B117" s="116">
        <v>11</v>
      </c>
      <c r="C117" s="116">
        <v>11</v>
      </c>
      <c r="D117" s="112">
        <f t="shared" si="1"/>
        <v>0</v>
      </c>
      <c r="E117" s="50"/>
    </row>
    <row r="118" spans="1:5" ht="21" customHeight="1">
      <c r="A118" s="183" t="s">
        <v>106</v>
      </c>
      <c r="B118" s="116">
        <v>5</v>
      </c>
      <c r="C118" s="116">
        <v>5</v>
      </c>
      <c r="D118" s="112">
        <f t="shared" si="1"/>
        <v>0</v>
      </c>
      <c r="E118" s="50"/>
    </row>
    <row r="119" spans="1:5" ht="21" customHeight="1">
      <c r="A119" s="183" t="s">
        <v>107</v>
      </c>
      <c r="B119" s="116">
        <v>5</v>
      </c>
      <c r="C119" s="116">
        <v>5</v>
      </c>
      <c r="D119" s="112">
        <f t="shared" si="1"/>
        <v>0</v>
      </c>
      <c r="E119" s="50"/>
    </row>
    <row r="120" spans="1:5" ht="21" customHeight="1">
      <c r="A120" s="183" t="s">
        <v>108</v>
      </c>
      <c r="B120" s="116">
        <v>52</v>
      </c>
      <c r="C120" s="116">
        <v>55</v>
      </c>
      <c r="D120" s="112">
        <f t="shared" si="1"/>
        <v>5.7692307692307736</v>
      </c>
      <c r="E120" s="50"/>
    </row>
    <row r="121" spans="1:5" ht="21" customHeight="1">
      <c r="A121" s="179" t="s">
        <v>1808</v>
      </c>
      <c r="B121" s="113">
        <f>B122</f>
        <v>34</v>
      </c>
      <c r="C121" s="113">
        <f>C122</f>
        <v>35</v>
      </c>
      <c r="D121" s="112">
        <f t="shared" si="1"/>
        <v>2.941176470588232</v>
      </c>
      <c r="E121" s="50">
        <v>233</v>
      </c>
    </row>
    <row r="122" spans="1:5" ht="21" customHeight="1">
      <c r="A122" s="183" t="s">
        <v>109</v>
      </c>
      <c r="B122" s="113">
        <v>34</v>
      </c>
      <c r="C122" s="113">
        <v>35</v>
      </c>
      <c r="D122" s="112">
        <f t="shared" si="1"/>
        <v>2.941176470588232</v>
      </c>
      <c r="E122" s="50"/>
    </row>
    <row r="123" spans="1:5" ht="21" customHeight="1">
      <c r="A123" s="122" t="s">
        <v>1375</v>
      </c>
      <c r="B123" s="113">
        <f>B124+B127+B133+B136+B139+B141+B143+B145</f>
        <v>27702</v>
      </c>
      <c r="C123" s="113">
        <f>C124+C127+C133+C136+C139+C141+C143+C145</f>
        <v>29200</v>
      </c>
      <c r="D123" s="112">
        <f t="shared" si="1"/>
        <v>5.4075518013139856</v>
      </c>
      <c r="E123" s="49">
        <v>25374</v>
      </c>
    </row>
    <row r="124" spans="1:5" ht="21" customHeight="1">
      <c r="A124" s="179" t="s">
        <v>1809</v>
      </c>
      <c r="B124" s="113">
        <f>SUM(B125:B126)</f>
        <v>1402</v>
      </c>
      <c r="C124" s="113">
        <v>1410</v>
      </c>
      <c r="D124" s="112">
        <f t="shared" si="1"/>
        <v>0.57061340941511673</v>
      </c>
      <c r="E124" s="49">
        <v>1155</v>
      </c>
    </row>
    <row r="125" spans="1:5" ht="21" customHeight="1">
      <c r="A125" s="172" t="s">
        <v>74</v>
      </c>
      <c r="B125" s="113">
        <v>1160</v>
      </c>
      <c r="C125" s="113">
        <v>1200</v>
      </c>
      <c r="D125" s="112">
        <f t="shared" si="1"/>
        <v>3.448275862068968</v>
      </c>
      <c r="E125" s="49">
        <v>1124</v>
      </c>
    </row>
    <row r="126" spans="1:5" ht="21" customHeight="1">
      <c r="A126" s="172" t="s">
        <v>75</v>
      </c>
      <c r="B126" s="113">
        <v>242</v>
      </c>
      <c r="C126" s="113">
        <v>250</v>
      </c>
      <c r="D126" s="112">
        <f t="shared" si="1"/>
        <v>3.3057851239669276</v>
      </c>
      <c r="E126" s="49"/>
    </row>
    <row r="127" spans="1:5" ht="21" customHeight="1">
      <c r="A127" s="179" t="s">
        <v>1810</v>
      </c>
      <c r="B127" s="113">
        <f>SUM(B128:B132)</f>
        <v>19976</v>
      </c>
      <c r="C127" s="113">
        <f>SUM(C128:C132)</f>
        <v>20920</v>
      </c>
      <c r="D127" s="112">
        <f t="shared" si="1"/>
        <v>4.7256708049659579</v>
      </c>
      <c r="E127" s="49">
        <v>18284</v>
      </c>
    </row>
    <row r="128" spans="1:5" ht="21" customHeight="1">
      <c r="A128" s="172" t="s">
        <v>110</v>
      </c>
      <c r="B128" s="113">
        <v>1807</v>
      </c>
      <c r="C128" s="113">
        <v>1900</v>
      </c>
      <c r="D128" s="112">
        <f t="shared" si="1"/>
        <v>5.1466519092418395</v>
      </c>
      <c r="E128" s="49">
        <v>1450</v>
      </c>
    </row>
    <row r="129" spans="1:5" ht="21" customHeight="1">
      <c r="A129" s="172" t="s">
        <v>111</v>
      </c>
      <c r="B129" s="113">
        <v>8380</v>
      </c>
      <c r="C129" s="113">
        <v>9000</v>
      </c>
      <c r="D129" s="112">
        <f t="shared" si="1"/>
        <v>7.3985680190930907</v>
      </c>
      <c r="E129" s="49">
        <v>7662</v>
      </c>
    </row>
    <row r="130" spans="1:5" ht="21" customHeight="1">
      <c r="A130" s="172" t="s">
        <v>112</v>
      </c>
      <c r="B130" s="113">
        <v>4647</v>
      </c>
      <c r="C130" s="113">
        <v>4700</v>
      </c>
      <c r="D130" s="112">
        <f t="shared" si="1"/>
        <v>1.1405207660856433</v>
      </c>
      <c r="E130" s="49">
        <v>4381</v>
      </c>
    </row>
    <row r="131" spans="1:5" ht="21" customHeight="1">
      <c r="A131" s="172" t="s">
        <v>113</v>
      </c>
      <c r="B131" s="113">
        <v>3331</v>
      </c>
      <c r="C131" s="113">
        <v>3500</v>
      </c>
      <c r="D131" s="112">
        <f t="shared" si="1"/>
        <v>5.0735514860402304</v>
      </c>
      <c r="E131" s="49">
        <v>2859</v>
      </c>
    </row>
    <row r="132" spans="1:5" ht="21" customHeight="1">
      <c r="A132" s="172" t="s">
        <v>114</v>
      </c>
      <c r="B132" s="113">
        <v>1811</v>
      </c>
      <c r="C132" s="113">
        <v>1820</v>
      </c>
      <c r="D132" s="112">
        <f t="shared" si="1"/>
        <v>0.49696300386526104</v>
      </c>
      <c r="E132" s="49">
        <v>1932</v>
      </c>
    </row>
    <row r="133" spans="1:5" ht="21" customHeight="1">
      <c r="A133" s="179" t="s">
        <v>1811</v>
      </c>
      <c r="B133" s="113">
        <f>SUM(B135:B135)</f>
        <v>1226</v>
      </c>
      <c r="C133" s="113">
        <f>SUM(C134:C135)</f>
        <v>1230</v>
      </c>
      <c r="D133" s="112">
        <f t="shared" ref="D133:D196" si="2">C133/B133*100-100</f>
        <v>0.32626427406199809</v>
      </c>
      <c r="E133" s="49">
        <v>1075</v>
      </c>
    </row>
    <row r="134" spans="1:5" ht="21" customHeight="1">
      <c r="A134" s="191" t="s">
        <v>1832</v>
      </c>
      <c r="B134" s="113"/>
      <c r="C134" s="113">
        <v>1230</v>
      </c>
      <c r="D134" s="112"/>
      <c r="E134" s="49"/>
    </row>
    <row r="135" spans="1:5" ht="21" customHeight="1">
      <c r="A135" s="172" t="s">
        <v>115</v>
      </c>
      <c r="B135" s="113">
        <v>1226</v>
      </c>
      <c r="C135" s="113"/>
      <c r="D135" s="112">
        <f t="shared" si="2"/>
        <v>-100</v>
      </c>
      <c r="E135" s="49">
        <v>1056</v>
      </c>
    </row>
    <row r="136" spans="1:5" ht="21" customHeight="1">
      <c r="A136" s="179" t="s">
        <v>1812</v>
      </c>
      <c r="B136" s="113">
        <f>SUM(B137:B138)</f>
        <v>429</v>
      </c>
      <c r="C136" s="113">
        <f>SUM(C137:C138)</f>
        <v>435</v>
      </c>
      <c r="D136" s="112">
        <f t="shared" si="2"/>
        <v>1.3986013986014001</v>
      </c>
      <c r="E136" s="49">
        <v>482</v>
      </c>
    </row>
    <row r="137" spans="1:5" ht="21" customHeight="1">
      <c r="A137" s="183" t="s">
        <v>116</v>
      </c>
      <c r="B137" s="113">
        <v>4</v>
      </c>
      <c r="C137" s="113">
        <v>5</v>
      </c>
      <c r="D137" s="112">
        <f t="shared" si="2"/>
        <v>25</v>
      </c>
      <c r="E137" s="49"/>
    </row>
    <row r="138" spans="1:5" ht="21" customHeight="1">
      <c r="A138" s="172" t="s">
        <v>117</v>
      </c>
      <c r="B138" s="113">
        <v>425</v>
      </c>
      <c r="C138" s="113">
        <v>430</v>
      </c>
      <c r="D138" s="112">
        <f t="shared" si="2"/>
        <v>1.1764705882352899</v>
      </c>
      <c r="E138" s="49">
        <v>482</v>
      </c>
    </row>
    <row r="139" spans="1:5" ht="21" customHeight="1">
      <c r="A139" s="181" t="s">
        <v>1813</v>
      </c>
      <c r="B139" s="113">
        <f>B140</f>
        <v>10</v>
      </c>
      <c r="C139" s="113">
        <f>C140</f>
        <v>10</v>
      </c>
      <c r="D139" s="112">
        <f t="shared" si="2"/>
        <v>0</v>
      </c>
      <c r="E139" s="49"/>
    </row>
    <row r="140" spans="1:5" ht="21" customHeight="1">
      <c r="A140" s="183" t="s">
        <v>118</v>
      </c>
      <c r="B140" s="113">
        <v>10</v>
      </c>
      <c r="C140" s="113">
        <v>10</v>
      </c>
      <c r="D140" s="112">
        <f t="shared" si="2"/>
        <v>0</v>
      </c>
      <c r="E140" s="49"/>
    </row>
    <row r="141" spans="1:5" ht="21" customHeight="1">
      <c r="A141" s="179" t="s">
        <v>1814</v>
      </c>
      <c r="B141" s="113">
        <f>B142</f>
        <v>513</v>
      </c>
      <c r="C141" s="113">
        <f>C142</f>
        <v>520</v>
      </c>
      <c r="D141" s="112">
        <f t="shared" si="2"/>
        <v>1.3645224171539923</v>
      </c>
      <c r="E141" s="49">
        <v>592</v>
      </c>
    </row>
    <row r="142" spans="1:5" ht="21" customHeight="1">
      <c r="A142" s="172" t="s">
        <v>119</v>
      </c>
      <c r="B142" s="113">
        <v>513</v>
      </c>
      <c r="C142" s="113">
        <v>520</v>
      </c>
      <c r="D142" s="112">
        <f t="shared" si="2"/>
        <v>1.3645224171539923</v>
      </c>
      <c r="E142" s="49">
        <v>592</v>
      </c>
    </row>
    <row r="143" spans="1:5" ht="21" customHeight="1">
      <c r="A143" s="179" t="s">
        <v>1815</v>
      </c>
      <c r="B143" s="113">
        <f>SUM(B144:B144)</f>
        <v>952</v>
      </c>
      <c r="C143" s="113">
        <f>SUM(C144:C144)</f>
        <v>960</v>
      </c>
      <c r="D143" s="112">
        <f t="shared" si="2"/>
        <v>0.84033613445377853</v>
      </c>
      <c r="E143" s="49">
        <v>795</v>
      </c>
    </row>
    <row r="144" spans="1:5" ht="21" customHeight="1">
      <c r="A144" s="172" t="s">
        <v>120</v>
      </c>
      <c r="B144" s="113">
        <v>952</v>
      </c>
      <c r="C144" s="113">
        <v>960</v>
      </c>
      <c r="D144" s="112">
        <f t="shared" si="2"/>
        <v>0.84033613445377853</v>
      </c>
      <c r="E144" s="49">
        <v>795</v>
      </c>
    </row>
    <row r="145" spans="1:5" ht="21" customHeight="1">
      <c r="A145" s="179" t="s">
        <v>1816</v>
      </c>
      <c r="B145" s="113">
        <f>B146</f>
        <v>3194</v>
      </c>
      <c r="C145" s="113">
        <f>C146</f>
        <v>3715</v>
      </c>
      <c r="D145" s="112">
        <f t="shared" si="2"/>
        <v>16.311834690043824</v>
      </c>
      <c r="E145" s="49">
        <v>2991</v>
      </c>
    </row>
    <row r="146" spans="1:5" ht="21" customHeight="1">
      <c r="A146" s="172" t="s">
        <v>121</v>
      </c>
      <c r="B146" s="113">
        <v>3194</v>
      </c>
      <c r="C146" s="113">
        <v>3715</v>
      </c>
      <c r="D146" s="112">
        <f t="shared" si="2"/>
        <v>16.311834690043824</v>
      </c>
      <c r="E146" s="49">
        <v>2991</v>
      </c>
    </row>
    <row r="147" spans="1:5" ht="21" customHeight="1">
      <c r="A147" s="122" t="s">
        <v>1394</v>
      </c>
      <c r="B147" s="113">
        <f>SUM(B148,B152,B157,B160)</f>
        <v>3846</v>
      </c>
      <c r="C147" s="113">
        <f>SUM(C148,C152,C157,C160)</f>
        <v>4000</v>
      </c>
      <c r="D147" s="112">
        <f t="shared" si="2"/>
        <v>4.0041601664066491</v>
      </c>
      <c r="E147" s="49">
        <v>3736</v>
      </c>
    </row>
    <row r="148" spans="1:5" ht="21" customHeight="1">
      <c r="A148" s="179" t="s">
        <v>1817</v>
      </c>
      <c r="B148" s="113">
        <f>SUM(B149:B151)</f>
        <v>300</v>
      </c>
      <c r="C148" s="113">
        <f>SUM(C149:C151)</f>
        <v>310</v>
      </c>
      <c r="D148" s="112">
        <f t="shared" si="2"/>
        <v>3.3333333333333428</v>
      </c>
      <c r="E148" s="49">
        <v>462</v>
      </c>
    </row>
    <row r="149" spans="1:5" ht="21" customHeight="1">
      <c r="A149" s="172" t="s">
        <v>74</v>
      </c>
      <c r="B149" s="113">
        <v>218</v>
      </c>
      <c r="C149" s="113">
        <v>220</v>
      </c>
      <c r="D149" s="112">
        <f t="shared" si="2"/>
        <v>0.91743119266054407</v>
      </c>
      <c r="E149" s="50">
        <v>332</v>
      </c>
    </row>
    <row r="150" spans="1:5" ht="21" customHeight="1">
      <c r="A150" s="172" t="s">
        <v>75</v>
      </c>
      <c r="B150" s="113">
        <v>20</v>
      </c>
      <c r="C150" s="113">
        <v>25</v>
      </c>
      <c r="D150" s="112">
        <f t="shared" si="2"/>
        <v>25</v>
      </c>
      <c r="E150" s="49">
        <v>18</v>
      </c>
    </row>
    <row r="151" spans="1:5" ht="21" customHeight="1">
      <c r="A151" s="172" t="s">
        <v>122</v>
      </c>
      <c r="B151" s="113">
        <v>62</v>
      </c>
      <c r="C151" s="113">
        <v>65</v>
      </c>
      <c r="D151" s="112">
        <f t="shared" si="2"/>
        <v>4.8387096774193452</v>
      </c>
      <c r="E151" s="49">
        <v>112</v>
      </c>
    </row>
    <row r="152" spans="1:5" ht="21" customHeight="1">
      <c r="A152" s="179" t="s">
        <v>1818</v>
      </c>
      <c r="B152" s="113">
        <f>SUM(B153:B156)</f>
        <v>2091</v>
      </c>
      <c r="C152" s="113">
        <f>SUM(C153:C156)</f>
        <v>2145</v>
      </c>
      <c r="D152" s="112">
        <f t="shared" si="2"/>
        <v>2.5824964131994363</v>
      </c>
      <c r="E152" s="49">
        <v>1961</v>
      </c>
    </row>
    <row r="153" spans="1:5" ht="21" customHeight="1">
      <c r="A153" s="172" t="s">
        <v>123</v>
      </c>
      <c r="B153" s="113">
        <v>219</v>
      </c>
      <c r="C153" s="113"/>
      <c r="D153" s="112">
        <f t="shared" si="2"/>
        <v>-100</v>
      </c>
      <c r="E153" s="49">
        <v>50</v>
      </c>
    </row>
    <row r="154" spans="1:5" ht="21" customHeight="1">
      <c r="A154" s="172" t="s">
        <v>124</v>
      </c>
      <c r="B154" s="113">
        <v>12</v>
      </c>
      <c r="C154" s="113"/>
      <c r="D154" s="112">
        <f t="shared" si="2"/>
        <v>-100</v>
      </c>
      <c r="E154" s="49">
        <v>17</v>
      </c>
    </row>
    <row r="155" spans="1:5" ht="21" customHeight="1">
      <c r="A155" s="172" t="s">
        <v>125</v>
      </c>
      <c r="B155" s="113">
        <v>7</v>
      </c>
      <c r="C155" s="113">
        <v>10</v>
      </c>
      <c r="D155" s="112">
        <f t="shared" si="2"/>
        <v>42.857142857142861</v>
      </c>
      <c r="E155" s="49">
        <v>94</v>
      </c>
    </row>
    <row r="156" spans="1:5" ht="21" customHeight="1">
      <c r="A156" s="172" t="s">
        <v>126</v>
      </c>
      <c r="B156" s="113">
        <v>1853</v>
      </c>
      <c r="C156" s="113">
        <v>2135</v>
      </c>
      <c r="D156" s="112">
        <f t="shared" si="2"/>
        <v>15.218564490016192</v>
      </c>
      <c r="E156" s="49">
        <v>1800</v>
      </c>
    </row>
    <row r="157" spans="1:5" ht="21" customHeight="1">
      <c r="A157" s="179" t="s">
        <v>1819</v>
      </c>
      <c r="B157" s="113">
        <f>SUM(B158:B159)</f>
        <v>28</v>
      </c>
      <c r="C157" s="113">
        <f>SUM(C158:C159)</f>
        <v>30</v>
      </c>
      <c r="D157" s="112">
        <f t="shared" si="2"/>
        <v>7.1428571428571388</v>
      </c>
      <c r="E157" s="49">
        <v>44</v>
      </c>
    </row>
    <row r="158" spans="1:5" ht="21" customHeight="1">
      <c r="A158" s="172" t="s">
        <v>127</v>
      </c>
      <c r="B158" s="113">
        <v>24</v>
      </c>
      <c r="C158" s="113">
        <v>25</v>
      </c>
      <c r="D158" s="112">
        <f t="shared" si="2"/>
        <v>4.1666666666666714</v>
      </c>
      <c r="E158" s="49">
        <v>40</v>
      </c>
    </row>
    <row r="159" spans="1:5" ht="21" customHeight="1">
      <c r="A159" s="172" t="s">
        <v>128</v>
      </c>
      <c r="B159" s="113">
        <v>4</v>
      </c>
      <c r="C159" s="113">
        <v>5</v>
      </c>
      <c r="D159" s="112">
        <f t="shared" si="2"/>
        <v>25</v>
      </c>
      <c r="E159" s="49">
        <v>4</v>
      </c>
    </row>
    <row r="160" spans="1:5" ht="21" customHeight="1">
      <c r="A160" s="179" t="s">
        <v>1820</v>
      </c>
      <c r="B160" s="113">
        <f>SUM(B161:B162)</f>
        <v>1427</v>
      </c>
      <c r="C160" s="113">
        <f>SUM(C161:C162)</f>
        <v>1515</v>
      </c>
      <c r="D160" s="112">
        <f t="shared" si="2"/>
        <v>6.1667834618079951</v>
      </c>
      <c r="E160" s="49">
        <v>1269</v>
      </c>
    </row>
    <row r="161" spans="1:5" ht="21" customHeight="1">
      <c r="A161" s="172" t="s">
        <v>129</v>
      </c>
      <c r="B161" s="113">
        <v>20</v>
      </c>
      <c r="C161" s="113">
        <v>25</v>
      </c>
      <c r="D161" s="112">
        <f t="shared" si="2"/>
        <v>25</v>
      </c>
      <c r="E161" s="49">
        <v>21</v>
      </c>
    </row>
    <row r="162" spans="1:5" ht="21" customHeight="1">
      <c r="A162" s="172" t="s">
        <v>130</v>
      </c>
      <c r="B162" s="113">
        <v>1407</v>
      </c>
      <c r="C162" s="113">
        <v>1490</v>
      </c>
      <c r="D162" s="112">
        <f t="shared" si="2"/>
        <v>5.8990760483297748</v>
      </c>
      <c r="E162" s="49">
        <v>1248</v>
      </c>
    </row>
    <row r="163" spans="1:5" ht="21" customHeight="1">
      <c r="A163" s="122" t="s">
        <v>1456</v>
      </c>
      <c r="B163" s="113">
        <f>B164+B174+B177+B181+B187</f>
        <v>7691</v>
      </c>
      <c r="C163" s="113">
        <f>C164+C174+C177+C181+C187</f>
        <v>8000</v>
      </c>
      <c r="D163" s="112">
        <f t="shared" si="2"/>
        <v>4.017683006111028</v>
      </c>
      <c r="E163" s="50">
        <v>4468</v>
      </c>
    </row>
    <row r="164" spans="1:5" ht="21" customHeight="1">
      <c r="A164" s="181" t="s">
        <v>1821</v>
      </c>
      <c r="B164" s="113">
        <f>SUM(B165:B173)</f>
        <v>4586</v>
      </c>
      <c r="C164" s="113">
        <f>SUM(C165:C173)</f>
        <v>4710</v>
      </c>
      <c r="D164" s="112">
        <f t="shared" si="2"/>
        <v>2.7038813781072832</v>
      </c>
      <c r="E164" s="49">
        <v>1809</v>
      </c>
    </row>
    <row r="165" spans="1:5" ht="21" customHeight="1">
      <c r="A165" s="172" t="s">
        <v>74</v>
      </c>
      <c r="B165" s="113">
        <v>1132</v>
      </c>
      <c r="C165" s="113">
        <v>1155</v>
      </c>
      <c r="D165" s="112">
        <f t="shared" si="2"/>
        <v>2.0318021201413359</v>
      </c>
      <c r="E165" s="49">
        <v>730</v>
      </c>
    </row>
    <row r="166" spans="1:5" ht="21" customHeight="1">
      <c r="A166" s="172" t="s">
        <v>75</v>
      </c>
      <c r="B166" s="113">
        <v>1130</v>
      </c>
      <c r="C166" s="113">
        <v>1150</v>
      </c>
      <c r="D166" s="112">
        <f t="shared" si="2"/>
        <v>1.7699115044247833</v>
      </c>
      <c r="E166" s="49">
        <v>38</v>
      </c>
    </row>
    <row r="167" spans="1:5" ht="21" customHeight="1">
      <c r="A167" s="172" t="s">
        <v>131</v>
      </c>
      <c r="B167" s="113">
        <v>208</v>
      </c>
      <c r="C167" s="113">
        <v>215</v>
      </c>
      <c r="D167" s="112">
        <f t="shared" si="2"/>
        <v>3.3653846153846274</v>
      </c>
      <c r="E167" s="49">
        <v>235</v>
      </c>
    </row>
    <row r="168" spans="1:5" ht="21" customHeight="1">
      <c r="A168" s="183" t="s">
        <v>132</v>
      </c>
      <c r="B168" s="113">
        <v>126</v>
      </c>
      <c r="C168" s="113">
        <v>130</v>
      </c>
      <c r="D168" s="112">
        <f t="shared" si="2"/>
        <v>3.1746031746031917</v>
      </c>
      <c r="E168" s="49"/>
    </row>
    <row r="169" spans="1:5" ht="21" customHeight="1">
      <c r="A169" s="172" t="s">
        <v>133</v>
      </c>
      <c r="B169" s="113">
        <v>456</v>
      </c>
      <c r="C169" s="113">
        <v>470</v>
      </c>
      <c r="D169" s="112">
        <f t="shared" si="2"/>
        <v>3.0701754385964932</v>
      </c>
      <c r="E169" s="49">
        <v>561</v>
      </c>
    </row>
    <row r="170" spans="1:5" ht="21" customHeight="1">
      <c r="A170" s="183" t="s">
        <v>134</v>
      </c>
      <c r="B170" s="113">
        <v>15</v>
      </c>
      <c r="C170" s="113">
        <v>15</v>
      </c>
      <c r="D170" s="112">
        <f t="shared" si="2"/>
        <v>0</v>
      </c>
      <c r="E170" s="49"/>
    </row>
    <row r="171" spans="1:5" ht="21" customHeight="1">
      <c r="A171" s="172" t="s">
        <v>135</v>
      </c>
      <c r="B171" s="113">
        <v>33</v>
      </c>
      <c r="C171" s="113">
        <v>35</v>
      </c>
      <c r="D171" s="112">
        <f t="shared" si="2"/>
        <v>6.0606060606060623</v>
      </c>
      <c r="E171" s="49"/>
    </row>
    <row r="172" spans="1:5" ht="21" customHeight="1">
      <c r="A172" s="183" t="s">
        <v>136</v>
      </c>
      <c r="B172" s="113">
        <v>53</v>
      </c>
      <c r="C172" s="113">
        <v>55</v>
      </c>
      <c r="D172" s="112">
        <f t="shared" si="2"/>
        <v>3.7735849056603712</v>
      </c>
      <c r="E172" s="49"/>
    </row>
    <row r="173" spans="1:5" ht="21" customHeight="1">
      <c r="A173" s="183" t="s">
        <v>137</v>
      </c>
      <c r="B173" s="113">
        <v>1433</v>
      </c>
      <c r="C173" s="113">
        <v>1485</v>
      </c>
      <c r="D173" s="112">
        <f t="shared" si="2"/>
        <v>3.6287508722958819</v>
      </c>
      <c r="E173" s="49">
        <v>237</v>
      </c>
    </row>
    <row r="174" spans="1:5" ht="21" customHeight="1">
      <c r="A174" s="179" t="s">
        <v>1822</v>
      </c>
      <c r="B174" s="113">
        <f>SUM(B175:B176)</f>
        <v>104</v>
      </c>
      <c r="C174" s="113">
        <f>SUM(C175:C176)</f>
        <v>105</v>
      </c>
      <c r="D174" s="112">
        <f t="shared" si="2"/>
        <v>0.96153846153845279</v>
      </c>
      <c r="E174" s="49">
        <v>116</v>
      </c>
    </row>
    <row r="175" spans="1:5" ht="21" customHeight="1">
      <c r="A175" s="183" t="s">
        <v>75</v>
      </c>
      <c r="B175" s="113">
        <v>5</v>
      </c>
      <c r="C175" s="113">
        <v>5</v>
      </c>
      <c r="D175" s="112">
        <f t="shared" si="2"/>
        <v>0</v>
      </c>
      <c r="E175" s="49"/>
    </row>
    <row r="176" spans="1:5" ht="21" customHeight="1">
      <c r="A176" s="172" t="s">
        <v>138</v>
      </c>
      <c r="B176" s="113">
        <v>99</v>
      </c>
      <c r="C176" s="113">
        <v>100</v>
      </c>
      <c r="D176" s="112">
        <f t="shared" si="2"/>
        <v>1.0101010101010104</v>
      </c>
      <c r="E176" s="49">
        <v>113</v>
      </c>
    </row>
    <row r="177" spans="1:5" ht="21" customHeight="1">
      <c r="A177" s="181" t="s">
        <v>1823</v>
      </c>
      <c r="B177" s="113">
        <f>SUM(B178:B180)</f>
        <v>248</v>
      </c>
      <c r="C177" s="113">
        <f>SUM(C178:C180)</f>
        <v>265</v>
      </c>
      <c r="D177" s="112">
        <f t="shared" si="2"/>
        <v>6.8548387096774235</v>
      </c>
      <c r="E177" s="49">
        <v>1787</v>
      </c>
    </row>
    <row r="178" spans="1:5" ht="21" customHeight="1">
      <c r="A178" s="172" t="s">
        <v>74</v>
      </c>
      <c r="B178" s="113">
        <v>95</v>
      </c>
      <c r="C178" s="113">
        <v>100</v>
      </c>
      <c r="D178" s="112">
        <f t="shared" si="2"/>
        <v>5.2631578947368354</v>
      </c>
      <c r="E178" s="49">
        <v>1486</v>
      </c>
    </row>
    <row r="179" spans="1:5" ht="21" customHeight="1">
      <c r="A179" s="183" t="s">
        <v>139</v>
      </c>
      <c r="B179" s="113">
        <v>130</v>
      </c>
      <c r="C179" s="113">
        <v>140</v>
      </c>
      <c r="D179" s="112">
        <f t="shared" si="2"/>
        <v>7.6923076923076934</v>
      </c>
      <c r="E179" s="49">
        <v>18</v>
      </c>
    </row>
    <row r="180" spans="1:5" ht="21" customHeight="1">
      <c r="A180" s="183" t="s">
        <v>140</v>
      </c>
      <c r="B180" s="113">
        <v>23</v>
      </c>
      <c r="C180" s="113">
        <v>25</v>
      </c>
      <c r="D180" s="112">
        <f t="shared" si="2"/>
        <v>8.6956521739130324</v>
      </c>
      <c r="E180" s="49"/>
    </row>
    <row r="181" spans="1:5" ht="21" customHeight="1">
      <c r="A181" s="181" t="s">
        <v>1824</v>
      </c>
      <c r="B181" s="113">
        <f>SUM(B182:B186)</f>
        <v>1492</v>
      </c>
      <c r="C181" s="113">
        <f>SUM(C182:C186)</f>
        <v>1550</v>
      </c>
      <c r="D181" s="112">
        <f t="shared" si="2"/>
        <v>3.8873994638069576</v>
      </c>
      <c r="E181" s="49"/>
    </row>
    <row r="182" spans="1:5" ht="21" customHeight="1">
      <c r="A182" s="183" t="s">
        <v>74</v>
      </c>
      <c r="B182" s="116">
        <v>1434</v>
      </c>
      <c r="C182" s="116">
        <v>1500</v>
      </c>
      <c r="D182" s="112">
        <f t="shared" si="2"/>
        <v>4.6025104602510396</v>
      </c>
      <c r="E182" s="49"/>
    </row>
    <row r="183" spans="1:5" ht="21" customHeight="1">
      <c r="A183" s="183" t="s">
        <v>75</v>
      </c>
      <c r="B183" s="116">
        <v>48</v>
      </c>
      <c r="C183" s="116">
        <v>50</v>
      </c>
      <c r="D183" s="112">
        <f t="shared" si="2"/>
        <v>4.1666666666666714</v>
      </c>
      <c r="E183" s="49"/>
    </row>
    <row r="184" spans="1:5" ht="21" customHeight="1">
      <c r="A184" s="183" t="s">
        <v>141</v>
      </c>
      <c r="B184" s="116">
        <v>4</v>
      </c>
      <c r="C184" s="116"/>
      <c r="D184" s="112"/>
      <c r="E184" s="49"/>
    </row>
    <row r="185" spans="1:5" ht="21" customHeight="1">
      <c r="A185" s="183" t="s">
        <v>142</v>
      </c>
      <c r="B185" s="116">
        <v>3</v>
      </c>
      <c r="C185" s="116"/>
      <c r="D185" s="112"/>
      <c r="E185" s="49">
        <v>161</v>
      </c>
    </row>
    <row r="186" spans="1:5" ht="21" customHeight="1">
      <c r="A186" s="183" t="s">
        <v>143</v>
      </c>
      <c r="B186" s="116">
        <v>3</v>
      </c>
      <c r="C186" s="116"/>
      <c r="D186" s="112"/>
      <c r="E186" s="49">
        <v>120</v>
      </c>
    </row>
    <row r="187" spans="1:5" ht="21" customHeight="1">
      <c r="A187" s="192" t="s">
        <v>1836</v>
      </c>
      <c r="B187" s="113">
        <f>SUM(B188:B190)</f>
        <v>1261</v>
      </c>
      <c r="C187" s="113">
        <f>SUM(C188:C190)</f>
        <v>1370</v>
      </c>
      <c r="D187" s="112">
        <f t="shared" si="2"/>
        <v>8.6439333862014252</v>
      </c>
      <c r="E187" s="49">
        <v>756</v>
      </c>
    </row>
    <row r="188" spans="1:5" ht="21" customHeight="1">
      <c r="A188" s="172" t="s">
        <v>144</v>
      </c>
      <c r="B188" s="113">
        <v>394</v>
      </c>
      <c r="C188" s="113">
        <v>400</v>
      </c>
      <c r="D188" s="112">
        <f t="shared" si="2"/>
        <v>1.5228426395939039</v>
      </c>
      <c r="E188" s="49">
        <v>72</v>
      </c>
    </row>
    <row r="189" spans="1:5" ht="21" customHeight="1">
      <c r="A189" s="183" t="s">
        <v>145</v>
      </c>
      <c r="B189" s="113">
        <v>68</v>
      </c>
      <c r="C189" s="113">
        <v>70</v>
      </c>
      <c r="D189" s="112">
        <f t="shared" si="2"/>
        <v>2.941176470588232</v>
      </c>
      <c r="E189" s="49"/>
    </row>
    <row r="190" spans="1:5" ht="21" customHeight="1">
      <c r="A190" s="191" t="s">
        <v>1837</v>
      </c>
      <c r="B190" s="113">
        <v>799</v>
      </c>
      <c r="C190" s="113">
        <v>900</v>
      </c>
      <c r="D190" s="112">
        <f t="shared" si="2"/>
        <v>12.64080100125156</v>
      </c>
      <c r="E190" s="49">
        <v>624</v>
      </c>
    </row>
    <row r="191" spans="1:5" ht="21" customHeight="1">
      <c r="A191" s="122" t="s">
        <v>313</v>
      </c>
      <c r="B191" s="113">
        <f>B192+B197+B204+B206+B208+B216+B220+B226+B232+B235+B238+B241+B243+B246+B248</f>
        <v>19248</v>
      </c>
      <c r="C191" s="113">
        <f>C192+C197+C204+C206+C208+C216+C220+C226+C232+C235+C238+C241+C243+C246+C248</f>
        <v>20200</v>
      </c>
      <c r="D191" s="112">
        <f t="shared" si="2"/>
        <v>4.9459684123025767</v>
      </c>
      <c r="E191" s="50">
        <v>17249</v>
      </c>
    </row>
    <row r="192" spans="1:5" ht="21" customHeight="1">
      <c r="A192" s="179" t="s">
        <v>1825</v>
      </c>
      <c r="B192" s="113">
        <f>SUM(B193:B196)</f>
        <v>1535</v>
      </c>
      <c r="C192" s="113">
        <f>SUM(C193:C196)</f>
        <v>1562</v>
      </c>
      <c r="D192" s="112">
        <f t="shared" si="2"/>
        <v>1.7589576547231331</v>
      </c>
      <c r="E192" s="49">
        <v>1236</v>
      </c>
    </row>
    <row r="193" spans="1:5" ht="21" customHeight="1">
      <c r="A193" s="172" t="s">
        <v>74</v>
      </c>
      <c r="B193" s="113">
        <v>715</v>
      </c>
      <c r="C193" s="113">
        <v>720</v>
      </c>
      <c r="D193" s="112">
        <f t="shared" si="2"/>
        <v>0.69930069930070715</v>
      </c>
      <c r="E193" s="49">
        <v>790</v>
      </c>
    </row>
    <row r="194" spans="1:5" ht="21" customHeight="1">
      <c r="A194" s="172" t="s">
        <v>75</v>
      </c>
      <c r="B194" s="113">
        <v>493</v>
      </c>
      <c r="C194" s="113">
        <v>500</v>
      </c>
      <c r="D194" s="112">
        <f t="shared" si="2"/>
        <v>1.4198782961460523</v>
      </c>
      <c r="E194" s="49">
        <v>328</v>
      </c>
    </row>
    <row r="195" spans="1:5" ht="21" customHeight="1">
      <c r="A195" s="183" t="s">
        <v>146</v>
      </c>
      <c r="B195" s="113">
        <v>13</v>
      </c>
      <c r="C195" s="113">
        <v>15</v>
      </c>
      <c r="D195" s="112">
        <f t="shared" si="2"/>
        <v>15.384615384615373</v>
      </c>
      <c r="E195" s="49"/>
    </row>
    <row r="196" spans="1:5" ht="21" customHeight="1">
      <c r="A196" s="172" t="s">
        <v>147</v>
      </c>
      <c r="B196" s="113">
        <v>314</v>
      </c>
      <c r="C196" s="113">
        <v>327</v>
      </c>
      <c r="D196" s="112">
        <f t="shared" si="2"/>
        <v>4.1401273885350349</v>
      </c>
      <c r="E196" s="49">
        <v>118</v>
      </c>
    </row>
    <row r="197" spans="1:5" ht="21" customHeight="1">
      <c r="A197" s="179" t="s">
        <v>1826</v>
      </c>
      <c r="B197" s="113">
        <f>SUM(B198:B203)</f>
        <v>827</v>
      </c>
      <c r="C197" s="113">
        <f>SUM(C198:C203)</f>
        <v>845</v>
      </c>
      <c r="D197" s="112">
        <f t="shared" ref="D197:D260" si="3">C197/B197*100-100</f>
        <v>2.1765417170495738</v>
      </c>
      <c r="E197" s="49">
        <v>989</v>
      </c>
    </row>
    <row r="198" spans="1:5" ht="21" customHeight="1">
      <c r="A198" s="172" t="s">
        <v>74</v>
      </c>
      <c r="B198" s="113">
        <v>567</v>
      </c>
      <c r="C198" s="113">
        <v>570</v>
      </c>
      <c r="D198" s="112">
        <f t="shared" si="3"/>
        <v>0.52910052910053196</v>
      </c>
      <c r="E198" s="49">
        <v>662</v>
      </c>
    </row>
    <row r="199" spans="1:5" ht="21" customHeight="1">
      <c r="A199" s="172" t="s">
        <v>75</v>
      </c>
      <c r="B199" s="113">
        <v>50</v>
      </c>
      <c r="C199" s="113">
        <v>55</v>
      </c>
      <c r="D199" s="112">
        <f t="shared" si="3"/>
        <v>10.000000000000014</v>
      </c>
      <c r="E199" s="49">
        <v>9</v>
      </c>
    </row>
    <row r="200" spans="1:5" ht="21" customHeight="1">
      <c r="A200" s="193" t="s">
        <v>1838</v>
      </c>
      <c r="B200" s="113">
        <v>8</v>
      </c>
      <c r="C200" s="113">
        <v>10</v>
      </c>
      <c r="D200" s="112">
        <f t="shared" si="3"/>
        <v>25</v>
      </c>
      <c r="E200" s="49"/>
    </row>
    <row r="201" spans="1:5" ht="21" customHeight="1">
      <c r="A201" s="193" t="s">
        <v>1839</v>
      </c>
      <c r="B201" s="115">
        <v>4</v>
      </c>
      <c r="C201" s="115">
        <v>5</v>
      </c>
      <c r="D201" s="112">
        <f t="shared" si="3"/>
        <v>25</v>
      </c>
      <c r="E201" s="49">
        <v>13</v>
      </c>
    </row>
    <row r="202" spans="1:5" ht="21" customHeight="1">
      <c r="A202" s="172" t="s">
        <v>148</v>
      </c>
      <c r="B202" s="113">
        <v>24</v>
      </c>
      <c r="C202" s="113">
        <v>25</v>
      </c>
      <c r="D202" s="112">
        <f t="shared" si="3"/>
        <v>4.1666666666666714</v>
      </c>
      <c r="E202" s="49">
        <v>14</v>
      </c>
    </row>
    <row r="203" spans="1:5" ht="21" customHeight="1">
      <c r="A203" s="172" t="s">
        <v>149</v>
      </c>
      <c r="B203" s="113">
        <v>174</v>
      </c>
      <c r="C203" s="113">
        <v>180</v>
      </c>
      <c r="D203" s="112">
        <f t="shared" si="3"/>
        <v>3.448275862068968</v>
      </c>
      <c r="E203" s="49">
        <v>262</v>
      </c>
    </row>
    <row r="204" spans="1:5" ht="21" customHeight="1">
      <c r="A204" s="192" t="s">
        <v>1833</v>
      </c>
      <c r="B204" s="113">
        <f>SUM(B205:B205)</f>
        <v>9</v>
      </c>
      <c r="C204" s="113">
        <f>SUM(C205:C205)</f>
        <v>10</v>
      </c>
      <c r="D204" s="112">
        <f t="shared" si="3"/>
        <v>11.111111111111114</v>
      </c>
      <c r="E204" s="49"/>
    </row>
    <row r="205" spans="1:5" ht="21" customHeight="1">
      <c r="A205" s="191" t="s">
        <v>1834</v>
      </c>
      <c r="B205" s="113">
        <v>9</v>
      </c>
      <c r="C205" s="113">
        <v>10</v>
      </c>
      <c r="D205" s="112">
        <f t="shared" si="3"/>
        <v>11.111111111111114</v>
      </c>
      <c r="E205" s="49"/>
    </row>
    <row r="206" spans="1:5" ht="21" customHeight="1">
      <c r="A206" s="179" t="s">
        <v>1827</v>
      </c>
      <c r="B206" s="113">
        <f>SUM(B207:B207)</f>
        <v>1378</v>
      </c>
      <c r="C206" s="113">
        <f>SUM(C207:C207)</f>
        <v>1888</v>
      </c>
      <c r="D206" s="112">
        <f t="shared" si="3"/>
        <v>37.010159651669085</v>
      </c>
      <c r="E206" s="49">
        <v>906</v>
      </c>
    </row>
    <row r="207" spans="1:5" ht="21" customHeight="1">
      <c r="A207" s="172" t="s">
        <v>150</v>
      </c>
      <c r="B207" s="113">
        <v>1378</v>
      </c>
      <c r="C207" s="113">
        <v>1888</v>
      </c>
      <c r="D207" s="112">
        <f t="shared" si="3"/>
        <v>37.010159651669085</v>
      </c>
      <c r="E207" s="49">
        <v>906</v>
      </c>
    </row>
    <row r="208" spans="1:5" ht="22.5" customHeight="1">
      <c r="A208" s="179" t="s">
        <v>1828</v>
      </c>
      <c r="B208" s="113">
        <f>SUM(B212:B215)</f>
        <v>341</v>
      </c>
      <c r="C208" s="113">
        <f>SUM(C209:C215)</f>
        <v>461</v>
      </c>
      <c r="D208" s="112">
        <f t="shared" si="3"/>
        <v>35.190615835777123</v>
      </c>
      <c r="E208" s="49">
        <v>382</v>
      </c>
    </row>
    <row r="209" spans="1:5" ht="21" customHeight="1">
      <c r="A209" s="172" t="s">
        <v>151</v>
      </c>
      <c r="B209" s="113"/>
      <c r="C209" s="113">
        <v>10</v>
      </c>
      <c r="D209" s="112"/>
      <c r="E209" s="49"/>
    </row>
    <row r="210" spans="1:5" ht="21" customHeight="1">
      <c r="A210" s="172" t="s">
        <v>152</v>
      </c>
      <c r="B210" s="113"/>
      <c r="C210" s="113">
        <v>46</v>
      </c>
      <c r="D210" s="112"/>
      <c r="E210" s="49"/>
    </row>
    <row r="211" spans="1:5" ht="21" customHeight="1">
      <c r="A211" s="172" t="s">
        <v>153</v>
      </c>
      <c r="B211" s="113"/>
      <c r="C211" s="113">
        <v>25</v>
      </c>
      <c r="D211" s="112"/>
      <c r="E211" s="49"/>
    </row>
    <row r="212" spans="1:5" ht="21" customHeight="1">
      <c r="A212" s="172" t="s">
        <v>154</v>
      </c>
      <c r="B212" s="113">
        <v>2</v>
      </c>
      <c r="C212" s="113">
        <v>3</v>
      </c>
      <c r="D212" s="112">
        <f t="shared" si="3"/>
        <v>50</v>
      </c>
      <c r="E212" s="49"/>
    </row>
    <row r="213" spans="1:5" ht="21" customHeight="1">
      <c r="A213" s="172" t="s">
        <v>155</v>
      </c>
      <c r="B213" s="113">
        <v>158</v>
      </c>
      <c r="C213" s="113">
        <v>160</v>
      </c>
      <c r="D213" s="112">
        <f t="shared" si="3"/>
        <v>1.2658227848101262</v>
      </c>
      <c r="E213" s="49">
        <v>200</v>
      </c>
    </row>
    <row r="214" spans="1:5" ht="21" customHeight="1">
      <c r="A214" s="172" t="s">
        <v>156</v>
      </c>
      <c r="B214" s="113"/>
      <c r="C214" s="113">
        <v>35</v>
      </c>
      <c r="D214" s="112"/>
      <c r="E214" s="49"/>
    </row>
    <row r="215" spans="1:5" ht="21" customHeight="1">
      <c r="A215" s="172" t="s">
        <v>157</v>
      </c>
      <c r="B215" s="113">
        <v>181</v>
      </c>
      <c r="C215" s="113">
        <v>182</v>
      </c>
      <c r="D215" s="112">
        <f t="shared" si="3"/>
        <v>0.552486187845318</v>
      </c>
      <c r="E215" s="49">
        <v>96</v>
      </c>
    </row>
    <row r="216" spans="1:5" ht="21" customHeight="1">
      <c r="A216" s="179" t="s">
        <v>1829</v>
      </c>
      <c r="B216" s="113">
        <f>SUM(B217:B219)</f>
        <v>219</v>
      </c>
      <c r="C216" s="113">
        <f>SUM(C217:C219)</f>
        <v>221</v>
      </c>
      <c r="D216" s="112">
        <f t="shared" si="3"/>
        <v>0.91324200913243203</v>
      </c>
      <c r="E216" s="49">
        <v>137</v>
      </c>
    </row>
    <row r="217" spans="1:5" ht="21" customHeight="1">
      <c r="A217" s="183" t="s">
        <v>158</v>
      </c>
      <c r="B217" s="113">
        <v>189</v>
      </c>
      <c r="C217" s="113">
        <v>190</v>
      </c>
      <c r="D217" s="112">
        <f t="shared" si="3"/>
        <v>0.52910052910053196</v>
      </c>
      <c r="E217" s="49">
        <v>125</v>
      </c>
    </row>
    <row r="218" spans="1:5" ht="21" customHeight="1">
      <c r="A218" s="172" t="s">
        <v>159</v>
      </c>
      <c r="B218" s="113">
        <v>29</v>
      </c>
      <c r="C218" s="113">
        <v>30</v>
      </c>
      <c r="D218" s="112">
        <f t="shared" si="3"/>
        <v>3.448275862068968</v>
      </c>
      <c r="E218" s="49">
        <v>8</v>
      </c>
    </row>
    <row r="219" spans="1:5" ht="21" customHeight="1">
      <c r="A219" s="183" t="s">
        <v>160</v>
      </c>
      <c r="B219" s="113">
        <v>1</v>
      </c>
      <c r="C219" s="113">
        <v>1</v>
      </c>
      <c r="D219" s="112">
        <f t="shared" si="3"/>
        <v>0</v>
      </c>
      <c r="E219" s="49"/>
    </row>
    <row r="220" spans="1:5" ht="21" customHeight="1">
      <c r="A220" s="179" t="s">
        <v>1830</v>
      </c>
      <c r="B220" s="113">
        <f>SUM(B221:B225)</f>
        <v>803</v>
      </c>
      <c r="C220" s="113">
        <f>SUM(C221:C225)</f>
        <v>822</v>
      </c>
      <c r="D220" s="112">
        <f t="shared" si="3"/>
        <v>2.3661270236612779</v>
      </c>
      <c r="E220" s="49">
        <v>563</v>
      </c>
    </row>
    <row r="221" spans="1:5" ht="21" customHeight="1">
      <c r="A221" s="172" t="s">
        <v>161</v>
      </c>
      <c r="B221" s="113">
        <v>9</v>
      </c>
      <c r="C221" s="113">
        <v>12</v>
      </c>
      <c r="D221" s="112">
        <f t="shared" si="3"/>
        <v>33.333333333333314</v>
      </c>
      <c r="E221" s="49">
        <v>98</v>
      </c>
    </row>
    <row r="222" spans="1:5" ht="21" customHeight="1">
      <c r="A222" s="172" t="s">
        <v>162</v>
      </c>
      <c r="B222" s="113">
        <v>326</v>
      </c>
      <c r="C222" s="113">
        <v>330</v>
      </c>
      <c r="D222" s="112">
        <f t="shared" si="3"/>
        <v>1.2269938650306642</v>
      </c>
      <c r="E222" s="49">
        <v>88</v>
      </c>
    </row>
    <row r="223" spans="1:5" ht="21" customHeight="1">
      <c r="A223" s="172" t="s">
        <v>163</v>
      </c>
      <c r="B223" s="113">
        <v>247</v>
      </c>
      <c r="C223" s="113">
        <v>250</v>
      </c>
      <c r="D223" s="112">
        <f t="shared" si="3"/>
        <v>1.214574898785429</v>
      </c>
      <c r="E223" s="49">
        <v>161</v>
      </c>
    </row>
    <row r="224" spans="1:5" ht="21" customHeight="1">
      <c r="A224" s="172" t="s">
        <v>164</v>
      </c>
      <c r="B224" s="113">
        <v>171</v>
      </c>
      <c r="C224" s="113">
        <v>175</v>
      </c>
      <c r="D224" s="112">
        <f t="shared" si="3"/>
        <v>2.339181286549703</v>
      </c>
      <c r="E224" s="49">
        <v>142</v>
      </c>
    </row>
    <row r="225" spans="1:5" ht="21" customHeight="1">
      <c r="A225" s="172" t="s">
        <v>165</v>
      </c>
      <c r="B225" s="113">
        <v>50</v>
      </c>
      <c r="C225" s="113">
        <v>55</v>
      </c>
      <c r="D225" s="112">
        <f t="shared" si="3"/>
        <v>10.000000000000014</v>
      </c>
      <c r="E225" s="49">
        <v>74</v>
      </c>
    </row>
    <row r="226" spans="1:5" ht="21" customHeight="1">
      <c r="A226" s="179" t="s">
        <v>1831</v>
      </c>
      <c r="B226" s="113">
        <f>SUM(B227:B231)</f>
        <v>1015</v>
      </c>
      <c r="C226" s="113">
        <f>SUM(C227:C231)</f>
        <v>1030</v>
      </c>
      <c r="D226" s="112">
        <f t="shared" si="3"/>
        <v>1.477832512315274</v>
      </c>
      <c r="E226" s="49">
        <v>1025</v>
      </c>
    </row>
    <row r="227" spans="1:5" ht="21" customHeight="1">
      <c r="A227" s="172" t="s">
        <v>74</v>
      </c>
      <c r="B227" s="113">
        <v>201</v>
      </c>
      <c r="C227" s="113">
        <v>205</v>
      </c>
      <c r="D227" s="112">
        <f t="shared" si="3"/>
        <v>1.9900497512437738</v>
      </c>
      <c r="E227" s="49">
        <v>182</v>
      </c>
    </row>
    <row r="228" spans="1:5" ht="21" customHeight="1">
      <c r="A228" s="172" t="s">
        <v>75</v>
      </c>
      <c r="B228" s="113">
        <v>7</v>
      </c>
      <c r="C228" s="113">
        <v>8</v>
      </c>
      <c r="D228" s="112">
        <f t="shared" si="3"/>
        <v>14.285714285714278</v>
      </c>
      <c r="E228" s="49">
        <v>6</v>
      </c>
    </row>
    <row r="229" spans="1:5" ht="21" customHeight="1">
      <c r="A229" s="172" t="s">
        <v>166</v>
      </c>
      <c r="B229" s="113">
        <v>1</v>
      </c>
      <c r="C229" s="113">
        <v>2</v>
      </c>
      <c r="D229" s="112">
        <f t="shared" si="3"/>
        <v>100</v>
      </c>
      <c r="E229" s="49">
        <v>1</v>
      </c>
    </row>
    <row r="230" spans="1:5" ht="21" customHeight="1">
      <c r="A230" s="172" t="s">
        <v>167</v>
      </c>
      <c r="B230" s="113">
        <v>304</v>
      </c>
      <c r="C230" s="113">
        <v>310</v>
      </c>
      <c r="D230" s="112">
        <f t="shared" si="3"/>
        <v>1.9736842105263008</v>
      </c>
      <c r="E230" s="49"/>
    </row>
    <row r="231" spans="1:5" ht="21" customHeight="1">
      <c r="A231" s="172" t="s">
        <v>168</v>
      </c>
      <c r="B231" s="113">
        <v>502</v>
      </c>
      <c r="C231" s="113">
        <v>505</v>
      </c>
      <c r="D231" s="112">
        <f t="shared" si="3"/>
        <v>0.59760956175298929</v>
      </c>
      <c r="E231" s="49">
        <v>836</v>
      </c>
    </row>
    <row r="232" spans="1:5" ht="21" customHeight="1">
      <c r="A232" s="179" t="s">
        <v>0</v>
      </c>
      <c r="B232" s="113">
        <f>SUM(B233:B234)</f>
        <v>599</v>
      </c>
      <c r="C232" s="113">
        <f>SUM(C233:C234)</f>
        <v>600</v>
      </c>
      <c r="D232" s="112">
        <f t="shared" si="3"/>
        <v>0.16694490818029806</v>
      </c>
      <c r="E232" s="49">
        <v>986</v>
      </c>
    </row>
    <row r="233" spans="1:5" ht="21" customHeight="1">
      <c r="A233" s="172" t="s">
        <v>169</v>
      </c>
      <c r="B233" s="113">
        <v>50</v>
      </c>
      <c r="C233" s="113">
        <v>50</v>
      </c>
      <c r="D233" s="112">
        <f t="shared" si="3"/>
        <v>0</v>
      </c>
      <c r="E233" s="49">
        <v>300</v>
      </c>
    </row>
    <row r="234" spans="1:5" ht="21" customHeight="1">
      <c r="A234" s="172" t="s">
        <v>170</v>
      </c>
      <c r="B234" s="113">
        <v>549</v>
      </c>
      <c r="C234" s="113">
        <v>550</v>
      </c>
      <c r="D234" s="112">
        <f t="shared" si="3"/>
        <v>0.1821493624772188</v>
      </c>
      <c r="E234" s="49">
        <v>686</v>
      </c>
    </row>
    <row r="235" spans="1:5" ht="21" customHeight="1">
      <c r="A235" s="179" t="s">
        <v>1</v>
      </c>
      <c r="B235" s="113">
        <f>SUM(B236:B237)</f>
        <v>120</v>
      </c>
      <c r="C235" s="113">
        <f>SUM(C236:C237)</f>
        <v>125</v>
      </c>
      <c r="D235" s="112">
        <f t="shared" si="3"/>
        <v>4.1666666666666714</v>
      </c>
      <c r="E235" s="49">
        <v>40</v>
      </c>
    </row>
    <row r="236" spans="1:5" ht="21" customHeight="1">
      <c r="A236" s="172" t="s">
        <v>171</v>
      </c>
      <c r="B236" s="113">
        <v>116</v>
      </c>
      <c r="C236" s="113">
        <v>120</v>
      </c>
      <c r="D236" s="112">
        <f t="shared" si="3"/>
        <v>3.448275862068968</v>
      </c>
      <c r="E236" s="49">
        <v>39</v>
      </c>
    </row>
    <row r="237" spans="1:5" ht="21" customHeight="1">
      <c r="A237" s="172" t="s">
        <v>172</v>
      </c>
      <c r="B237" s="113">
        <v>4</v>
      </c>
      <c r="C237" s="113">
        <v>5</v>
      </c>
      <c r="D237" s="112">
        <f t="shared" si="3"/>
        <v>25</v>
      </c>
      <c r="E237" s="49">
        <v>1</v>
      </c>
    </row>
    <row r="238" spans="1:5" ht="21" customHeight="1">
      <c r="A238" s="179" t="s">
        <v>2</v>
      </c>
      <c r="B238" s="113">
        <f>SUM(B239:B240)</f>
        <v>128</v>
      </c>
      <c r="C238" s="113">
        <f>SUM(C239:C240)</f>
        <v>130</v>
      </c>
      <c r="D238" s="112">
        <f t="shared" si="3"/>
        <v>1.5625</v>
      </c>
      <c r="E238" s="49"/>
    </row>
    <row r="239" spans="1:5" ht="21" customHeight="1">
      <c r="A239" s="172" t="s">
        <v>173</v>
      </c>
      <c r="B239" s="113">
        <v>124</v>
      </c>
      <c r="C239" s="113">
        <v>125</v>
      </c>
      <c r="D239" s="112">
        <f t="shared" si="3"/>
        <v>0.80645161290323131</v>
      </c>
      <c r="E239" s="49"/>
    </row>
    <row r="240" spans="1:5" ht="21" customHeight="1">
      <c r="A240" s="183" t="s">
        <v>174</v>
      </c>
      <c r="B240" s="113">
        <v>4</v>
      </c>
      <c r="C240" s="113">
        <v>5</v>
      </c>
      <c r="D240" s="112">
        <f t="shared" si="3"/>
        <v>25</v>
      </c>
      <c r="E240" s="49"/>
    </row>
    <row r="241" spans="1:5" ht="21" customHeight="1">
      <c r="A241" s="179" t="s">
        <v>3</v>
      </c>
      <c r="B241" s="113">
        <f>SUM(B242:B242)</f>
        <v>149</v>
      </c>
      <c r="C241" s="113">
        <f>SUM(C242:C242)</f>
        <v>150</v>
      </c>
      <c r="D241" s="112">
        <f t="shared" si="3"/>
        <v>0.67114093959732202</v>
      </c>
      <c r="E241" s="49">
        <v>190</v>
      </c>
    </row>
    <row r="242" spans="1:5" ht="21" customHeight="1">
      <c r="A242" s="172" t="s">
        <v>175</v>
      </c>
      <c r="B242" s="113">
        <v>149</v>
      </c>
      <c r="C242" s="113">
        <v>150</v>
      </c>
      <c r="D242" s="112">
        <f t="shared" si="3"/>
        <v>0.67114093959732202</v>
      </c>
      <c r="E242" s="49">
        <v>190</v>
      </c>
    </row>
    <row r="243" spans="1:5" ht="21" customHeight="1">
      <c r="A243" s="179" t="s">
        <v>4</v>
      </c>
      <c r="B243" s="113">
        <f>SUM(B244:B245)</f>
        <v>9777</v>
      </c>
      <c r="C243" s="113">
        <f>SUM(C244:C245)</f>
        <v>9925</v>
      </c>
      <c r="D243" s="112">
        <f t="shared" si="3"/>
        <v>1.5137567761071864</v>
      </c>
      <c r="E243" s="49">
        <v>6885</v>
      </c>
    </row>
    <row r="244" spans="1:5" ht="21" customHeight="1">
      <c r="A244" s="172" t="s">
        <v>176</v>
      </c>
      <c r="B244" s="113">
        <v>3525</v>
      </c>
      <c r="C244" s="113">
        <v>3600</v>
      </c>
      <c r="D244" s="112">
        <f t="shared" si="3"/>
        <v>2.1276595744680833</v>
      </c>
      <c r="E244" s="49">
        <v>1241</v>
      </c>
    </row>
    <row r="245" spans="1:5" ht="21" customHeight="1">
      <c r="A245" s="172" t="s">
        <v>177</v>
      </c>
      <c r="B245" s="113">
        <v>6252</v>
      </c>
      <c r="C245" s="113">
        <v>6325</v>
      </c>
      <c r="D245" s="112">
        <f t="shared" si="3"/>
        <v>1.1676263595649345</v>
      </c>
      <c r="E245" s="49">
        <v>5644</v>
      </c>
    </row>
    <row r="246" spans="1:5" ht="21" customHeight="1">
      <c r="A246" s="181" t="s">
        <v>5</v>
      </c>
      <c r="B246" s="113">
        <f>B247</f>
        <v>8</v>
      </c>
      <c r="C246" s="113">
        <f>C247</f>
        <v>10</v>
      </c>
      <c r="D246" s="112">
        <f t="shared" si="3"/>
        <v>25</v>
      </c>
      <c r="E246" s="49"/>
    </row>
    <row r="247" spans="1:5" ht="21" customHeight="1">
      <c r="A247" s="183" t="s">
        <v>178</v>
      </c>
      <c r="B247" s="113">
        <v>8</v>
      </c>
      <c r="C247" s="113">
        <v>10</v>
      </c>
      <c r="D247" s="112">
        <f t="shared" si="3"/>
        <v>25</v>
      </c>
      <c r="E247" s="49"/>
    </row>
    <row r="248" spans="1:5" ht="21" customHeight="1">
      <c r="A248" s="179" t="s">
        <v>6</v>
      </c>
      <c r="B248" s="113">
        <f>B249</f>
        <v>2340</v>
      </c>
      <c r="C248" s="113">
        <f>C249</f>
        <v>2421</v>
      </c>
      <c r="D248" s="112">
        <f t="shared" si="3"/>
        <v>3.461538461538467</v>
      </c>
      <c r="E248" s="49">
        <v>3875</v>
      </c>
    </row>
    <row r="249" spans="1:5" ht="21" customHeight="1">
      <c r="A249" s="172" t="s">
        <v>179</v>
      </c>
      <c r="B249" s="113">
        <v>2340</v>
      </c>
      <c r="C249" s="113">
        <v>2421</v>
      </c>
      <c r="D249" s="112">
        <f t="shared" si="3"/>
        <v>3.461538461538467</v>
      </c>
      <c r="E249" s="49">
        <v>3875</v>
      </c>
    </row>
    <row r="250" spans="1:5" ht="21" customHeight="1">
      <c r="A250" s="122" t="s">
        <v>1479</v>
      </c>
      <c r="B250" s="113">
        <f>B251+B255+B259+B262+B269+B272+B277+B280+B283+B285+B289+B291</f>
        <v>22596</v>
      </c>
      <c r="C250" s="113">
        <f>C251+C255+C259+C262+C269+C272+C277+C280+C283+C285+C289+C291</f>
        <v>23600</v>
      </c>
      <c r="D250" s="112">
        <f t="shared" si="3"/>
        <v>4.4432642945654095</v>
      </c>
      <c r="E250" s="50">
        <v>18992</v>
      </c>
    </row>
    <row r="251" spans="1:5" ht="21" customHeight="1">
      <c r="A251" s="181" t="s">
        <v>7</v>
      </c>
      <c r="B251" s="113">
        <f>SUM(B252:B254)</f>
        <v>2032</v>
      </c>
      <c r="C251" s="113">
        <f>SUM(C252:C254)</f>
        <v>2075</v>
      </c>
      <c r="D251" s="112">
        <f t="shared" si="3"/>
        <v>2.1161417322834666</v>
      </c>
      <c r="E251" s="49">
        <v>1279</v>
      </c>
    </row>
    <row r="252" spans="1:5" ht="21" customHeight="1">
      <c r="A252" s="172" t="s">
        <v>74</v>
      </c>
      <c r="B252" s="113">
        <v>842</v>
      </c>
      <c r="C252" s="113">
        <v>860</v>
      </c>
      <c r="D252" s="112">
        <f t="shared" si="3"/>
        <v>2.1377672209026173</v>
      </c>
      <c r="E252" s="49">
        <v>926</v>
      </c>
    </row>
    <row r="253" spans="1:5" ht="21" customHeight="1">
      <c r="A253" s="172" t="s">
        <v>75</v>
      </c>
      <c r="B253" s="113">
        <v>1076</v>
      </c>
      <c r="C253" s="113">
        <v>1095</v>
      </c>
      <c r="D253" s="112">
        <f t="shared" si="3"/>
        <v>1.7657992565055736</v>
      </c>
      <c r="E253" s="49">
        <v>308</v>
      </c>
    </row>
    <row r="254" spans="1:5" ht="21" customHeight="1">
      <c r="A254" s="183" t="s">
        <v>180</v>
      </c>
      <c r="B254" s="113">
        <v>114</v>
      </c>
      <c r="C254" s="113">
        <v>120</v>
      </c>
      <c r="D254" s="112">
        <f t="shared" si="3"/>
        <v>5.2631578947368354</v>
      </c>
      <c r="E254" s="49">
        <v>45</v>
      </c>
    </row>
    <row r="255" spans="1:5" ht="21" customHeight="1">
      <c r="A255" s="179" t="s">
        <v>8</v>
      </c>
      <c r="B255" s="113">
        <f>SUM(B256:B258)</f>
        <v>8167</v>
      </c>
      <c r="C255" s="113">
        <f>SUM(C256:C258)</f>
        <v>8634</v>
      </c>
      <c r="D255" s="112">
        <f t="shared" si="3"/>
        <v>5.718133953716162</v>
      </c>
      <c r="E255" s="49">
        <v>5359</v>
      </c>
    </row>
    <row r="256" spans="1:5" ht="21" customHeight="1">
      <c r="A256" s="172" t="s">
        <v>181</v>
      </c>
      <c r="B256" s="113">
        <v>6081</v>
      </c>
      <c r="C256" s="113">
        <v>6484</v>
      </c>
      <c r="D256" s="112">
        <f t="shared" si="3"/>
        <v>6.6271994737707445</v>
      </c>
      <c r="E256" s="49">
        <v>3549</v>
      </c>
    </row>
    <row r="257" spans="1:5" ht="21" customHeight="1">
      <c r="A257" s="172" t="s">
        <v>182</v>
      </c>
      <c r="B257" s="113">
        <v>1301</v>
      </c>
      <c r="C257" s="113">
        <v>1350</v>
      </c>
      <c r="D257" s="112">
        <f t="shared" si="3"/>
        <v>3.7663335895465053</v>
      </c>
      <c r="E257" s="49">
        <v>750</v>
      </c>
    </row>
    <row r="258" spans="1:5" ht="21" customHeight="1">
      <c r="A258" s="172" t="s">
        <v>183</v>
      </c>
      <c r="B258" s="113">
        <v>785</v>
      </c>
      <c r="C258" s="113">
        <v>800</v>
      </c>
      <c r="D258" s="112">
        <f t="shared" si="3"/>
        <v>1.9108280254777128</v>
      </c>
      <c r="E258" s="49">
        <v>1060</v>
      </c>
    </row>
    <row r="259" spans="1:5" ht="21" customHeight="1">
      <c r="A259" s="179" t="s">
        <v>9</v>
      </c>
      <c r="B259" s="113">
        <f>SUM(B260:B261)</f>
        <v>1861</v>
      </c>
      <c r="C259" s="113">
        <f>SUM(C260:C261)</f>
        <v>1925</v>
      </c>
      <c r="D259" s="112">
        <f t="shared" si="3"/>
        <v>3.4390112842557699</v>
      </c>
      <c r="E259" s="49">
        <v>3657</v>
      </c>
    </row>
    <row r="260" spans="1:5" ht="21" customHeight="1">
      <c r="A260" s="172" t="s">
        <v>184</v>
      </c>
      <c r="B260" s="113">
        <v>1853</v>
      </c>
      <c r="C260" s="113">
        <v>1915</v>
      </c>
      <c r="D260" s="112">
        <f t="shared" si="3"/>
        <v>3.3459255261737724</v>
      </c>
      <c r="E260" s="49">
        <v>3654</v>
      </c>
    </row>
    <row r="261" spans="1:5" ht="21" customHeight="1">
      <c r="A261" s="183" t="s">
        <v>185</v>
      </c>
      <c r="B261" s="113">
        <v>8</v>
      </c>
      <c r="C261" s="113">
        <v>10</v>
      </c>
      <c r="D261" s="112">
        <f t="shared" ref="D261:D324" si="4">C261/B261*100-100</f>
        <v>25</v>
      </c>
      <c r="E261" s="49"/>
    </row>
    <row r="262" spans="1:5" ht="21" customHeight="1">
      <c r="A262" s="179" t="s">
        <v>10</v>
      </c>
      <c r="B262" s="113">
        <f>SUM(B263:B268)</f>
        <v>2264</v>
      </c>
      <c r="C262" s="113">
        <f>SUM(C263:C268)</f>
        <v>2290</v>
      </c>
      <c r="D262" s="112">
        <f t="shared" si="4"/>
        <v>1.1484098939929481</v>
      </c>
      <c r="E262" s="49">
        <v>1770</v>
      </c>
    </row>
    <row r="263" spans="1:5" ht="21" customHeight="1">
      <c r="A263" s="172" t="s">
        <v>186</v>
      </c>
      <c r="B263" s="113">
        <v>728</v>
      </c>
      <c r="C263" s="113">
        <v>735</v>
      </c>
      <c r="D263" s="112">
        <f t="shared" si="4"/>
        <v>0.96153846153845279</v>
      </c>
      <c r="E263" s="49">
        <v>572</v>
      </c>
    </row>
    <row r="264" spans="1:5" ht="21" customHeight="1">
      <c r="A264" s="172" t="s">
        <v>187</v>
      </c>
      <c r="B264" s="113">
        <v>417</v>
      </c>
      <c r="C264" s="113">
        <v>425</v>
      </c>
      <c r="D264" s="112">
        <f t="shared" si="4"/>
        <v>1.9184652278177623</v>
      </c>
      <c r="E264" s="49">
        <v>396</v>
      </c>
    </row>
    <row r="265" spans="1:5" ht="21" customHeight="1">
      <c r="A265" s="172" t="s">
        <v>188</v>
      </c>
      <c r="B265" s="113">
        <v>492</v>
      </c>
      <c r="C265" s="113">
        <v>500</v>
      </c>
      <c r="D265" s="112">
        <f t="shared" si="4"/>
        <v>1.6260162601626149</v>
      </c>
      <c r="E265" s="49">
        <v>343</v>
      </c>
    </row>
    <row r="266" spans="1:5" ht="21" customHeight="1">
      <c r="A266" s="191" t="s">
        <v>1840</v>
      </c>
      <c r="B266" s="113">
        <v>520</v>
      </c>
      <c r="C266" s="113">
        <v>520</v>
      </c>
      <c r="D266" s="112">
        <f t="shared" si="4"/>
        <v>0</v>
      </c>
      <c r="E266" s="49"/>
    </row>
    <row r="267" spans="1:5" ht="21" customHeight="1">
      <c r="A267" s="191" t="s">
        <v>1841</v>
      </c>
      <c r="B267" s="113">
        <v>73</v>
      </c>
      <c r="C267" s="113">
        <v>75</v>
      </c>
      <c r="D267" s="112">
        <f t="shared" si="4"/>
        <v>2.7397260273972677</v>
      </c>
      <c r="E267" s="49"/>
    </row>
    <row r="268" spans="1:5" ht="21" customHeight="1">
      <c r="A268" s="172" t="s">
        <v>189</v>
      </c>
      <c r="B268" s="113">
        <v>34</v>
      </c>
      <c r="C268" s="113">
        <v>35</v>
      </c>
      <c r="D268" s="112">
        <f t="shared" si="4"/>
        <v>2.941176470588232</v>
      </c>
      <c r="E268" s="49">
        <v>53</v>
      </c>
    </row>
    <row r="269" spans="1:5" ht="21" customHeight="1">
      <c r="A269" s="179" t="s">
        <v>11</v>
      </c>
      <c r="B269" s="113">
        <f>SUM(B270:B271)</f>
        <v>574</v>
      </c>
      <c r="C269" s="113">
        <f>SUM(C270:C271)</f>
        <v>580</v>
      </c>
      <c r="D269" s="112">
        <f t="shared" si="4"/>
        <v>1.045296167247372</v>
      </c>
      <c r="E269" s="49">
        <v>589</v>
      </c>
    </row>
    <row r="270" spans="1:5" ht="21" customHeight="1">
      <c r="A270" s="172" t="s">
        <v>190</v>
      </c>
      <c r="B270" s="113">
        <v>538</v>
      </c>
      <c r="C270" s="113">
        <v>540</v>
      </c>
      <c r="D270" s="112">
        <f t="shared" si="4"/>
        <v>0.37174721189589377</v>
      </c>
      <c r="E270" s="49">
        <v>535</v>
      </c>
    </row>
    <row r="271" spans="1:5" ht="21" customHeight="1">
      <c r="A271" s="172" t="s">
        <v>191</v>
      </c>
      <c r="B271" s="113">
        <v>36</v>
      </c>
      <c r="C271" s="113">
        <v>40</v>
      </c>
      <c r="D271" s="112">
        <f t="shared" si="4"/>
        <v>11.111111111111114</v>
      </c>
      <c r="E271" s="49">
        <v>54</v>
      </c>
    </row>
    <row r="272" spans="1:5" ht="21" customHeight="1">
      <c r="A272" s="179" t="s">
        <v>12</v>
      </c>
      <c r="B272" s="113">
        <f>SUM(B273:B276)</f>
        <v>3069</v>
      </c>
      <c r="C272" s="113">
        <f>SUM(C273:C276)</f>
        <v>3210</v>
      </c>
      <c r="D272" s="112">
        <f t="shared" si="4"/>
        <v>4.5943304007820132</v>
      </c>
      <c r="E272" s="49">
        <v>2738</v>
      </c>
    </row>
    <row r="273" spans="1:5" ht="21" customHeight="1">
      <c r="A273" s="172" t="s">
        <v>192</v>
      </c>
      <c r="B273" s="113">
        <v>1149</v>
      </c>
      <c r="C273" s="113">
        <v>1200</v>
      </c>
      <c r="D273" s="112">
        <f t="shared" si="4"/>
        <v>4.4386422976501478</v>
      </c>
      <c r="E273" s="49">
        <v>927</v>
      </c>
    </row>
    <row r="274" spans="1:5" ht="21" customHeight="1">
      <c r="A274" s="172" t="s">
        <v>193</v>
      </c>
      <c r="B274" s="113">
        <v>390</v>
      </c>
      <c r="C274" s="113">
        <v>410</v>
      </c>
      <c r="D274" s="112">
        <f t="shared" si="4"/>
        <v>5.1282051282051384</v>
      </c>
      <c r="E274" s="49">
        <v>455</v>
      </c>
    </row>
    <row r="275" spans="1:5" ht="21" customHeight="1">
      <c r="A275" s="172" t="s">
        <v>273</v>
      </c>
      <c r="B275" s="113">
        <v>1333</v>
      </c>
      <c r="C275" s="113">
        <v>1400</v>
      </c>
      <c r="D275" s="112">
        <f t="shared" si="4"/>
        <v>5.0262565641410362</v>
      </c>
      <c r="E275" s="49">
        <v>1001</v>
      </c>
    </row>
    <row r="276" spans="1:5" ht="21" customHeight="1">
      <c r="A276" s="172" t="s">
        <v>272</v>
      </c>
      <c r="B276" s="113">
        <v>197</v>
      </c>
      <c r="C276" s="113">
        <v>200</v>
      </c>
      <c r="D276" s="112">
        <f t="shared" si="4"/>
        <v>1.5228426395939039</v>
      </c>
      <c r="E276" s="49">
        <v>355</v>
      </c>
    </row>
    <row r="277" spans="1:5" ht="21" customHeight="1">
      <c r="A277" s="179" t="s">
        <v>13</v>
      </c>
      <c r="B277" s="113">
        <f>SUM(B278:B279)</f>
        <v>3621</v>
      </c>
      <c r="C277" s="113">
        <f>SUM(C278:C279)</f>
        <v>3745</v>
      </c>
      <c r="D277" s="112">
        <f t="shared" si="4"/>
        <v>3.4244683789008405</v>
      </c>
      <c r="E277" s="49">
        <v>1662</v>
      </c>
    </row>
    <row r="278" spans="1:5" ht="21" customHeight="1">
      <c r="A278" s="172" t="s">
        <v>271</v>
      </c>
      <c r="B278" s="113">
        <v>3471</v>
      </c>
      <c r="C278" s="113">
        <v>3595</v>
      </c>
      <c r="D278" s="112">
        <f t="shared" si="4"/>
        <v>3.5724575050417826</v>
      </c>
      <c r="E278" s="49">
        <v>1662</v>
      </c>
    </row>
    <row r="279" spans="1:5" ht="21" customHeight="1">
      <c r="A279" s="183" t="s">
        <v>270</v>
      </c>
      <c r="B279" s="113">
        <v>150</v>
      </c>
      <c r="C279" s="113">
        <v>150</v>
      </c>
      <c r="D279" s="112">
        <f t="shared" si="4"/>
        <v>0</v>
      </c>
      <c r="E279" s="49"/>
    </row>
    <row r="280" spans="1:5" ht="21" customHeight="1">
      <c r="A280" s="179" t="s">
        <v>14</v>
      </c>
      <c r="B280" s="113">
        <f>SUM(B281:B282)</f>
        <v>274</v>
      </c>
      <c r="C280" s="113">
        <f>SUM(C281:C282)</f>
        <v>275</v>
      </c>
      <c r="D280" s="112">
        <f t="shared" si="4"/>
        <v>0.36496350364963348</v>
      </c>
      <c r="E280" s="49">
        <v>350</v>
      </c>
    </row>
    <row r="281" spans="1:5" ht="21" customHeight="1">
      <c r="A281" s="172" t="s">
        <v>269</v>
      </c>
      <c r="B281" s="113">
        <v>270</v>
      </c>
      <c r="C281" s="113">
        <v>270</v>
      </c>
      <c r="D281" s="112">
        <f t="shared" si="4"/>
        <v>0</v>
      </c>
      <c r="E281" s="49">
        <v>350</v>
      </c>
    </row>
    <row r="282" spans="1:5" ht="21" customHeight="1">
      <c r="A282" s="183" t="s">
        <v>268</v>
      </c>
      <c r="B282" s="113">
        <v>4</v>
      </c>
      <c r="C282" s="113">
        <v>5</v>
      </c>
      <c r="D282" s="112">
        <f t="shared" si="4"/>
        <v>25</v>
      </c>
      <c r="E282" s="49"/>
    </row>
    <row r="283" spans="1:5" ht="21" customHeight="1">
      <c r="A283" s="179" t="s">
        <v>15</v>
      </c>
      <c r="B283" s="113">
        <f>SUM(B284:B284)</f>
        <v>35</v>
      </c>
      <c r="C283" s="113">
        <f>SUM(C284:C284)</f>
        <v>37</v>
      </c>
      <c r="D283" s="112">
        <f t="shared" si="4"/>
        <v>5.7142857142857224</v>
      </c>
      <c r="E283" s="49"/>
    </row>
    <row r="284" spans="1:5" ht="21" customHeight="1">
      <c r="A284" s="172" t="s">
        <v>267</v>
      </c>
      <c r="B284" s="113">
        <v>35</v>
      </c>
      <c r="C284" s="113">
        <v>37</v>
      </c>
      <c r="D284" s="112">
        <f t="shared" si="4"/>
        <v>5.7142857142857224</v>
      </c>
      <c r="E284" s="49"/>
    </row>
    <row r="285" spans="1:5" ht="21" customHeight="1">
      <c r="A285" s="181" t="s">
        <v>16</v>
      </c>
      <c r="B285" s="113">
        <f>SUM(B286:B288)</f>
        <v>85</v>
      </c>
      <c r="C285" s="113">
        <f>SUM(C286:C288)</f>
        <v>89</v>
      </c>
      <c r="D285" s="112">
        <f t="shared" si="4"/>
        <v>4.7058823529411882</v>
      </c>
      <c r="E285" s="49">
        <v>986</v>
      </c>
    </row>
    <row r="286" spans="1:5" ht="21" customHeight="1">
      <c r="A286" s="183" t="s">
        <v>266</v>
      </c>
      <c r="B286" s="113">
        <v>30</v>
      </c>
      <c r="C286" s="113">
        <v>33</v>
      </c>
      <c r="D286" s="112">
        <f t="shared" si="4"/>
        <v>10.000000000000014</v>
      </c>
      <c r="E286" s="49"/>
    </row>
    <row r="287" spans="1:5" ht="21" customHeight="1">
      <c r="A287" s="183" t="s">
        <v>71</v>
      </c>
      <c r="B287" s="113">
        <v>1</v>
      </c>
      <c r="C287" s="113">
        <v>1</v>
      </c>
      <c r="D287" s="112">
        <f t="shared" si="4"/>
        <v>0</v>
      </c>
      <c r="E287" s="49">
        <v>986</v>
      </c>
    </row>
    <row r="288" spans="1:5" ht="21" customHeight="1">
      <c r="A288" s="183" t="s">
        <v>265</v>
      </c>
      <c r="B288" s="113">
        <v>54</v>
      </c>
      <c r="C288" s="113">
        <v>55</v>
      </c>
      <c r="D288" s="112">
        <f t="shared" si="4"/>
        <v>1.8518518518518619</v>
      </c>
      <c r="E288" s="49"/>
    </row>
    <row r="289" spans="1:5" ht="21" customHeight="1">
      <c r="A289" s="181" t="s">
        <v>17</v>
      </c>
      <c r="B289" s="113">
        <f>B290</f>
        <v>8</v>
      </c>
      <c r="C289" s="113">
        <f>C290</f>
        <v>10</v>
      </c>
      <c r="D289" s="112">
        <f t="shared" si="4"/>
        <v>25</v>
      </c>
      <c r="E289" s="49"/>
    </row>
    <row r="290" spans="1:5" ht="21" customHeight="1">
      <c r="A290" s="183" t="s">
        <v>264</v>
      </c>
      <c r="B290" s="113">
        <v>8</v>
      </c>
      <c r="C290" s="113">
        <v>10</v>
      </c>
      <c r="D290" s="112">
        <f t="shared" si="4"/>
        <v>25</v>
      </c>
      <c r="E290" s="49"/>
    </row>
    <row r="291" spans="1:5" ht="21" customHeight="1">
      <c r="A291" s="181" t="s">
        <v>18</v>
      </c>
      <c r="B291" s="113">
        <f>B292</f>
        <v>606</v>
      </c>
      <c r="C291" s="113">
        <f>C292</f>
        <v>730</v>
      </c>
      <c r="D291" s="112">
        <f t="shared" si="4"/>
        <v>20.462046204620464</v>
      </c>
      <c r="E291" s="49"/>
    </row>
    <row r="292" spans="1:5" ht="21" customHeight="1">
      <c r="A292" s="183" t="s">
        <v>263</v>
      </c>
      <c r="B292" s="113">
        <v>606</v>
      </c>
      <c r="C292" s="113">
        <v>730</v>
      </c>
      <c r="D292" s="112">
        <f t="shared" si="4"/>
        <v>20.462046204620464</v>
      </c>
      <c r="E292" s="49"/>
    </row>
    <row r="293" spans="1:5" ht="21" customHeight="1">
      <c r="A293" s="122" t="s">
        <v>400</v>
      </c>
      <c r="B293" s="113">
        <f>B294+B298+B300+B303+B306+B308+B310+B312+B314</f>
        <v>6761</v>
      </c>
      <c r="C293" s="113">
        <f>C294+C298+C300+C303+C306+C308+C310+C312+C314</f>
        <v>7100</v>
      </c>
      <c r="D293" s="112">
        <f t="shared" si="4"/>
        <v>5.0140511758615531</v>
      </c>
      <c r="E293" s="50">
        <v>2927</v>
      </c>
    </row>
    <row r="294" spans="1:5" ht="21" customHeight="1">
      <c r="A294" s="179" t="s">
        <v>19</v>
      </c>
      <c r="B294" s="113">
        <f>SUM(B295:B297)</f>
        <v>722</v>
      </c>
      <c r="C294" s="113">
        <f>SUM(C295:C297)</f>
        <v>730</v>
      </c>
      <c r="D294" s="112">
        <f t="shared" si="4"/>
        <v>1.1080332409972158</v>
      </c>
      <c r="E294" s="49">
        <v>679</v>
      </c>
    </row>
    <row r="295" spans="1:5" ht="21" customHeight="1">
      <c r="A295" s="172" t="s">
        <v>74</v>
      </c>
      <c r="B295" s="113">
        <v>548</v>
      </c>
      <c r="C295" s="113">
        <v>553</v>
      </c>
      <c r="D295" s="112">
        <f t="shared" si="4"/>
        <v>0.9124087591240766</v>
      </c>
      <c r="E295" s="49">
        <v>540</v>
      </c>
    </row>
    <row r="296" spans="1:5" ht="21" customHeight="1">
      <c r="A296" s="172" t="s">
        <v>71</v>
      </c>
      <c r="B296" s="113">
        <v>172</v>
      </c>
      <c r="C296" s="113">
        <v>175</v>
      </c>
      <c r="D296" s="112">
        <f t="shared" si="4"/>
        <v>1.7441860465116292</v>
      </c>
      <c r="E296" s="49">
        <v>29</v>
      </c>
    </row>
    <row r="297" spans="1:5" ht="21" customHeight="1">
      <c r="A297" s="172" t="s">
        <v>262</v>
      </c>
      <c r="B297" s="113">
        <v>2</v>
      </c>
      <c r="C297" s="113">
        <v>2</v>
      </c>
      <c r="D297" s="112">
        <f t="shared" si="4"/>
        <v>0</v>
      </c>
      <c r="E297" s="49">
        <v>110</v>
      </c>
    </row>
    <row r="298" spans="1:5" ht="21" customHeight="1">
      <c r="A298" s="181" t="s">
        <v>20</v>
      </c>
      <c r="B298" s="113">
        <f>B299</f>
        <v>26</v>
      </c>
      <c r="C298" s="113">
        <f>C299</f>
        <v>28</v>
      </c>
      <c r="D298" s="112">
        <f t="shared" si="4"/>
        <v>7.6923076923076934</v>
      </c>
      <c r="E298" s="49"/>
    </row>
    <row r="299" spans="1:5" ht="21" customHeight="1">
      <c r="A299" s="183" t="s">
        <v>261</v>
      </c>
      <c r="B299" s="113">
        <v>26</v>
      </c>
      <c r="C299" s="113">
        <v>28</v>
      </c>
      <c r="D299" s="112">
        <f t="shared" si="4"/>
        <v>7.6923076923076934</v>
      </c>
      <c r="E299" s="49"/>
    </row>
    <row r="300" spans="1:5" ht="21" customHeight="1">
      <c r="A300" s="179" t="s">
        <v>21</v>
      </c>
      <c r="B300" s="113">
        <f>SUM(B301:B302)</f>
        <v>253</v>
      </c>
      <c r="C300" s="113">
        <f>SUM(C301:C302)</f>
        <v>255</v>
      </c>
      <c r="D300" s="112">
        <f t="shared" si="4"/>
        <v>0.79051383399209385</v>
      </c>
      <c r="E300" s="49">
        <v>191</v>
      </c>
    </row>
    <row r="301" spans="1:5" ht="21" customHeight="1">
      <c r="A301" s="183" t="s">
        <v>260</v>
      </c>
      <c r="B301" s="113">
        <v>5</v>
      </c>
      <c r="C301" s="113">
        <v>5</v>
      </c>
      <c r="D301" s="112">
        <f t="shared" si="4"/>
        <v>0</v>
      </c>
      <c r="E301" s="49"/>
    </row>
    <row r="302" spans="1:5" ht="21" customHeight="1">
      <c r="A302" s="172" t="s">
        <v>259</v>
      </c>
      <c r="B302" s="113">
        <v>248</v>
      </c>
      <c r="C302" s="113">
        <v>250</v>
      </c>
      <c r="D302" s="112">
        <f t="shared" si="4"/>
        <v>0.80645161290323131</v>
      </c>
      <c r="E302" s="49">
        <v>191</v>
      </c>
    </row>
    <row r="303" spans="1:5" ht="21" customHeight="1">
      <c r="A303" s="179" t="s">
        <v>22</v>
      </c>
      <c r="B303" s="113">
        <f>SUM(B304:B305)</f>
        <v>218</v>
      </c>
      <c r="C303" s="113">
        <f>SUM(C304:C305)</f>
        <v>230</v>
      </c>
      <c r="D303" s="112">
        <f t="shared" si="4"/>
        <v>5.5045871559632928</v>
      </c>
      <c r="E303" s="49">
        <v>32</v>
      </c>
    </row>
    <row r="304" spans="1:5" ht="21" customHeight="1">
      <c r="A304" s="172" t="s">
        <v>258</v>
      </c>
      <c r="B304" s="113">
        <v>28</v>
      </c>
      <c r="C304" s="113">
        <v>30</v>
      </c>
      <c r="D304" s="112">
        <f t="shared" si="4"/>
        <v>7.1428571428571388</v>
      </c>
      <c r="E304" s="49">
        <v>29</v>
      </c>
    </row>
    <row r="305" spans="1:5" ht="21" customHeight="1">
      <c r="A305" s="172" t="s">
        <v>257</v>
      </c>
      <c r="B305" s="113">
        <v>190</v>
      </c>
      <c r="C305" s="113">
        <v>200</v>
      </c>
      <c r="D305" s="112">
        <f t="shared" si="4"/>
        <v>5.2631578947368354</v>
      </c>
      <c r="E305" s="49"/>
    </row>
    <row r="306" spans="1:5" ht="21" customHeight="1">
      <c r="A306" s="179" t="s">
        <v>23</v>
      </c>
      <c r="B306" s="113">
        <f>SUM(B307:B307)</f>
        <v>12</v>
      </c>
      <c r="C306" s="113">
        <f>SUM(C307:C307)</f>
        <v>15</v>
      </c>
      <c r="D306" s="112">
        <f t="shared" si="4"/>
        <v>25</v>
      </c>
      <c r="E306" s="49"/>
    </row>
    <row r="307" spans="1:5" ht="21" customHeight="1">
      <c r="A307" s="172" t="s">
        <v>256</v>
      </c>
      <c r="B307" s="113">
        <v>12</v>
      </c>
      <c r="C307" s="113">
        <v>15</v>
      </c>
      <c r="D307" s="112">
        <f t="shared" si="4"/>
        <v>25</v>
      </c>
      <c r="E307" s="49"/>
    </row>
    <row r="308" spans="1:5" ht="21" customHeight="1">
      <c r="A308" s="181" t="s">
        <v>24</v>
      </c>
      <c r="B308" s="113">
        <f>B309</f>
        <v>6</v>
      </c>
      <c r="C308" s="113">
        <f>C309</f>
        <v>7</v>
      </c>
      <c r="D308" s="112">
        <f t="shared" si="4"/>
        <v>16.666666666666671</v>
      </c>
      <c r="E308" s="49"/>
    </row>
    <row r="309" spans="1:5" ht="21" customHeight="1">
      <c r="A309" s="183" t="s">
        <v>254</v>
      </c>
      <c r="B309" s="113">
        <v>6</v>
      </c>
      <c r="C309" s="113">
        <v>7</v>
      </c>
      <c r="D309" s="112">
        <f t="shared" si="4"/>
        <v>16.666666666666671</v>
      </c>
      <c r="E309" s="49"/>
    </row>
    <row r="310" spans="1:5" ht="21" customHeight="1">
      <c r="A310" s="179" t="s">
        <v>25</v>
      </c>
      <c r="B310" s="113">
        <f>SUM(B311:B311)</f>
        <v>415</v>
      </c>
      <c r="C310" s="113">
        <f>SUM(C311:C311)</f>
        <v>455</v>
      </c>
      <c r="D310" s="112">
        <f t="shared" si="4"/>
        <v>9.638554216867476</v>
      </c>
      <c r="E310" s="49">
        <v>382</v>
      </c>
    </row>
    <row r="311" spans="1:5" ht="21" customHeight="1">
      <c r="A311" s="172" t="s">
        <v>255</v>
      </c>
      <c r="B311" s="113">
        <v>415</v>
      </c>
      <c r="C311" s="113">
        <v>455</v>
      </c>
      <c r="D311" s="112">
        <f t="shared" si="4"/>
        <v>9.638554216867476</v>
      </c>
      <c r="E311" s="49">
        <v>382</v>
      </c>
    </row>
    <row r="312" spans="1:5" ht="21" customHeight="1">
      <c r="A312" s="181" t="s">
        <v>26</v>
      </c>
      <c r="B312" s="113">
        <f>B313</f>
        <v>7</v>
      </c>
      <c r="C312" s="113">
        <f>C313</f>
        <v>8</v>
      </c>
      <c r="D312" s="112">
        <f t="shared" si="4"/>
        <v>14.285714285714278</v>
      </c>
      <c r="E312" s="49"/>
    </row>
    <row r="313" spans="1:5" ht="21" customHeight="1">
      <c r="A313" s="183" t="s">
        <v>252</v>
      </c>
      <c r="B313" s="113">
        <v>7</v>
      </c>
      <c r="C313" s="113">
        <v>8</v>
      </c>
      <c r="D313" s="112">
        <f t="shared" si="4"/>
        <v>14.285714285714278</v>
      </c>
      <c r="E313" s="49"/>
    </row>
    <row r="314" spans="1:5" ht="21" customHeight="1">
      <c r="A314" s="179" t="s">
        <v>27</v>
      </c>
      <c r="B314" s="113">
        <f>B315</f>
        <v>5102</v>
      </c>
      <c r="C314" s="113">
        <f>C315</f>
        <v>5372</v>
      </c>
      <c r="D314" s="112">
        <f t="shared" si="4"/>
        <v>5.2920423363386817</v>
      </c>
      <c r="E314" s="49">
        <v>1641</v>
      </c>
    </row>
    <row r="315" spans="1:5" ht="21" customHeight="1">
      <c r="A315" s="172" t="s">
        <v>253</v>
      </c>
      <c r="B315" s="113">
        <v>5102</v>
      </c>
      <c r="C315" s="113">
        <v>5372</v>
      </c>
      <c r="D315" s="112">
        <f t="shared" si="4"/>
        <v>5.2920423363386817</v>
      </c>
      <c r="E315" s="49">
        <v>1641</v>
      </c>
    </row>
    <row r="316" spans="1:5" ht="21" customHeight="1">
      <c r="A316" s="122" t="s">
        <v>413</v>
      </c>
      <c r="B316" s="113">
        <f>B317+B321+B323+B325</f>
        <v>41335</v>
      </c>
      <c r="C316" s="113">
        <f>C317+C321+C323+C325</f>
        <v>22250</v>
      </c>
      <c r="D316" s="112">
        <f t="shared" si="4"/>
        <v>-46.171525341720084</v>
      </c>
      <c r="E316" s="50">
        <v>13488</v>
      </c>
    </row>
    <row r="317" spans="1:5" ht="21" customHeight="1">
      <c r="A317" s="179" t="s">
        <v>28</v>
      </c>
      <c r="B317" s="113">
        <f>SUM(B318:B320)</f>
        <v>9304</v>
      </c>
      <c r="C317" s="113">
        <f>SUM(C318:C320)</f>
        <v>9375</v>
      </c>
      <c r="D317" s="112">
        <f t="shared" si="4"/>
        <v>0.763112639724838</v>
      </c>
      <c r="E317" s="49">
        <v>7802</v>
      </c>
    </row>
    <row r="318" spans="1:5" ht="21" customHeight="1">
      <c r="A318" s="172" t="s">
        <v>74</v>
      </c>
      <c r="B318" s="113">
        <v>2439</v>
      </c>
      <c r="C318" s="113">
        <v>2440</v>
      </c>
      <c r="D318" s="112">
        <f t="shared" si="4"/>
        <v>4.100041000410215E-2</v>
      </c>
      <c r="E318" s="49">
        <v>2285</v>
      </c>
    </row>
    <row r="319" spans="1:5" ht="21" customHeight="1">
      <c r="A319" s="172" t="s">
        <v>71</v>
      </c>
      <c r="B319" s="113">
        <v>1800</v>
      </c>
      <c r="C319" s="113">
        <v>1805</v>
      </c>
      <c r="D319" s="112">
        <f t="shared" si="4"/>
        <v>0.27777777777777146</v>
      </c>
      <c r="E319" s="49">
        <v>1153</v>
      </c>
    </row>
    <row r="320" spans="1:5" ht="21" customHeight="1">
      <c r="A320" s="172" t="s">
        <v>251</v>
      </c>
      <c r="B320" s="113">
        <v>5065</v>
      </c>
      <c r="C320" s="113">
        <v>5130</v>
      </c>
      <c r="D320" s="112">
        <f t="shared" si="4"/>
        <v>1.2833168805528032</v>
      </c>
      <c r="E320" s="49">
        <v>4364</v>
      </c>
    </row>
    <row r="321" spans="1:5" ht="21" customHeight="1">
      <c r="A321" s="179" t="s">
        <v>29</v>
      </c>
      <c r="B321" s="113">
        <f>SUM(B322:B322)</f>
        <v>87</v>
      </c>
      <c r="C321" s="113">
        <f>SUM(C322:C322)</f>
        <v>90</v>
      </c>
      <c r="D321" s="112">
        <f t="shared" si="4"/>
        <v>3.448275862068968</v>
      </c>
      <c r="E321" s="49">
        <v>249</v>
      </c>
    </row>
    <row r="322" spans="1:5" ht="21" customHeight="1">
      <c r="A322" s="172" t="s">
        <v>277</v>
      </c>
      <c r="B322" s="113">
        <v>87</v>
      </c>
      <c r="C322" s="113">
        <v>90</v>
      </c>
      <c r="D322" s="112">
        <f t="shared" si="4"/>
        <v>3.448275862068968</v>
      </c>
      <c r="E322" s="49">
        <v>249</v>
      </c>
    </row>
    <row r="323" spans="1:5" ht="21" customHeight="1">
      <c r="A323" s="179" t="s">
        <v>30</v>
      </c>
      <c r="B323" s="113">
        <f>B324</f>
        <v>3561</v>
      </c>
      <c r="C323" s="113">
        <f>C324</f>
        <v>3600</v>
      </c>
      <c r="D323" s="112">
        <f t="shared" si="4"/>
        <v>1.0951979780960244</v>
      </c>
      <c r="E323" s="49">
        <v>1720</v>
      </c>
    </row>
    <row r="324" spans="1:5" ht="21" customHeight="1">
      <c r="A324" s="172" t="s">
        <v>250</v>
      </c>
      <c r="B324" s="113">
        <v>3561</v>
      </c>
      <c r="C324" s="113">
        <v>3600</v>
      </c>
      <c r="D324" s="112">
        <f t="shared" si="4"/>
        <v>1.0951979780960244</v>
      </c>
      <c r="E324" s="49">
        <v>1720</v>
      </c>
    </row>
    <row r="325" spans="1:5" ht="21" customHeight="1">
      <c r="A325" s="179" t="s">
        <v>31</v>
      </c>
      <c r="B325" s="113">
        <f>B326</f>
        <v>28383</v>
      </c>
      <c r="C325" s="113">
        <f>C326</f>
        <v>9185</v>
      </c>
      <c r="D325" s="112">
        <f t="shared" ref="D325:D382" si="5">C325/B325*100-100</f>
        <v>-67.63907973082479</v>
      </c>
      <c r="E325" s="49">
        <v>3717</v>
      </c>
    </row>
    <row r="326" spans="1:5" ht="21" customHeight="1">
      <c r="A326" s="172" t="s">
        <v>249</v>
      </c>
      <c r="B326" s="113">
        <v>28383</v>
      </c>
      <c r="C326" s="113">
        <v>9185</v>
      </c>
      <c r="D326" s="112">
        <f t="shared" si="5"/>
        <v>-67.63907973082479</v>
      </c>
      <c r="E326" s="49">
        <v>3717</v>
      </c>
    </row>
    <row r="327" spans="1:5" ht="21" customHeight="1">
      <c r="A327" s="122" t="s">
        <v>423</v>
      </c>
      <c r="B327" s="113">
        <f>B328+B339+B345+B349+B351+B357+B359</f>
        <v>79046</v>
      </c>
      <c r="C327" s="113">
        <f>C328+C339+C345+C349+C351+C357+C359</f>
        <v>60200</v>
      </c>
      <c r="D327" s="112">
        <f t="shared" si="5"/>
        <v>-23.841813627508031</v>
      </c>
      <c r="E327" s="49">
        <v>72336</v>
      </c>
    </row>
    <row r="328" spans="1:5" ht="21" customHeight="1">
      <c r="A328" s="192" t="s">
        <v>1842</v>
      </c>
      <c r="B328" s="113">
        <f>SUM(B329:B338)</f>
        <v>59249</v>
      </c>
      <c r="C328" s="113">
        <f>SUM(C329:C338)</f>
        <v>40279</v>
      </c>
      <c r="D328" s="112">
        <f t="shared" si="5"/>
        <v>-32.017418015493931</v>
      </c>
      <c r="E328" s="50">
        <v>57689</v>
      </c>
    </row>
    <row r="329" spans="1:5" ht="21" customHeight="1">
      <c r="A329" s="172" t="s">
        <v>74</v>
      </c>
      <c r="B329" s="113">
        <v>4445</v>
      </c>
      <c r="C329" s="113">
        <v>4450</v>
      </c>
      <c r="D329" s="112">
        <f t="shared" si="5"/>
        <v>0.11248593925759565</v>
      </c>
      <c r="E329" s="49">
        <v>4842</v>
      </c>
    </row>
    <row r="330" spans="1:5" ht="21" customHeight="1">
      <c r="A330" s="172" t="s">
        <v>75</v>
      </c>
      <c r="B330" s="113">
        <v>498</v>
      </c>
      <c r="C330" s="113">
        <v>500</v>
      </c>
      <c r="D330" s="112">
        <f t="shared" si="5"/>
        <v>0.40160642570282334</v>
      </c>
      <c r="E330" s="49">
        <v>168</v>
      </c>
    </row>
    <row r="331" spans="1:5" ht="21" customHeight="1">
      <c r="A331" s="172" t="s">
        <v>248</v>
      </c>
      <c r="B331" s="113">
        <v>196</v>
      </c>
      <c r="C331" s="113">
        <v>200</v>
      </c>
      <c r="D331" s="112">
        <f t="shared" si="5"/>
        <v>2.0408163265306172</v>
      </c>
      <c r="E331" s="49">
        <v>154</v>
      </c>
    </row>
    <row r="332" spans="1:5" ht="21" customHeight="1">
      <c r="A332" s="172" t="s">
        <v>247</v>
      </c>
      <c r="B332" s="113">
        <v>400</v>
      </c>
      <c r="C332" s="113">
        <v>405</v>
      </c>
      <c r="D332" s="112">
        <f t="shared" si="5"/>
        <v>1.25</v>
      </c>
      <c r="E332" s="49">
        <v>12</v>
      </c>
    </row>
    <row r="333" spans="1:5" ht="21" customHeight="1">
      <c r="A333" s="183" t="s">
        <v>246</v>
      </c>
      <c r="B333" s="113">
        <v>3</v>
      </c>
      <c r="C333" s="113">
        <v>5</v>
      </c>
      <c r="D333" s="112">
        <f t="shared" si="5"/>
        <v>66.666666666666686</v>
      </c>
      <c r="E333" s="49"/>
    </row>
    <row r="334" spans="1:5" ht="21" customHeight="1">
      <c r="A334" s="172" t="s">
        <v>245</v>
      </c>
      <c r="B334" s="113">
        <v>161</v>
      </c>
      <c r="C334" s="113">
        <v>165</v>
      </c>
      <c r="D334" s="112">
        <f t="shared" si="5"/>
        <v>2.4844720496894439</v>
      </c>
      <c r="E334" s="49"/>
    </row>
    <row r="335" spans="1:5" ht="21" customHeight="1">
      <c r="A335" s="183" t="s">
        <v>244</v>
      </c>
      <c r="B335" s="113">
        <v>5</v>
      </c>
      <c r="C335" s="113">
        <v>7</v>
      </c>
      <c r="D335" s="112">
        <f t="shared" si="5"/>
        <v>40</v>
      </c>
      <c r="E335" s="49"/>
    </row>
    <row r="336" spans="1:5" ht="21" customHeight="1">
      <c r="A336" s="191" t="s">
        <v>1844</v>
      </c>
      <c r="B336" s="113">
        <v>81</v>
      </c>
      <c r="C336" s="113">
        <v>85</v>
      </c>
      <c r="D336" s="112">
        <f t="shared" si="5"/>
        <v>4.9382716049382651</v>
      </c>
      <c r="E336" s="49">
        <v>242</v>
      </c>
    </row>
    <row r="337" spans="1:5" ht="21" customHeight="1">
      <c r="A337" s="172" t="s">
        <v>243</v>
      </c>
      <c r="B337" s="113">
        <v>21583</v>
      </c>
      <c r="C337" s="113">
        <v>21600</v>
      </c>
      <c r="D337" s="112">
        <f t="shared" si="5"/>
        <v>7.8765695223097509E-2</v>
      </c>
      <c r="E337" s="49">
        <v>22220</v>
      </c>
    </row>
    <row r="338" spans="1:5" ht="21" customHeight="1">
      <c r="A338" s="191" t="s">
        <v>1843</v>
      </c>
      <c r="B338" s="113">
        <v>31877</v>
      </c>
      <c r="C338" s="113">
        <v>12862</v>
      </c>
      <c r="D338" s="112">
        <f t="shared" si="5"/>
        <v>-59.651159142955734</v>
      </c>
      <c r="E338" s="49">
        <v>29918</v>
      </c>
    </row>
    <row r="339" spans="1:5" ht="21" customHeight="1">
      <c r="A339" s="181" t="s">
        <v>32</v>
      </c>
      <c r="B339" s="113">
        <f>SUM(B340:B344)</f>
        <v>782</v>
      </c>
      <c r="C339" s="113">
        <f>SUM(C340:C344)</f>
        <v>795</v>
      </c>
      <c r="D339" s="112">
        <f t="shared" si="5"/>
        <v>1.6624040920716112</v>
      </c>
      <c r="E339" s="49">
        <v>618</v>
      </c>
    </row>
    <row r="340" spans="1:5" ht="21" customHeight="1">
      <c r="A340" s="172" t="s">
        <v>74</v>
      </c>
      <c r="B340" s="113">
        <v>20</v>
      </c>
      <c r="C340" s="113">
        <v>25</v>
      </c>
      <c r="D340" s="112">
        <f t="shared" si="5"/>
        <v>25</v>
      </c>
      <c r="E340" s="49">
        <v>37</v>
      </c>
    </row>
    <row r="341" spans="1:5" ht="21" customHeight="1">
      <c r="A341" s="172" t="s">
        <v>75</v>
      </c>
      <c r="B341" s="113">
        <v>14</v>
      </c>
      <c r="C341" s="113">
        <v>15</v>
      </c>
      <c r="D341" s="112">
        <f t="shared" si="5"/>
        <v>7.1428571428571388</v>
      </c>
      <c r="E341" s="49">
        <v>2</v>
      </c>
    </row>
    <row r="342" spans="1:5" ht="21" customHeight="1">
      <c r="A342" s="193" t="s">
        <v>1845</v>
      </c>
      <c r="B342" s="113">
        <v>180</v>
      </c>
      <c r="C342" s="113">
        <v>185</v>
      </c>
      <c r="D342" s="112">
        <f t="shared" si="5"/>
        <v>2.7777777777777715</v>
      </c>
      <c r="E342" s="49"/>
    </row>
    <row r="343" spans="1:5" ht="21" customHeight="1">
      <c r="A343" s="172" t="s">
        <v>242</v>
      </c>
      <c r="B343" s="113">
        <v>84</v>
      </c>
      <c r="C343" s="113">
        <v>85</v>
      </c>
      <c r="D343" s="112">
        <f t="shared" si="5"/>
        <v>1.1904761904761898</v>
      </c>
      <c r="E343" s="49">
        <v>168</v>
      </c>
    </row>
    <row r="344" spans="1:5" ht="21" customHeight="1">
      <c r="A344" s="183" t="s">
        <v>241</v>
      </c>
      <c r="B344" s="113">
        <v>484</v>
      </c>
      <c r="C344" s="113">
        <v>485</v>
      </c>
      <c r="D344" s="112">
        <f t="shared" si="5"/>
        <v>0.20661157024792942</v>
      </c>
      <c r="E344" s="49">
        <v>404</v>
      </c>
    </row>
    <row r="345" spans="1:5" ht="21" customHeight="1">
      <c r="A345" s="179" t="s">
        <v>33</v>
      </c>
      <c r="B345" s="113">
        <f>SUM(B346:B348)</f>
        <v>3930</v>
      </c>
      <c r="C345" s="113">
        <f>SUM(C346:C348)</f>
        <v>3940</v>
      </c>
      <c r="D345" s="112">
        <f t="shared" si="5"/>
        <v>0.25445292620864279</v>
      </c>
      <c r="E345" s="49">
        <v>3658</v>
      </c>
    </row>
    <row r="346" spans="1:5" ht="21" customHeight="1">
      <c r="A346" s="183" t="s">
        <v>240</v>
      </c>
      <c r="B346" s="113">
        <v>20</v>
      </c>
      <c r="C346" s="113">
        <v>25</v>
      </c>
      <c r="D346" s="112">
        <f t="shared" si="5"/>
        <v>25</v>
      </c>
      <c r="E346" s="49"/>
    </row>
    <row r="347" spans="1:5" ht="21" customHeight="1">
      <c r="A347" s="172" t="s">
        <v>239</v>
      </c>
      <c r="B347" s="113">
        <v>107</v>
      </c>
      <c r="C347" s="113">
        <v>110</v>
      </c>
      <c r="D347" s="112">
        <f t="shared" si="5"/>
        <v>2.803738317756995</v>
      </c>
      <c r="E347" s="49">
        <v>86</v>
      </c>
    </row>
    <row r="348" spans="1:5" ht="21" customHeight="1">
      <c r="A348" s="172" t="s">
        <v>238</v>
      </c>
      <c r="B348" s="113">
        <v>3803</v>
      </c>
      <c r="C348" s="113">
        <v>3805</v>
      </c>
      <c r="D348" s="112">
        <f t="shared" si="5"/>
        <v>5.2590060478578948E-2</v>
      </c>
      <c r="E348" s="49">
        <v>3569</v>
      </c>
    </row>
    <row r="349" spans="1:5" ht="21" customHeight="1">
      <c r="A349" s="179" t="s">
        <v>34</v>
      </c>
      <c r="B349" s="113">
        <f>SUM(B350:B350)</f>
        <v>17</v>
      </c>
      <c r="C349" s="113">
        <f>SUM(C350:C350)</f>
        <v>20</v>
      </c>
      <c r="D349" s="112">
        <f t="shared" si="5"/>
        <v>17.64705882352942</v>
      </c>
      <c r="E349" s="49">
        <v>20</v>
      </c>
    </row>
    <row r="350" spans="1:5" ht="21" customHeight="1">
      <c r="A350" s="172" t="s">
        <v>237</v>
      </c>
      <c r="B350" s="113">
        <v>17</v>
      </c>
      <c r="C350" s="113">
        <v>20</v>
      </c>
      <c r="D350" s="112">
        <f t="shared" si="5"/>
        <v>17.64705882352942</v>
      </c>
      <c r="E350" s="49">
        <v>18</v>
      </c>
    </row>
    <row r="351" spans="1:5" ht="21" customHeight="1">
      <c r="A351" s="181" t="s">
        <v>35</v>
      </c>
      <c r="B351" s="113">
        <f>SUM(B352:B356)</f>
        <v>2333</v>
      </c>
      <c r="C351" s="113">
        <f>SUM(C352:C356)</f>
        <v>2351</v>
      </c>
      <c r="D351" s="112">
        <f t="shared" si="5"/>
        <v>0.77153879125589242</v>
      </c>
      <c r="E351" s="49">
        <v>115</v>
      </c>
    </row>
    <row r="352" spans="1:5" ht="21" customHeight="1">
      <c r="A352" s="191" t="s">
        <v>1846</v>
      </c>
      <c r="B352" s="113">
        <v>1893</v>
      </c>
      <c r="C352" s="113">
        <v>1895</v>
      </c>
      <c r="D352" s="112">
        <f t="shared" si="5"/>
        <v>0.10565240359217398</v>
      </c>
      <c r="E352" s="49">
        <v>857</v>
      </c>
    </row>
    <row r="353" spans="1:5" ht="21" customHeight="1">
      <c r="A353" s="172" t="s">
        <v>236</v>
      </c>
      <c r="B353" s="113">
        <v>30</v>
      </c>
      <c r="C353" s="113">
        <v>35</v>
      </c>
      <c r="D353" s="112">
        <f t="shared" si="5"/>
        <v>16.666666666666671</v>
      </c>
      <c r="E353" s="49">
        <v>59</v>
      </c>
    </row>
    <row r="354" spans="1:5" ht="21" customHeight="1">
      <c r="A354" s="183" t="s">
        <v>235</v>
      </c>
      <c r="B354" s="113">
        <v>340</v>
      </c>
      <c r="C354" s="113">
        <v>345</v>
      </c>
      <c r="D354" s="112">
        <f t="shared" si="5"/>
        <v>1.470588235294116</v>
      </c>
      <c r="E354" s="49"/>
    </row>
    <row r="355" spans="1:5" ht="21" customHeight="1">
      <c r="A355" s="183" t="s">
        <v>234</v>
      </c>
      <c r="B355" s="113">
        <v>10</v>
      </c>
      <c r="C355" s="113">
        <v>11</v>
      </c>
      <c r="D355" s="112">
        <f t="shared" si="5"/>
        <v>10.000000000000014</v>
      </c>
      <c r="E355" s="49"/>
    </row>
    <row r="356" spans="1:5" ht="21" customHeight="1">
      <c r="A356" s="183" t="s">
        <v>233</v>
      </c>
      <c r="B356" s="113">
        <v>60</v>
      </c>
      <c r="C356" s="113">
        <v>65</v>
      </c>
      <c r="D356" s="112">
        <f t="shared" si="5"/>
        <v>8.3333333333333286</v>
      </c>
      <c r="E356" s="49"/>
    </row>
    <row r="357" spans="1:5" ht="21" customHeight="1">
      <c r="A357" s="179" t="s">
        <v>36</v>
      </c>
      <c r="B357" s="113">
        <f>SUM(B358:B358)</f>
        <v>14</v>
      </c>
      <c r="C357" s="113">
        <f>SUM(C358:C358)</f>
        <v>15</v>
      </c>
      <c r="D357" s="112">
        <f t="shared" si="5"/>
        <v>7.1428571428571388</v>
      </c>
      <c r="E357" s="49">
        <v>25</v>
      </c>
    </row>
    <row r="358" spans="1:5" ht="21" customHeight="1">
      <c r="A358" s="172" t="s">
        <v>232</v>
      </c>
      <c r="B358" s="113">
        <v>14</v>
      </c>
      <c r="C358" s="113">
        <v>15</v>
      </c>
      <c r="D358" s="112">
        <f t="shared" si="5"/>
        <v>7.1428571428571388</v>
      </c>
      <c r="E358" s="49"/>
    </row>
    <row r="359" spans="1:5" ht="21" customHeight="1">
      <c r="A359" s="192" t="s">
        <v>1847</v>
      </c>
      <c r="B359" s="113">
        <f>SUM(B360:B360)</f>
        <v>12721</v>
      </c>
      <c r="C359" s="113">
        <f>SUM(C360:C360)</f>
        <v>12800</v>
      </c>
      <c r="D359" s="112">
        <f t="shared" si="5"/>
        <v>0.62102036003459204</v>
      </c>
      <c r="E359" s="49">
        <v>9024</v>
      </c>
    </row>
    <row r="360" spans="1:5" ht="21" customHeight="1">
      <c r="A360" s="191" t="s">
        <v>1848</v>
      </c>
      <c r="B360" s="113">
        <v>12721</v>
      </c>
      <c r="C360" s="113">
        <v>12800</v>
      </c>
      <c r="D360" s="112">
        <f t="shared" si="5"/>
        <v>0.62102036003459204</v>
      </c>
      <c r="E360" s="49">
        <v>9024</v>
      </c>
    </row>
    <row r="361" spans="1:5" ht="21" customHeight="1">
      <c r="A361" s="122" t="s">
        <v>453</v>
      </c>
      <c r="B361" s="113">
        <f>B362+B367+B371+B373+B376</f>
        <v>15022</v>
      </c>
      <c r="C361" s="113">
        <f>C362+C367+C371+C373+C376</f>
        <v>5200</v>
      </c>
      <c r="D361" s="112">
        <f t="shared" si="5"/>
        <v>-65.384103315137793</v>
      </c>
      <c r="E361" s="50">
        <v>13749</v>
      </c>
    </row>
    <row r="362" spans="1:5" ht="21" customHeight="1">
      <c r="A362" s="179" t="s">
        <v>37</v>
      </c>
      <c r="B362" s="113">
        <f>SUM(B363:B366)</f>
        <v>13487</v>
      </c>
      <c r="C362" s="113">
        <f>SUM(C363:C366)</f>
        <v>3598</v>
      </c>
      <c r="D362" s="112">
        <f t="shared" si="5"/>
        <v>-73.322458663898573</v>
      </c>
      <c r="E362" s="49">
        <v>12400</v>
      </c>
    </row>
    <row r="363" spans="1:5" ht="21" customHeight="1">
      <c r="A363" s="172" t="s">
        <v>74</v>
      </c>
      <c r="B363" s="113">
        <v>339</v>
      </c>
      <c r="C363" s="113">
        <v>340</v>
      </c>
      <c r="D363" s="112">
        <f t="shared" si="5"/>
        <v>0.29498525073745441</v>
      </c>
      <c r="E363" s="49">
        <v>337</v>
      </c>
    </row>
    <row r="364" spans="1:5" ht="21" customHeight="1">
      <c r="A364" s="172" t="s">
        <v>75</v>
      </c>
      <c r="B364" s="113">
        <v>3</v>
      </c>
      <c r="C364" s="113">
        <v>5</v>
      </c>
      <c r="D364" s="112">
        <f t="shared" si="5"/>
        <v>66.666666666666686</v>
      </c>
      <c r="E364" s="49"/>
    </row>
    <row r="365" spans="1:5" ht="21" customHeight="1">
      <c r="A365" s="172" t="s">
        <v>231</v>
      </c>
      <c r="B365" s="113">
        <v>103</v>
      </c>
      <c r="C365" s="113">
        <v>105</v>
      </c>
      <c r="D365" s="112">
        <f t="shared" si="5"/>
        <v>1.9417475728155296</v>
      </c>
      <c r="E365" s="49">
        <v>92</v>
      </c>
    </row>
    <row r="366" spans="1:5" ht="21" customHeight="1">
      <c r="A366" s="172" t="s">
        <v>230</v>
      </c>
      <c r="B366" s="113">
        <v>13042</v>
      </c>
      <c r="C366" s="113">
        <v>3148</v>
      </c>
      <c r="D366" s="112">
        <f t="shared" si="5"/>
        <v>-75.862597761079584</v>
      </c>
      <c r="E366" s="49">
        <v>11971</v>
      </c>
    </row>
    <row r="367" spans="1:5" ht="21" customHeight="1">
      <c r="A367" s="179" t="s">
        <v>38</v>
      </c>
      <c r="B367" s="113">
        <f>SUM(B368:B370)</f>
        <v>1188</v>
      </c>
      <c r="C367" s="113">
        <f>SUM(C368:C370)</f>
        <v>1249</v>
      </c>
      <c r="D367" s="112">
        <f t="shared" si="5"/>
        <v>5.1346801346801243</v>
      </c>
      <c r="E367" s="49">
        <v>1216</v>
      </c>
    </row>
    <row r="368" spans="1:5" ht="21" customHeight="1">
      <c r="A368" s="172" t="s">
        <v>229</v>
      </c>
      <c r="B368" s="113">
        <v>32</v>
      </c>
      <c r="C368" s="113">
        <v>35</v>
      </c>
      <c r="D368" s="112">
        <f t="shared" si="5"/>
        <v>9.375</v>
      </c>
      <c r="E368" s="49">
        <v>26</v>
      </c>
    </row>
    <row r="369" spans="1:5" ht="21" customHeight="1">
      <c r="A369" s="172" t="s">
        <v>228</v>
      </c>
      <c r="B369" s="113">
        <v>1043</v>
      </c>
      <c r="C369" s="113">
        <v>1100</v>
      </c>
      <c r="D369" s="112">
        <f t="shared" si="5"/>
        <v>5.4650047938638409</v>
      </c>
      <c r="E369" s="49">
        <v>1043</v>
      </c>
    </row>
    <row r="370" spans="1:5" ht="21" customHeight="1">
      <c r="A370" s="172" t="s">
        <v>227</v>
      </c>
      <c r="B370" s="113">
        <v>113</v>
      </c>
      <c r="C370" s="113">
        <v>114</v>
      </c>
      <c r="D370" s="112">
        <f t="shared" si="5"/>
        <v>0.88495575221239164</v>
      </c>
      <c r="E370" s="49">
        <v>113</v>
      </c>
    </row>
    <row r="371" spans="1:5" ht="21" customHeight="1">
      <c r="A371" s="179" t="s">
        <v>39</v>
      </c>
      <c r="B371" s="113">
        <f>SUM(B372:B372)</f>
        <v>26</v>
      </c>
      <c r="C371" s="113">
        <f>SUM(C372:C372)</f>
        <v>27</v>
      </c>
      <c r="D371" s="112">
        <f t="shared" si="5"/>
        <v>3.8461538461538538</v>
      </c>
      <c r="E371" s="49">
        <v>26</v>
      </c>
    </row>
    <row r="372" spans="1:5" ht="21" customHeight="1">
      <c r="A372" s="172" t="s">
        <v>226</v>
      </c>
      <c r="B372" s="113">
        <v>26</v>
      </c>
      <c r="C372" s="113">
        <v>27</v>
      </c>
      <c r="D372" s="112">
        <f t="shared" si="5"/>
        <v>3.8461538461538538</v>
      </c>
      <c r="E372" s="49">
        <v>26</v>
      </c>
    </row>
    <row r="373" spans="1:5" ht="21" customHeight="1">
      <c r="A373" s="181" t="s">
        <v>40</v>
      </c>
      <c r="B373" s="113">
        <f>SUM(B374:B375)</f>
        <v>277</v>
      </c>
      <c r="C373" s="113">
        <f>SUM(C374:C375)</f>
        <v>281</v>
      </c>
      <c r="D373" s="112">
        <f t="shared" si="5"/>
        <v>1.4440433212996311</v>
      </c>
      <c r="E373" s="49"/>
    </row>
    <row r="374" spans="1:5" ht="21" customHeight="1">
      <c r="A374" s="183" t="s">
        <v>225</v>
      </c>
      <c r="B374" s="113">
        <v>227</v>
      </c>
      <c r="C374" s="113">
        <v>230</v>
      </c>
      <c r="D374" s="112">
        <f t="shared" si="5"/>
        <v>1.3215859030837152</v>
      </c>
      <c r="E374" s="49"/>
    </row>
    <row r="375" spans="1:5" ht="21" customHeight="1">
      <c r="A375" s="183" t="s">
        <v>224</v>
      </c>
      <c r="B375" s="113">
        <v>50</v>
      </c>
      <c r="C375" s="113">
        <v>51</v>
      </c>
      <c r="D375" s="112">
        <f t="shared" si="5"/>
        <v>2</v>
      </c>
      <c r="E375" s="49"/>
    </row>
    <row r="376" spans="1:5" ht="21" customHeight="1">
      <c r="A376" s="179" t="s">
        <v>41</v>
      </c>
      <c r="B376" s="113">
        <f>SUM(B377:B377)</f>
        <v>44</v>
      </c>
      <c r="C376" s="113">
        <f>SUM(C377:C377)</f>
        <v>45</v>
      </c>
      <c r="D376" s="112">
        <f t="shared" si="5"/>
        <v>2.2727272727272663</v>
      </c>
      <c r="E376" s="49">
        <v>56</v>
      </c>
    </row>
    <row r="377" spans="1:5" ht="21" customHeight="1">
      <c r="A377" s="172" t="s">
        <v>223</v>
      </c>
      <c r="B377" s="113">
        <v>44</v>
      </c>
      <c r="C377" s="113">
        <v>45</v>
      </c>
      <c r="D377" s="112">
        <f t="shared" si="5"/>
        <v>2.2727272727272663</v>
      </c>
      <c r="E377" s="50">
        <v>56</v>
      </c>
    </row>
    <row r="378" spans="1:5" ht="21" customHeight="1">
      <c r="A378" s="192" t="s">
        <v>1849</v>
      </c>
      <c r="B378" s="113">
        <f>B379+B381+B383+B385</f>
        <v>4840</v>
      </c>
      <c r="C378" s="113">
        <f>C379+C381+C383+C385</f>
        <v>4900</v>
      </c>
      <c r="D378" s="112">
        <f t="shared" si="5"/>
        <v>1.239669421487605</v>
      </c>
      <c r="E378" s="49">
        <v>3201</v>
      </c>
    </row>
    <row r="379" spans="1:5" ht="21" customHeight="1">
      <c r="A379" s="179" t="s">
        <v>42</v>
      </c>
      <c r="B379" s="113">
        <f>SUM(B380:B380)</f>
        <v>27</v>
      </c>
      <c r="C379" s="113">
        <f>SUM(C380:C380)</f>
        <v>30</v>
      </c>
      <c r="D379" s="112">
        <f t="shared" si="5"/>
        <v>11.111111111111114</v>
      </c>
      <c r="E379" s="49">
        <v>112</v>
      </c>
    </row>
    <row r="380" spans="1:5" ht="21" customHeight="1">
      <c r="A380" s="172" t="s">
        <v>222</v>
      </c>
      <c r="B380" s="113">
        <v>27</v>
      </c>
      <c r="C380" s="113">
        <v>30</v>
      </c>
      <c r="D380" s="112">
        <f t="shared" si="5"/>
        <v>11.111111111111114</v>
      </c>
      <c r="E380" s="49">
        <v>112</v>
      </c>
    </row>
    <row r="381" spans="1:5" ht="21" customHeight="1">
      <c r="A381" s="179" t="s">
        <v>43</v>
      </c>
      <c r="B381" s="113">
        <f>SUM(B382:B382)</f>
        <v>84</v>
      </c>
      <c r="C381" s="113">
        <f>SUM(C382:C382)</f>
        <v>85</v>
      </c>
      <c r="D381" s="112">
        <f t="shared" si="5"/>
        <v>1.1904761904761898</v>
      </c>
      <c r="E381" s="49">
        <v>54</v>
      </c>
    </row>
    <row r="382" spans="1:5" ht="21" customHeight="1">
      <c r="A382" s="172" t="s">
        <v>221</v>
      </c>
      <c r="B382" s="113">
        <v>84</v>
      </c>
      <c r="C382" s="113">
        <v>85</v>
      </c>
      <c r="D382" s="112">
        <f t="shared" si="5"/>
        <v>1.1904761904761898</v>
      </c>
      <c r="E382" s="49">
        <v>54</v>
      </c>
    </row>
    <row r="383" spans="1:5" ht="21" customHeight="1">
      <c r="A383" s="179" t="s">
        <v>44</v>
      </c>
      <c r="B383" s="113">
        <f>SUM(B384:B384)</f>
        <v>12</v>
      </c>
      <c r="C383" s="113">
        <f>SUM(C384:C384)</f>
        <v>12</v>
      </c>
      <c r="D383" s="112">
        <f t="shared" ref="D383:D439" si="6">C383/B383*100-100</f>
        <v>0</v>
      </c>
      <c r="E383" s="49">
        <v>281</v>
      </c>
    </row>
    <row r="384" spans="1:5" ht="21" customHeight="1">
      <c r="A384" s="172" t="s">
        <v>220</v>
      </c>
      <c r="B384" s="113">
        <v>12</v>
      </c>
      <c r="C384" s="113">
        <v>12</v>
      </c>
      <c r="D384" s="112">
        <f t="shared" si="6"/>
        <v>0</v>
      </c>
      <c r="E384" s="49">
        <v>281</v>
      </c>
    </row>
    <row r="385" spans="1:5" ht="21" customHeight="1">
      <c r="A385" s="179" t="s">
        <v>45</v>
      </c>
      <c r="B385" s="113">
        <f>SUM(B386:B386)</f>
        <v>4717</v>
      </c>
      <c r="C385" s="113">
        <f>SUM(C386:C386)</f>
        <v>4773</v>
      </c>
      <c r="D385" s="112">
        <f t="shared" si="6"/>
        <v>1.1871952512189949</v>
      </c>
      <c r="E385" s="49">
        <v>2022</v>
      </c>
    </row>
    <row r="386" spans="1:5" ht="21" customHeight="1">
      <c r="A386" s="172" t="s">
        <v>219</v>
      </c>
      <c r="B386" s="113">
        <v>4717</v>
      </c>
      <c r="C386" s="113">
        <v>4773</v>
      </c>
      <c r="D386" s="112">
        <f t="shared" si="6"/>
        <v>1.1871952512189949</v>
      </c>
      <c r="E386" s="49">
        <v>2022</v>
      </c>
    </row>
    <row r="387" spans="1:5" ht="21" customHeight="1">
      <c r="A387" s="122" t="s">
        <v>478</v>
      </c>
      <c r="B387" s="113">
        <f>B388+B390+B392</f>
        <v>1777</v>
      </c>
      <c r="C387" s="113">
        <f>C388+C390+C392</f>
        <v>1800</v>
      </c>
      <c r="D387" s="112">
        <f t="shared" si="6"/>
        <v>1.2943162633652321</v>
      </c>
      <c r="E387" s="49">
        <v>3230</v>
      </c>
    </row>
    <row r="388" spans="1:5" ht="21" customHeight="1">
      <c r="A388" s="179" t="s">
        <v>46</v>
      </c>
      <c r="B388" s="113">
        <f>SUM(B389:B389)</f>
        <v>1561</v>
      </c>
      <c r="C388" s="113">
        <f>SUM(C389:C389)</f>
        <v>1580</v>
      </c>
      <c r="D388" s="112">
        <f t="shared" si="6"/>
        <v>1.2171684817424762</v>
      </c>
      <c r="E388" s="49">
        <v>1841</v>
      </c>
    </row>
    <row r="389" spans="1:5" ht="21" customHeight="1">
      <c r="A389" s="172" t="s">
        <v>218</v>
      </c>
      <c r="B389" s="113">
        <v>1561</v>
      </c>
      <c r="C389" s="113">
        <v>1580</v>
      </c>
      <c r="D389" s="112">
        <f t="shared" si="6"/>
        <v>1.2171684817424762</v>
      </c>
      <c r="E389" s="49">
        <v>1841</v>
      </c>
    </row>
    <row r="390" spans="1:5" ht="21" customHeight="1">
      <c r="A390" s="179" t="s">
        <v>47</v>
      </c>
      <c r="B390" s="113">
        <f>SUM(B391:B391)</f>
        <v>109</v>
      </c>
      <c r="C390" s="113">
        <f>SUM(C391:C391)</f>
        <v>110</v>
      </c>
      <c r="D390" s="112">
        <f t="shared" si="6"/>
        <v>0.91743119266054407</v>
      </c>
      <c r="E390" s="49">
        <v>395</v>
      </c>
    </row>
    <row r="391" spans="1:5" ht="21" customHeight="1">
      <c r="A391" s="172" t="s">
        <v>217</v>
      </c>
      <c r="B391" s="113">
        <v>109</v>
      </c>
      <c r="C391" s="113">
        <v>110</v>
      </c>
      <c r="D391" s="112">
        <f t="shared" si="6"/>
        <v>0.91743119266054407</v>
      </c>
      <c r="E391" s="49">
        <v>395</v>
      </c>
    </row>
    <row r="392" spans="1:5" ht="21" customHeight="1">
      <c r="A392" s="179" t="s">
        <v>48</v>
      </c>
      <c r="B392" s="113">
        <f>SUM(B393:B393)</f>
        <v>107</v>
      </c>
      <c r="C392" s="113">
        <f>SUM(C393:C393)</f>
        <v>110</v>
      </c>
      <c r="D392" s="112">
        <f t="shared" si="6"/>
        <v>2.803738317756995</v>
      </c>
      <c r="E392" s="49">
        <v>154</v>
      </c>
    </row>
    <row r="393" spans="1:5" ht="21" customHeight="1">
      <c r="A393" s="172" t="s">
        <v>216</v>
      </c>
      <c r="B393" s="113">
        <v>107</v>
      </c>
      <c r="C393" s="113">
        <v>110</v>
      </c>
      <c r="D393" s="112">
        <f t="shared" si="6"/>
        <v>2.803738317756995</v>
      </c>
      <c r="E393" s="49">
        <v>154</v>
      </c>
    </row>
    <row r="394" spans="1:5" ht="21" customHeight="1">
      <c r="A394" s="114" t="s">
        <v>1106</v>
      </c>
      <c r="B394" s="113">
        <f>B395</f>
        <v>68</v>
      </c>
      <c r="C394" s="113">
        <f>C395</f>
        <v>70</v>
      </c>
      <c r="D394" s="112">
        <f t="shared" si="6"/>
        <v>2.941176470588232</v>
      </c>
      <c r="E394" s="49"/>
    </row>
    <row r="395" spans="1:5" ht="21" customHeight="1">
      <c r="A395" s="181" t="s">
        <v>49</v>
      </c>
      <c r="B395" s="113">
        <f>B396</f>
        <v>68</v>
      </c>
      <c r="C395" s="113">
        <f>C396</f>
        <v>70</v>
      </c>
      <c r="D395" s="112">
        <f t="shared" si="6"/>
        <v>2.941176470588232</v>
      </c>
      <c r="E395" s="49"/>
    </row>
    <row r="396" spans="1:5" ht="21" customHeight="1">
      <c r="A396" s="183" t="s">
        <v>74</v>
      </c>
      <c r="B396" s="113">
        <v>68</v>
      </c>
      <c r="C396" s="113">
        <v>70</v>
      </c>
      <c r="D396" s="112">
        <f t="shared" si="6"/>
        <v>2.941176470588232</v>
      </c>
      <c r="E396" s="49"/>
    </row>
    <row r="397" spans="1:5" ht="21" customHeight="1">
      <c r="A397" s="122" t="s">
        <v>1535</v>
      </c>
      <c r="B397" s="113">
        <f>SUM(B398,B404,B407,B410)</f>
        <v>3580</v>
      </c>
      <c r="C397" s="113">
        <f>SUM(C398,C404,C407,C410)</f>
        <v>3650</v>
      </c>
      <c r="D397" s="112">
        <f t="shared" si="6"/>
        <v>1.955307262569832</v>
      </c>
      <c r="E397" s="49">
        <v>2613</v>
      </c>
    </row>
    <row r="398" spans="1:5" ht="21" customHeight="1">
      <c r="A398" s="181" t="s">
        <v>50</v>
      </c>
      <c r="B398" s="113">
        <f>SUM(B399:B403)</f>
        <v>1362</v>
      </c>
      <c r="C398" s="113">
        <f>SUM(C399:C403)</f>
        <v>2985</v>
      </c>
      <c r="D398" s="112">
        <f t="shared" si="6"/>
        <v>119.16299559471364</v>
      </c>
      <c r="E398" s="49">
        <v>1184</v>
      </c>
    </row>
    <row r="399" spans="1:5" ht="21" customHeight="1">
      <c r="A399" s="172" t="s">
        <v>74</v>
      </c>
      <c r="B399" s="113">
        <v>497</v>
      </c>
      <c r="C399" s="113">
        <v>500</v>
      </c>
      <c r="D399" s="112">
        <f t="shared" si="6"/>
        <v>0.60362173038228661</v>
      </c>
      <c r="E399" s="49">
        <v>383</v>
      </c>
    </row>
    <row r="400" spans="1:5" ht="21" customHeight="1">
      <c r="A400" s="172" t="s">
        <v>75</v>
      </c>
      <c r="B400" s="113">
        <v>535</v>
      </c>
      <c r="C400" s="113">
        <v>540</v>
      </c>
      <c r="D400" s="112">
        <f t="shared" si="6"/>
        <v>0.93457943925233167</v>
      </c>
      <c r="E400" s="49">
        <v>193</v>
      </c>
    </row>
    <row r="401" spans="1:5" ht="21" customHeight="1">
      <c r="A401" s="172" t="s">
        <v>215</v>
      </c>
      <c r="B401" s="113"/>
      <c r="C401" s="113">
        <v>35</v>
      </c>
      <c r="D401" s="112"/>
      <c r="E401" s="49"/>
    </row>
    <row r="402" spans="1:5" ht="21" customHeight="1">
      <c r="A402" s="193" t="s">
        <v>1850</v>
      </c>
      <c r="B402" s="113">
        <v>20</v>
      </c>
      <c r="C402" s="113">
        <v>22</v>
      </c>
      <c r="D402" s="112">
        <f t="shared" si="6"/>
        <v>10.000000000000014</v>
      </c>
      <c r="E402" s="49">
        <v>88</v>
      </c>
    </row>
    <row r="403" spans="1:5" ht="21" customHeight="1">
      <c r="A403" s="183" t="s">
        <v>214</v>
      </c>
      <c r="B403" s="113">
        <v>310</v>
      </c>
      <c r="C403" s="113">
        <v>1888</v>
      </c>
      <c r="D403" s="112">
        <f t="shared" si="6"/>
        <v>509.0322580645161</v>
      </c>
      <c r="E403" s="49"/>
    </row>
    <row r="404" spans="1:5" ht="21" customHeight="1">
      <c r="A404" s="179" t="s">
        <v>51</v>
      </c>
      <c r="B404" s="113">
        <f>SUM(B405:B406)</f>
        <v>1571</v>
      </c>
      <c r="C404" s="113">
        <f>SUM(C405:C406)</f>
        <v>0</v>
      </c>
      <c r="D404" s="112">
        <f t="shared" si="6"/>
        <v>-100</v>
      </c>
      <c r="E404" s="49"/>
    </row>
    <row r="405" spans="1:5" ht="21" customHeight="1">
      <c r="A405" s="183" t="s">
        <v>213</v>
      </c>
      <c r="B405" s="113">
        <v>1</v>
      </c>
      <c r="C405" s="113"/>
      <c r="D405" s="112"/>
      <c r="E405" s="49"/>
    </row>
    <row r="406" spans="1:5" ht="21" customHeight="1">
      <c r="A406" s="172" t="s">
        <v>212</v>
      </c>
      <c r="B406" s="113">
        <v>1570</v>
      </c>
      <c r="C406" s="113"/>
      <c r="D406" s="112">
        <f t="shared" si="6"/>
        <v>-100</v>
      </c>
      <c r="E406" s="49"/>
    </row>
    <row r="407" spans="1:5" ht="21" customHeight="1">
      <c r="A407" s="179" t="s">
        <v>52</v>
      </c>
      <c r="B407" s="113">
        <f>SUM(B408:B409)</f>
        <v>247</v>
      </c>
      <c r="C407" s="113">
        <f>SUM(C408:C409)</f>
        <v>255</v>
      </c>
      <c r="D407" s="112">
        <f t="shared" si="6"/>
        <v>3.2388663967611393</v>
      </c>
      <c r="E407" s="49">
        <v>130</v>
      </c>
    </row>
    <row r="408" spans="1:5" ht="21" customHeight="1">
      <c r="A408" s="172" t="s">
        <v>211</v>
      </c>
      <c r="B408" s="113">
        <v>40</v>
      </c>
      <c r="C408" s="113">
        <v>45</v>
      </c>
      <c r="D408" s="112">
        <f t="shared" si="6"/>
        <v>12.5</v>
      </c>
      <c r="E408" s="49">
        <v>20</v>
      </c>
    </row>
    <row r="409" spans="1:5" ht="21" customHeight="1">
      <c r="A409" s="172" t="s">
        <v>210</v>
      </c>
      <c r="B409" s="113">
        <v>207</v>
      </c>
      <c r="C409" s="113">
        <v>210</v>
      </c>
      <c r="D409" s="112">
        <f t="shared" si="6"/>
        <v>1.4492753623188435</v>
      </c>
      <c r="E409" s="49">
        <v>110</v>
      </c>
    </row>
    <row r="410" spans="1:5" ht="21" customHeight="1">
      <c r="A410" s="181" t="s">
        <v>53</v>
      </c>
      <c r="B410" s="113">
        <f>B411</f>
        <v>400</v>
      </c>
      <c r="C410" s="113">
        <f>C411</f>
        <v>410</v>
      </c>
      <c r="D410" s="112">
        <f t="shared" si="6"/>
        <v>2.4999999999999858</v>
      </c>
      <c r="E410" s="49">
        <v>1242</v>
      </c>
    </row>
    <row r="411" spans="1:5" ht="21" customHeight="1">
      <c r="A411" s="183" t="s">
        <v>209</v>
      </c>
      <c r="B411" s="113">
        <v>400</v>
      </c>
      <c r="C411" s="113">
        <v>410</v>
      </c>
      <c r="D411" s="112">
        <f t="shared" si="6"/>
        <v>2.4999999999999858</v>
      </c>
      <c r="E411" s="49">
        <v>1242</v>
      </c>
    </row>
    <row r="412" spans="1:5" ht="21" customHeight="1">
      <c r="A412" s="122" t="s">
        <v>1541</v>
      </c>
      <c r="B412" s="113">
        <f>SUM(B413,B416,B418)</f>
        <v>5621</v>
      </c>
      <c r="C412" s="113">
        <f>SUM(C413,C416,C418)</f>
        <v>5700</v>
      </c>
      <c r="D412" s="112">
        <f t="shared" si="6"/>
        <v>1.4054438711972921</v>
      </c>
      <c r="E412" s="49">
        <v>5310</v>
      </c>
    </row>
    <row r="413" spans="1:5" ht="21" customHeight="1">
      <c r="A413" s="179" t="s">
        <v>54</v>
      </c>
      <c r="B413" s="113">
        <f>SUM(B414:B415)</f>
        <v>254</v>
      </c>
      <c r="C413" s="113">
        <f>SUM(C414:C415)</f>
        <v>260</v>
      </c>
      <c r="D413" s="112">
        <f t="shared" si="6"/>
        <v>2.3622047244094517</v>
      </c>
      <c r="E413" s="49">
        <v>538</v>
      </c>
    </row>
    <row r="414" spans="1:5" ht="21" customHeight="1">
      <c r="A414" s="172" t="s">
        <v>208</v>
      </c>
      <c r="B414" s="113">
        <v>207</v>
      </c>
      <c r="C414" s="113">
        <v>210</v>
      </c>
      <c r="D414" s="112">
        <f t="shared" si="6"/>
        <v>1.4492753623188435</v>
      </c>
      <c r="E414" s="49">
        <v>177</v>
      </c>
    </row>
    <row r="415" spans="1:5" ht="21" customHeight="1">
      <c r="A415" s="172" t="s">
        <v>207</v>
      </c>
      <c r="B415" s="113">
        <v>47</v>
      </c>
      <c r="C415" s="113">
        <v>50</v>
      </c>
      <c r="D415" s="112">
        <f t="shared" si="6"/>
        <v>6.3829787234042499</v>
      </c>
      <c r="E415" s="49">
        <v>132</v>
      </c>
    </row>
    <row r="416" spans="1:5" ht="21" customHeight="1">
      <c r="A416" s="179" t="s">
        <v>55</v>
      </c>
      <c r="B416" s="113">
        <f>SUM(B417:B417)</f>
        <v>5170</v>
      </c>
      <c r="C416" s="113">
        <f>SUM(C417:C417)</f>
        <v>5240</v>
      </c>
      <c r="D416" s="112">
        <f t="shared" si="6"/>
        <v>1.3539651837524218</v>
      </c>
      <c r="E416" s="49">
        <v>4039</v>
      </c>
    </row>
    <row r="417" spans="1:5" ht="21" customHeight="1">
      <c r="A417" s="172" t="s">
        <v>206</v>
      </c>
      <c r="B417" s="113">
        <v>5170</v>
      </c>
      <c r="C417" s="113">
        <v>5240</v>
      </c>
      <c r="D417" s="112">
        <f t="shared" si="6"/>
        <v>1.3539651837524218</v>
      </c>
      <c r="E417" s="49">
        <v>4039</v>
      </c>
    </row>
    <row r="418" spans="1:5" ht="21" customHeight="1">
      <c r="A418" s="179" t="s">
        <v>56</v>
      </c>
      <c r="B418" s="113">
        <f>SUM(B419:B419)</f>
        <v>197</v>
      </c>
      <c r="C418" s="113">
        <f>SUM(C419:C419)</f>
        <v>200</v>
      </c>
      <c r="D418" s="112">
        <f t="shared" si="6"/>
        <v>1.5228426395939039</v>
      </c>
      <c r="E418" s="49">
        <v>733</v>
      </c>
    </row>
    <row r="419" spans="1:5" ht="21" customHeight="1">
      <c r="A419" s="172" t="s">
        <v>205</v>
      </c>
      <c r="B419" s="113">
        <v>197</v>
      </c>
      <c r="C419" s="113">
        <v>200</v>
      </c>
      <c r="D419" s="112">
        <f t="shared" si="6"/>
        <v>1.5228426395939039</v>
      </c>
      <c r="E419" s="49">
        <v>733</v>
      </c>
    </row>
    <row r="420" spans="1:5" ht="21" customHeight="1">
      <c r="A420" s="122" t="s">
        <v>1546</v>
      </c>
      <c r="B420" s="113">
        <f>SUM(B421)</f>
        <v>872</v>
      </c>
      <c r="C420" s="113">
        <f>SUM(C421)</f>
        <v>800</v>
      </c>
      <c r="D420" s="112">
        <f t="shared" si="6"/>
        <v>-8.2568807339449535</v>
      </c>
      <c r="E420" s="49">
        <v>702</v>
      </c>
    </row>
    <row r="421" spans="1:5" ht="21" customHeight="1">
      <c r="A421" s="179" t="s">
        <v>57</v>
      </c>
      <c r="B421" s="113">
        <f>SUM(B422:B423)</f>
        <v>872</v>
      </c>
      <c r="C421" s="113">
        <f>SUM(C422:C423)</f>
        <v>800</v>
      </c>
      <c r="D421" s="112">
        <f t="shared" si="6"/>
        <v>-8.2568807339449535</v>
      </c>
      <c r="E421" s="49">
        <v>702</v>
      </c>
    </row>
    <row r="422" spans="1:5" ht="21" customHeight="1">
      <c r="A422" s="172" t="s">
        <v>203</v>
      </c>
      <c r="B422" s="113">
        <v>870</v>
      </c>
      <c r="C422" s="113">
        <v>800</v>
      </c>
      <c r="D422" s="112">
        <f t="shared" si="6"/>
        <v>-8.0459770114942586</v>
      </c>
      <c r="E422" s="49">
        <v>700</v>
      </c>
    </row>
    <row r="423" spans="1:5" ht="21" customHeight="1">
      <c r="A423" s="172" t="s">
        <v>204</v>
      </c>
      <c r="B423" s="113">
        <v>2</v>
      </c>
      <c r="C423" s="113"/>
      <c r="D423" s="112"/>
      <c r="E423" s="49">
        <v>2</v>
      </c>
    </row>
    <row r="424" spans="1:5" ht="21" customHeight="1">
      <c r="A424" s="122" t="s">
        <v>1549</v>
      </c>
      <c r="B424" s="113">
        <f>B425+B433+B435</f>
        <v>1513</v>
      </c>
      <c r="C424" s="113">
        <f>C425+C433+C435</f>
        <v>1600</v>
      </c>
      <c r="D424" s="112">
        <f t="shared" si="6"/>
        <v>5.7501652346331866</v>
      </c>
      <c r="E424" s="49"/>
    </row>
    <row r="425" spans="1:5" ht="21" customHeight="1">
      <c r="A425" s="181" t="s">
        <v>58</v>
      </c>
      <c r="B425" s="113">
        <f>SUM(B426:B432)</f>
        <v>815</v>
      </c>
      <c r="C425" s="113">
        <f>SUM(C426:C432)</f>
        <v>832</v>
      </c>
      <c r="D425" s="112">
        <f t="shared" si="6"/>
        <v>2.0858895705521547</v>
      </c>
      <c r="E425" s="49"/>
    </row>
    <row r="426" spans="1:5" ht="21" customHeight="1">
      <c r="A426" s="183" t="s">
        <v>74</v>
      </c>
      <c r="B426" s="113">
        <v>478</v>
      </c>
      <c r="C426" s="113">
        <v>480</v>
      </c>
      <c r="D426" s="112">
        <f t="shared" si="6"/>
        <v>0.41841004184099972</v>
      </c>
      <c r="E426" s="49"/>
    </row>
    <row r="427" spans="1:5" ht="21" customHeight="1">
      <c r="A427" s="183" t="s">
        <v>75</v>
      </c>
      <c r="B427" s="113">
        <v>130</v>
      </c>
      <c r="C427" s="113">
        <v>130</v>
      </c>
      <c r="D427" s="112">
        <f t="shared" si="6"/>
        <v>0</v>
      </c>
      <c r="E427" s="49"/>
    </row>
    <row r="428" spans="1:5" ht="21" customHeight="1">
      <c r="A428" s="183" t="s">
        <v>202</v>
      </c>
      <c r="B428" s="113">
        <v>15</v>
      </c>
      <c r="C428" s="113">
        <v>20</v>
      </c>
      <c r="D428" s="112">
        <f t="shared" si="6"/>
        <v>33.333333333333314</v>
      </c>
      <c r="E428" s="49"/>
    </row>
    <row r="429" spans="1:5" ht="21" customHeight="1">
      <c r="A429" s="183" t="s">
        <v>201</v>
      </c>
      <c r="B429" s="113">
        <v>47</v>
      </c>
      <c r="C429" s="113">
        <v>50</v>
      </c>
      <c r="D429" s="112">
        <f t="shared" si="6"/>
        <v>6.3829787234042499</v>
      </c>
      <c r="E429" s="49"/>
    </row>
    <row r="430" spans="1:5" ht="21" customHeight="1">
      <c r="A430" s="183" t="s">
        <v>200</v>
      </c>
      <c r="B430" s="113">
        <v>20</v>
      </c>
      <c r="C430" s="113">
        <v>21</v>
      </c>
      <c r="D430" s="112">
        <f t="shared" si="6"/>
        <v>5</v>
      </c>
      <c r="E430" s="49"/>
    </row>
    <row r="431" spans="1:5" ht="21" customHeight="1">
      <c r="A431" s="183" t="s">
        <v>199</v>
      </c>
      <c r="B431" s="113">
        <v>5</v>
      </c>
      <c r="C431" s="113">
        <v>6</v>
      </c>
      <c r="D431" s="112">
        <f t="shared" si="6"/>
        <v>20</v>
      </c>
      <c r="E431" s="49"/>
    </row>
    <row r="432" spans="1:5" ht="21" customHeight="1">
      <c r="A432" s="183" t="s">
        <v>198</v>
      </c>
      <c r="B432" s="113">
        <v>120</v>
      </c>
      <c r="C432" s="113">
        <v>125</v>
      </c>
      <c r="D432" s="112">
        <f t="shared" si="6"/>
        <v>4.1666666666666714</v>
      </c>
      <c r="E432" s="49"/>
    </row>
    <row r="433" spans="1:5" ht="21" customHeight="1">
      <c r="A433" s="181" t="s">
        <v>59</v>
      </c>
      <c r="B433" s="113">
        <f>B434</f>
        <v>488</v>
      </c>
      <c r="C433" s="113">
        <f>C434</f>
        <v>548</v>
      </c>
      <c r="D433" s="112">
        <f t="shared" si="6"/>
        <v>12.295081967213122</v>
      </c>
      <c r="E433" s="49"/>
    </row>
    <row r="434" spans="1:5" ht="21" customHeight="1">
      <c r="A434" s="183" t="s">
        <v>197</v>
      </c>
      <c r="B434" s="113">
        <v>488</v>
      </c>
      <c r="C434" s="113">
        <v>548</v>
      </c>
      <c r="D434" s="112">
        <f t="shared" si="6"/>
        <v>12.295081967213122</v>
      </c>
      <c r="E434" s="49"/>
    </row>
    <row r="435" spans="1:5" ht="21" customHeight="1">
      <c r="A435" s="181" t="s">
        <v>60</v>
      </c>
      <c r="B435" s="113">
        <v>210</v>
      </c>
      <c r="C435" s="113">
        <v>220</v>
      </c>
      <c r="D435" s="112">
        <f t="shared" si="6"/>
        <v>4.7619047619047734</v>
      </c>
      <c r="E435" s="49"/>
    </row>
    <row r="436" spans="1:5" ht="21" customHeight="1">
      <c r="A436" s="114" t="s">
        <v>1774</v>
      </c>
      <c r="B436" s="113"/>
      <c r="C436" s="113">
        <v>2650</v>
      </c>
      <c r="D436" s="112"/>
      <c r="E436" s="49"/>
    </row>
    <row r="437" spans="1:5" ht="21" customHeight="1">
      <c r="A437" s="122" t="s">
        <v>1775</v>
      </c>
      <c r="B437" s="113">
        <f>B438</f>
        <v>267</v>
      </c>
      <c r="C437" s="113">
        <f>C438</f>
        <v>270</v>
      </c>
      <c r="D437" s="112">
        <f t="shared" si="6"/>
        <v>1.1235955056179847</v>
      </c>
      <c r="E437" s="49">
        <v>52</v>
      </c>
    </row>
    <row r="438" spans="1:5" ht="21" customHeight="1">
      <c r="A438" s="179" t="s">
        <v>61</v>
      </c>
      <c r="B438" s="113">
        <f>B439</f>
        <v>267</v>
      </c>
      <c r="C438" s="113">
        <f>C439</f>
        <v>270</v>
      </c>
      <c r="D438" s="112">
        <f t="shared" si="6"/>
        <v>1.1235955056179847</v>
      </c>
      <c r="E438" s="49">
        <v>52</v>
      </c>
    </row>
    <row r="439" spans="1:5" ht="21" customHeight="1">
      <c r="A439" s="172" t="s">
        <v>196</v>
      </c>
      <c r="B439" s="113">
        <v>267</v>
      </c>
      <c r="C439" s="113">
        <v>270</v>
      </c>
      <c r="D439" s="112">
        <f t="shared" si="6"/>
        <v>1.1235955056179847</v>
      </c>
      <c r="E439" s="49">
        <v>52</v>
      </c>
    </row>
    <row r="440" spans="1:5" ht="21" customHeight="1">
      <c r="A440" s="122" t="s">
        <v>1776</v>
      </c>
      <c r="B440" s="113">
        <f>B441</f>
        <v>8566</v>
      </c>
      <c r="C440" s="113">
        <f>C441</f>
        <v>10300</v>
      </c>
      <c r="D440" s="112">
        <f>C440/B440*100-100</f>
        <v>20.242820452953538</v>
      </c>
      <c r="E440" s="49">
        <v>4629</v>
      </c>
    </row>
    <row r="441" spans="1:5" ht="21" customHeight="1">
      <c r="A441" s="181" t="s">
        <v>62</v>
      </c>
      <c r="B441" s="113">
        <f>B442</f>
        <v>8566</v>
      </c>
      <c r="C441" s="113">
        <f>C442</f>
        <v>10300</v>
      </c>
      <c r="D441" s="112">
        <f>C441/B441*100-100</f>
        <v>20.242820452953538</v>
      </c>
      <c r="E441" s="49"/>
    </row>
    <row r="442" spans="1:5" ht="21" customHeight="1">
      <c r="A442" s="183" t="s">
        <v>195</v>
      </c>
      <c r="B442" s="113">
        <v>8566</v>
      </c>
      <c r="C442" s="113">
        <v>10300</v>
      </c>
      <c r="D442" s="112">
        <f>C442/B442*100-100</f>
        <v>20.242820452953538</v>
      </c>
      <c r="E442" s="49"/>
    </row>
    <row r="443" spans="1:5" ht="21" customHeight="1">
      <c r="A443" s="122" t="s">
        <v>1777</v>
      </c>
      <c r="B443" s="113">
        <f>B444</f>
        <v>66</v>
      </c>
      <c r="C443" s="113">
        <f>C444</f>
        <v>40</v>
      </c>
      <c r="D443" s="112">
        <f>C443/B443*100-100</f>
        <v>-39.393939393939391</v>
      </c>
      <c r="E443" s="49">
        <v>33</v>
      </c>
    </row>
    <row r="444" spans="1:5" ht="21" customHeight="1">
      <c r="A444" s="183" t="s">
        <v>194</v>
      </c>
      <c r="B444" s="113">
        <v>66</v>
      </c>
      <c r="C444" s="113">
        <v>40</v>
      </c>
      <c r="D444" s="112">
        <f>C444/B444*100-100</f>
        <v>-39.393939393939391</v>
      </c>
      <c r="E444" s="49"/>
    </row>
    <row r="445" spans="1:5" s="41" customFormat="1" ht="21" customHeight="1">
      <c r="A445" s="117" t="s">
        <v>512</v>
      </c>
      <c r="B445" s="96">
        <f>SUM(B446:B451)</f>
        <v>22961</v>
      </c>
      <c r="C445" s="96">
        <f>SUM(C446:C451)</f>
        <v>19171</v>
      </c>
      <c r="D445" s="112"/>
      <c r="E445" s="51"/>
    </row>
    <row r="446" spans="1:5" ht="21" customHeight="1">
      <c r="A446" s="182" t="s">
        <v>63</v>
      </c>
      <c r="B446" s="135">
        <v>3000</v>
      </c>
      <c r="C446" s="135">
        <v>4171</v>
      </c>
      <c r="D446" s="136"/>
      <c r="E446" s="49"/>
    </row>
    <row r="447" spans="1:5" ht="21" customHeight="1">
      <c r="A447" s="49" t="s">
        <v>516</v>
      </c>
      <c r="B447" s="135"/>
      <c r="C447" s="135"/>
      <c r="D447" s="136"/>
      <c r="E447" s="49"/>
    </row>
    <row r="448" spans="1:5" ht="21" customHeight="1">
      <c r="A448" s="49" t="s">
        <v>1778</v>
      </c>
      <c r="B448" s="135">
        <v>21</v>
      </c>
      <c r="C448" s="135"/>
      <c r="D448" s="136"/>
      <c r="E448" s="49"/>
    </row>
    <row r="449" spans="1:5" ht="21" customHeight="1">
      <c r="A449" s="49" t="s">
        <v>1779</v>
      </c>
      <c r="B449" s="135">
        <v>9185</v>
      </c>
      <c r="C449" s="135"/>
      <c r="D449" s="136"/>
      <c r="E449" s="49"/>
    </row>
    <row r="450" spans="1:5" ht="21" customHeight="1">
      <c r="A450" s="49" t="s">
        <v>1406</v>
      </c>
      <c r="B450" s="135">
        <v>755</v>
      </c>
      <c r="C450" s="135"/>
      <c r="D450" s="136"/>
      <c r="E450" s="49"/>
    </row>
    <row r="451" spans="1:5" ht="21" customHeight="1">
      <c r="A451" s="49" t="s">
        <v>1407</v>
      </c>
      <c r="B451" s="135">
        <v>10000</v>
      </c>
      <c r="C451" s="135">
        <v>15000</v>
      </c>
      <c r="D451" s="136"/>
      <c r="E451" s="49"/>
    </row>
    <row r="452" spans="1:5" s="41" customFormat="1" ht="21" customHeight="1">
      <c r="A452" s="180" t="s">
        <v>514</v>
      </c>
      <c r="B452" s="95">
        <f>B445+B4</f>
        <v>325773</v>
      </c>
      <c r="C452" s="95">
        <f>C445+C4</f>
        <v>284171</v>
      </c>
      <c r="D452" s="112"/>
      <c r="E452" s="51"/>
    </row>
    <row r="453" spans="1:5" ht="36.75" customHeight="1">
      <c r="A453" s="198" t="s">
        <v>288</v>
      </c>
      <c r="B453" s="198"/>
      <c r="C453" s="198"/>
      <c r="D453" s="198"/>
    </row>
  </sheetData>
  <mergeCells count="2">
    <mergeCell ref="A1:D1"/>
    <mergeCell ref="A453:D453"/>
  </mergeCells>
  <phoneticPr fontId="3" type="noConversion"/>
  <conditionalFormatting sqref="E155:E157 E149 E153 E144 E141 E9 A128:A130 A122 A126 A117 A114 A156:A158 A150 A154 A145 A142 A10 D3:D452">
    <cfRule type="cellIs" dxfId="1" priority="3" stopIfTrue="1" operator="equal">
      <formula>0</formula>
    </cfRule>
  </conditionalFormatting>
  <printOptions horizontalCentered="1"/>
  <pageMargins left="0.47" right="0.47" top="0.87" bottom="0.87" header="0.51" footer="0.7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D42"/>
  <sheetViews>
    <sheetView showGridLines="0" showZeros="0" tabSelected="1" workbookViewId="0">
      <selection sqref="A1:XFD1048576"/>
    </sheetView>
  </sheetViews>
  <sheetFormatPr defaultColWidth="9" defaultRowHeight="13.5"/>
  <cols>
    <col min="1" max="1" width="22.25" style="24" customWidth="1"/>
    <col min="2" max="2" width="16" style="24" customWidth="1"/>
    <col min="3" max="3" width="14.875" style="25" hidden="1" customWidth="1"/>
    <col min="4" max="4" width="60.5" style="24" customWidth="1"/>
    <col min="5" max="16384" width="9" style="24"/>
  </cols>
  <sheetData>
    <row r="1" spans="1:4" ht="24" customHeight="1">
      <c r="A1" s="197" t="s">
        <v>1851</v>
      </c>
      <c r="B1" s="197"/>
      <c r="C1" s="197"/>
      <c r="D1" s="197"/>
    </row>
    <row r="2" spans="1:4" ht="23.25" customHeight="1">
      <c r="C2" s="26"/>
      <c r="D2" s="27" t="s">
        <v>1282</v>
      </c>
    </row>
    <row r="3" spans="1:4" ht="29.1" customHeight="1">
      <c r="A3" s="28" t="s">
        <v>517</v>
      </c>
      <c r="B3" s="28" t="s">
        <v>1852</v>
      </c>
      <c r="C3" s="29" t="s">
        <v>518</v>
      </c>
      <c r="D3" s="28" t="s">
        <v>519</v>
      </c>
    </row>
    <row r="4" spans="1:4" s="23" customFormat="1" ht="29.1" customHeight="1">
      <c r="A4" s="30" t="s">
        <v>520</v>
      </c>
      <c r="B4" s="31">
        <f>B5+B10+B21+B22+B23+B27+B28+B29+B30+B36+B37+B38+B39+B40+B41</f>
        <v>86500</v>
      </c>
      <c r="C4" s="31">
        <f>C5+C10+C21+C22+C23+C27+C28+C29+C30+C36+C37+C38+C39+C40+C41</f>
        <v>73049</v>
      </c>
      <c r="D4" s="203"/>
    </row>
    <row r="5" spans="1:4" ht="29.1" customHeight="1">
      <c r="A5" s="32" t="s">
        <v>521</v>
      </c>
      <c r="B5" s="33">
        <f>SUM(B6:B9)</f>
        <v>36800</v>
      </c>
      <c r="C5" s="33">
        <f>SUM(C6:C9)</f>
        <v>36526</v>
      </c>
      <c r="D5" s="34" t="s">
        <v>522</v>
      </c>
    </row>
    <row r="6" spans="1:4" ht="29.1" customHeight="1">
      <c r="A6" s="32" t="s">
        <v>1853</v>
      </c>
      <c r="B6" s="33">
        <v>25000</v>
      </c>
      <c r="C6" s="33">
        <v>24885</v>
      </c>
      <c r="D6" s="34" t="s">
        <v>523</v>
      </c>
    </row>
    <row r="7" spans="1:4" ht="48.75" customHeight="1">
      <c r="A7" s="32" t="s">
        <v>1854</v>
      </c>
      <c r="B7" s="33">
        <v>6000</v>
      </c>
      <c r="C7" s="33">
        <v>4341</v>
      </c>
      <c r="D7" s="34" t="s">
        <v>524</v>
      </c>
    </row>
    <row r="8" spans="1:4" ht="29.1" customHeight="1">
      <c r="A8" s="32" t="s">
        <v>525</v>
      </c>
      <c r="B8" s="33">
        <v>3500</v>
      </c>
      <c r="C8" s="33">
        <v>5157</v>
      </c>
      <c r="D8" s="34" t="s">
        <v>526</v>
      </c>
    </row>
    <row r="9" spans="1:4" ht="29.1" customHeight="1">
      <c r="A9" s="32" t="s">
        <v>1855</v>
      </c>
      <c r="B9" s="33">
        <v>2300</v>
      </c>
      <c r="C9" s="33">
        <v>2143</v>
      </c>
      <c r="D9" s="34" t="s">
        <v>527</v>
      </c>
    </row>
    <row r="10" spans="1:4" ht="29.1" customHeight="1">
      <c r="A10" s="32" t="s">
        <v>528</v>
      </c>
      <c r="B10" s="33">
        <f>SUM(B11:B20)</f>
        <v>3240</v>
      </c>
      <c r="C10" s="33">
        <f>SUM(C11:C20)</f>
        <v>6326</v>
      </c>
      <c r="D10" s="34" t="s">
        <v>529</v>
      </c>
    </row>
    <row r="11" spans="1:4" ht="60.75" customHeight="1">
      <c r="A11" s="32" t="s">
        <v>530</v>
      </c>
      <c r="B11" s="33">
        <v>1300</v>
      </c>
      <c r="C11" s="33">
        <v>3344</v>
      </c>
      <c r="D11" s="34" t="s">
        <v>531</v>
      </c>
    </row>
    <row r="12" spans="1:4" ht="29.1" customHeight="1">
      <c r="A12" s="32" t="s">
        <v>532</v>
      </c>
      <c r="B12" s="33">
        <v>15</v>
      </c>
      <c r="C12" s="33">
        <v>31</v>
      </c>
      <c r="D12" s="34" t="s">
        <v>533</v>
      </c>
    </row>
    <row r="13" spans="1:4" ht="29.1" customHeight="1">
      <c r="A13" s="32" t="s">
        <v>534</v>
      </c>
      <c r="B13" s="33">
        <v>50</v>
      </c>
      <c r="C13" s="33">
        <v>76</v>
      </c>
      <c r="D13" s="34" t="s">
        <v>535</v>
      </c>
    </row>
    <row r="14" spans="1:4" ht="29.1" customHeight="1">
      <c r="A14" s="32" t="s">
        <v>536</v>
      </c>
      <c r="B14" s="33">
        <v>75</v>
      </c>
      <c r="C14" s="33">
        <v>21</v>
      </c>
      <c r="D14" s="34" t="s">
        <v>537</v>
      </c>
    </row>
    <row r="15" spans="1:4" ht="29.1" customHeight="1">
      <c r="A15" s="32" t="s">
        <v>538</v>
      </c>
      <c r="B15" s="33">
        <v>800</v>
      </c>
      <c r="C15" s="33">
        <v>1218</v>
      </c>
      <c r="D15" s="34" t="s">
        <v>539</v>
      </c>
    </row>
    <row r="16" spans="1:4" ht="29.1" customHeight="1">
      <c r="A16" s="32" t="s">
        <v>540</v>
      </c>
      <c r="B16" s="33">
        <v>300</v>
      </c>
      <c r="C16" s="33">
        <v>771</v>
      </c>
      <c r="D16" s="34" t="s">
        <v>541</v>
      </c>
    </row>
    <row r="17" spans="1:4" ht="29.1" customHeight="1">
      <c r="A17" s="32" t="s">
        <v>542</v>
      </c>
      <c r="B17" s="33">
        <v>150</v>
      </c>
      <c r="C17" s="33"/>
      <c r="D17" s="34" t="s">
        <v>543</v>
      </c>
    </row>
    <row r="18" spans="1:4" ht="29.1" customHeight="1">
      <c r="A18" s="32" t="s">
        <v>544</v>
      </c>
      <c r="B18" s="33">
        <v>100</v>
      </c>
      <c r="C18" s="33">
        <v>162</v>
      </c>
      <c r="D18" s="34" t="s">
        <v>545</v>
      </c>
    </row>
    <row r="19" spans="1:4" ht="29.1" customHeight="1">
      <c r="A19" s="32" t="s">
        <v>546</v>
      </c>
      <c r="B19" s="33">
        <v>100</v>
      </c>
      <c r="C19" s="33">
        <v>143</v>
      </c>
      <c r="D19" s="34" t="s">
        <v>1856</v>
      </c>
    </row>
    <row r="20" spans="1:4" ht="29.1" customHeight="1">
      <c r="A20" s="32" t="s">
        <v>1857</v>
      </c>
      <c r="B20" s="33">
        <v>350</v>
      </c>
      <c r="C20" s="33">
        <v>560</v>
      </c>
      <c r="D20" s="34" t="s">
        <v>547</v>
      </c>
    </row>
    <row r="21" spans="1:4" ht="29.1" customHeight="1">
      <c r="A21" s="32" t="s">
        <v>548</v>
      </c>
      <c r="B21" s="33">
        <v>90</v>
      </c>
      <c r="C21" s="33">
        <v>207</v>
      </c>
      <c r="D21" s="35" t="s">
        <v>549</v>
      </c>
    </row>
    <row r="22" spans="1:4" ht="29.1" customHeight="1">
      <c r="A22" s="32" t="s">
        <v>550</v>
      </c>
      <c r="B22" s="33"/>
      <c r="C22" s="33"/>
      <c r="D22" s="35" t="s">
        <v>551</v>
      </c>
    </row>
    <row r="23" spans="1:4" ht="29.1" customHeight="1">
      <c r="A23" s="32" t="s">
        <v>552</v>
      </c>
      <c r="B23" s="33">
        <f>SUM(B24:B26)</f>
        <v>45060</v>
      </c>
      <c r="C23" s="33">
        <f>SUM(C24:C26)</f>
        <v>22460</v>
      </c>
      <c r="D23" s="35" t="s">
        <v>553</v>
      </c>
    </row>
    <row r="24" spans="1:4" ht="29.1" customHeight="1">
      <c r="A24" s="32" t="s">
        <v>554</v>
      </c>
      <c r="B24" s="33">
        <v>42250</v>
      </c>
      <c r="C24" s="33">
        <v>20488</v>
      </c>
      <c r="D24" s="35" t="s">
        <v>555</v>
      </c>
    </row>
    <row r="25" spans="1:4" ht="29.1" customHeight="1">
      <c r="A25" s="32" t="s">
        <v>556</v>
      </c>
      <c r="B25" s="33">
        <v>2810</v>
      </c>
      <c r="C25" s="33">
        <v>1972</v>
      </c>
      <c r="D25" s="35" t="s">
        <v>557</v>
      </c>
    </row>
    <row r="26" spans="1:4" ht="29.1" customHeight="1">
      <c r="A26" s="32" t="s">
        <v>558</v>
      </c>
      <c r="B26" s="33"/>
      <c r="C26" s="33"/>
      <c r="D26" s="35" t="s">
        <v>559</v>
      </c>
    </row>
    <row r="27" spans="1:4" ht="29.1" customHeight="1">
      <c r="A27" s="32" t="s">
        <v>560</v>
      </c>
      <c r="B27" s="33">
        <v>110</v>
      </c>
      <c r="C27" s="33">
        <v>69</v>
      </c>
      <c r="D27" s="35" t="s">
        <v>561</v>
      </c>
    </row>
    <row r="28" spans="1:4" ht="29.1" customHeight="1">
      <c r="A28" s="32" t="s">
        <v>562</v>
      </c>
      <c r="B28" s="33"/>
      <c r="C28" s="33"/>
      <c r="D28" s="35" t="s">
        <v>563</v>
      </c>
    </row>
    <row r="29" spans="1:4" ht="29.1" customHeight="1">
      <c r="A29" s="32" t="s">
        <v>564</v>
      </c>
      <c r="B29" s="33"/>
      <c r="C29" s="33"/>
      <c r="D29" s="35" t="s">
        <v>565</v>
      </c>
    </row>
    <row r="30" spans="1:4" ht="29.1" customHeight="1">
      <c r="A30" s="32" t="s">
        <v>566</v>
      </c>
      <c r="B30" s="33">
        <f>SUM(B31:B35)</f>
        <v>1200</v>
      </c>
      <c r="C30" s="33">
        <f>SUM(C31:C35)</f>
        <v>7461</v>
      </c>
      <c r="D30" s="34" t="s">
        <v>567</v>
      </c>
    </row>
    <row r="31" spans="1:4" ht="29.1" customHeight="1">
      <c r="A31" s="32" t="s">
        <v>568</v>
      </c>
      <c r="B31" s="33">
        <v>800</v>
      </c>
      <c r="C31" s="33">
        <v>734</v>
      </c>
      <c r="D31" s="34" t="s">
        <v>569</v>
      </c>
    </row>
    <row r="32" spans="1:4" ht="39" customHeight="1">
      <c r="A32" s="32" t="s">
        <v>570</v>
      </c>
      <c r="B32" s="33">
        <v>20</v>
      </c>
      <c r="C32" s="33">
        <v>14</v>
      </c>
      <c r="D32" s="34" t="s">
        <v>571</v>
      </c>
    </row>
    <row r="33" spans="1:4" ht="40.5" customHeight="1">
      <c r="A33" s="32" t="s">
        <v>572</v>
      </c>
      <c r="B33" s="33"/>
      <c r="C33" s="33"/>
      <c r="D33" s="34" t="s">
        <v>573</v>
      </c>
    </row>
    <row r="34" spans="1:4" ht="29.1" customHeight="1">
      <c r="A34" s="32" t="s">
        <v>574</v>
      </c>
      <c r="B34" s="33">
        <v>300</v>
      </c>
      <c r="C34" s="33">
        <v>6640</v>
      </c>
      <c r="D34" s="34" t="s">
        <v>575</v>
      </c>
    </row>
    <row r="35" spans="1:4" ht="39" customHeight="1">
      <c r="A35" s="32" t="s">
        <v>576</v>
      </c>
      <c r="B35" s="33">
        <v>80</v>
      </c>
      <c r="C35" s="33">
        <v>73</v>
      </c>
      <c r="D35" s="34" t="s">
        <v>577</v>
      </c>
    </row>
    <row r="36" spans="1:4" ht="29.1" customHeight="1">
      <c r="A36" s="32" t="s">
        <v>578</v>
      </c>
      <c r="B36" s="33"/>
      <c r="C36" s="33"/>
      <c r="D36" s="34" t="s">
        <v>579</v>
      </c>
    </row>
    <row r="37" spans="1:4" ht="29.1" customHeight="1">
      <c r="A37" s="32" t="s">
        <v>580</v>
      </c>
      <c r="B37" s="33"/>
      <c r="C37" s="33"/>
      <c r="D37" s="35" t="s">
        <v>581</v>
      </c>
    </row>
    <row r="38" spans="1:4" ht="29.1" customHeight="1">
      <c r="A38" s="32" t="s">
        <v>582</v>
      </c>
      <c r="B38" s="33"/>
      <c r="C38" s="33"/>
      <c r="D38" s="35" t="s">
        <v>583</v>
      </c>
    </row>
    <row r="39" spans="1:4" ht="29.1" customHeight="1">
      <c r="A39" s="32" t="s">
        <v>584</v>
      </c>
      <c r="B39" s="33"/>
      <c r="C39" s="33"/>
      <c r="D39" s="35" t="s">
        <v>585</v>
      </c>
    </row>
    <row r="40" spans="1:4" ht="29.1" customHeight="1">
      <c r="A40" s="32" t="s">
        <v>586</v>
      </c>
      <c r="B40" s="33"/>
      <c r="C40" s="33"/>
      <c r="D40" s="35" t="s">
        <v>587</v>
      </c>
    </row>
    <row r="41" spans="1:4" ht="29.1" customHeight="1">
      <c r="A41" s="32" t="s">
        <v>588</v>
      </c>
      <c r="B41" s="33"/>
      <c r="C41" s="33"/>
      <c r="D41" s="35" t="s">
        <v>589</v>
      </c>
    </row>
    <row r="42" spans="1:4" ht="31.5" customHeight="1">
      <c r="A42" s="199"/>
      <c r="B42" s="204"/>
      <c r="C42" s="204"/>
    </row>
  </sheetData>
  <sheetProtection formatCells="0" formatColumns="0" formatRows="0"/>
  <mergeCells count="2">
    <mergeCell ref="A1:D1"/>
    <mergeCell ref="A42:C42"/>
  </mergeCells>
  <phoneticPr fontId="16" type="noConversion"/>
  <printOptions horizontalCentered="1"/>
  <pageMargins left="0.6" right="0.59055118110236227" top="0.55118110236220474" bottom="0.59055118110236227"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1224"/>
  <sheetViews>
    <sheetView showZeros="0" zoomScale="120" workbookViewId="0">
      <pane ySplit="3" topLeftCell="A1218" activePane="bottomLeft" state="frozen"/>
      <selection pane="bottomLeft" activeCell="E1232" sqref="E1232"/>
    </sheetView>
  </sheetViews>
  <sheetFormatPr defaultColWidth="9" defaultRowHeight="20.100000000000001" customHeight="1"/>
  <cols>
    <col min="1" max="1" width="33.625" style="3" customWidth="1"/>
    <col min="2" max="4" width="12.5" style="4" customWidth="1"/>
    <col min="5" max="5" width="12.5" style="3" customWidth="1"/>
    <col min="6" max="16384" width="9" style="3"/>
  </cols>
  <sheetData>
    <row r="1" spans="1:5" s="1" customFormat="1" ht="29.25" customHeight="1">
      <c r="A1" s="200" t="s">
        <v>590</v>
      </c>
      <c r="B1" s="200"/>
      <c r="C1" s="200"/>
      <c r="D1" s="200"/>
      <c r="E1" s="200"/>
    </row>
    <row r="2" spans="1:5" s="2" customFormat="1" ht="13.5" customHeight="1">
      <c r="A2" s="5"/>
      <c r="B2" s="5"/>
      <c r="C2" s="5"/>
      <c r="D2" s="201" t="s">
        <v>1282</v>
      </c>
      <c r="E2" s="201"/>
    </row>
    <row r="3" spans="1:5" s="2" customFormat="1" ht="39" customHeight="1">
      <c r="A3" s="6" t="s">
        <v>1283</v>
      </c>
      <c r="B3" s="6" t="s">
        <v>591</v>
      </c>
      <c r="C3" s="7" t="s">
        <v>592</v>
      </c>
      <c r="D3" s="6" t="s">
        <v>593</v>
      </c>
      <c r="E3" s="8" t="s">
        <v>594</v>
      </c>
    </row>
    <row r="4" spans="1:5" ht="20.100000000000001" customHeight="1">
      <c r="A4" s="9" t="s">
        <v>1319</v>
      </c>
      <c r="B4" s="10">
        <v>970858</v>
      </c>
      <c r="C4" s="11">
        <v>820764</v>
      </c>
      <c r="D4" s="11">
        <v>861500</v>
      </c>
      <c r="E4" s="12">
        <f>D4/C4*100</f>
        <v>104.96318064632464</v>
      </c>
    </row>
    <row r="5" spans="1:5" ht="20.100000000000001" customHeight="1">
      <c r="A5" s="13" t="s">
        <v>1320</v>
      </c>
      <c r="B5" s="10">
        <v>142176</v>
      </c>
      <c r="C5" s="11">
        <v>142176</v>
      </c>
      <c r="D5" s="11">
        <v>149300</v>
      </c>
      <c r="E5" s="12">
        <f t="shared" ref="E5:E68" si="0">D5/C5*100</f>
        <v>105.01069097456674</v>
      </c>
    </row>
    <row r="6" spans="1:5" ht="20.100000000000001" customHeight="1">
      <c r="A6" s="13" t="s">
        <v>1321</v>
      </c>
      <c r="B6" s="14">
        <v>2376</v>
      </c>
      <c r="C6" s="11">
        <v>2376</v>
      </c>
      <c r="D6" s="11">
        <v>2495</v>
      </c>
      <c r="E6" s="12">
        <f t="shared" si="0"/>
        <v>105.00841750841752</v>
      </c>
    </row>
    <row r="7" spans="1:5" ht="20.100000000000001" customHeight="1">
      <c r="A7" s="13" t="s">
        <v>1322</v>
      </c>
      <c r="B7" s="14">
        <v>1649</v>
      </c>
      <c r="C7" s="11">
        <v>1649</v>
      </c>
      <c r="D7" s="11">
        <v>1732</v>
      </c>
      <c r="E7" s="12">
        <f t="shared" si="0"/>
        <v>105.03335354760462</v>
      </c>
    </row>
    <row r="8" spans="1:5" ht="20.100000000000001" customHeight="1">
      <c r="A8" s="13" t="s">
        <v>1323</v>
      </c>
      <c r="B8" s="14">
        <v>292</v>
      </c>
      <c r="C8" s="11">
        <v>292</v>
      </c>
      <c r="D8" s="11">
        <v>307</v>
      </c>
      <c r="E8" s="12">
        <f t="shared" si="0"/>
        <v>105.13698630136987</v>
      </c>
    </row>
    <row r="9" spans="1:5" ht="20.100000000000001" customHeight="1">
      <c r="A9" s="13" t="s">
        <v>595</v>
      </c>
      <c r="B9" s="14">
        <v>0</v>
      </c>
      <c r="C9" s="11">
        <v>0</v>
      </c>
      <c r="D9" s="11"/>
      <c r="E9" s="12" t="e">
        <f t="shared" si="0"/>
        <v>#DIV/0!</v>
      </c>
    </row>
    <row r="10" spans="1:5" ht="20.100000000000001" customHeight="1">
      <c r="A10" s="13" t="s">
        <v>1324</v>
      </c>
      <c r="B10" s="14">
        <v>240</v>
      </c>
      <c r="C10" s="11">
        <v>240</v>
      </c>
      <c r="D10" s="11">
        <v>252</v>
      </c>
      <c r="E10" s="12">
        <f t="shared" si="0"/>
        <v>105</v>
      </c>
    </row>
    <row r="11" spans="1:5" ht="20.100000000000001" customHeight="1">
      <c r="A11" s="13" t="s">
        <v>596</v>
      </c>
      <c r="B11" s="14">
        <v>0</v>
      </c>
      <c r="C11" s="11">
        <v>0</v>
      </c>
      <c r="D11" s="11"/>
      <c r="E11" s="12" t="e">
        <f t="shared" si="0"/>
        <v>#DIV/0!</v>
      </c>
    </row>
    <row r="12" spans="1:5" ht="20.100000000000001" customHeight="1">
      <c r="A12" s="13" t="s">
        <v>597</v>
      </c>
      <c r="B12" s="14">
        <v>60</v>
      </c>
      <c r="C12" s="11">
        <v>60</v>
      </c>
      <c r="D12" s="11">
        <v>63</v>
      </c>
      <c r="E12" s="12">
        <f t="shared" si="0"/>
        <v>105</v>
      </c>
    </row>
    <row r="13" spans="1:5" ht="20.100000000000001" customHeight="1">
      <c r="A13" s="13" t="s">
        <v>598</v>
      </c>
      <c r="B13" s="14">
        <v>25</v>
      </c>
      <c r="C13" s="11">
        <v>25</v>
      </c>
      <c r="D13" s="11">
        <v>26</v>
      </c>
      <c r="E13" s="12">
        <f t="shared" si="0"/>
        <v>104</v>
      </c>
    </row>
    <row r="14" spans="1:5" ht="20.100000000000001" customHeight="1">
      <c r="A14" s="13" t="s">
        <v>599</v>
      </c>
      <c r="B14" s="14">
        <v>100</v>
      </c>
      <c r="C14" s="11">
        <v>100</v>
      </c>
      <c r="D14" s="11">
        <v>105</v>
      </c>
      <c r="E14" s="12">
        <f t="shared" si="0"/>
        <v>105</v>
      </c>
    </row>
    <row r="15" spans="1:5" ht="20.100000000000001" customHeight="1">
      <c r="A15" s="13" t="s">
        <v>600</v>
      </c>
      <c r="B15" s="14">
        <v>0</v>
      </c>
      <c r="C15" s="11">
        <v>0</v>
      </c>
      <c r="D15" s="11"/>
      <c r="E15" s="12" t="e">
        <f t="shared" si="0"/>
        <v>#DIV/0!</v>
      </c>
    </row>
    <row r="16" spans="1:5" ht="20.100000000000001" customHeight="1">
      <c r="A16" s="9" t="s">
        <v>425</v>
      </c>
      <c r="B16" s="14">
        <v>0</v>
      </c>
      <c r="C16" s="11">
        <v>0</v>
      </c>
      <c r="D16" s="11"/>
      <c r="E16" s="12" t="e">
        <f t="shared" si="0"/>
        <v>#DIV/0!</v>
      </c>
    </row>
    <row r="17" spans="1:5" ht="20.100000000000001" customHeight="1">
      <c r="A17" s="9" t="s">
        <v>1325</v>
      </c>
      <c r="B17" s="14">
        <v>10</v>
      </c>
      <c r="C17" s="11">
        <v>10</v>
      </c>
      <c r="D17" s="11">
        <v>10</v>
      </c>
      <c r="E17" s="12">
        <f t="shared" si="0"/>
        <v>100</v>
      </c>
    </row>
    <row r="18" spans="1:5" ht="20.100000000000001" customHeight="1">
      <c r="A18" s="15" t="s">
        <v>1326</v>
      </c>
      <c r="B18" s="14">
        <v>2342</v>
      </c>
      <c r="C18" s="11">
        <v>2342</v>
      </c>
      <c r="D18" s="11">
        <v>2459</v>
      </c>
      <c r="E18" s="12">
        <f t="shared" si="0"/>
        <v>104.99573014517507</v>
      </c>
    </row>
    <row r="19" spans="1:5" ht="20.100000000000001" customHeight="1">
      <c r="A19" s="15" t="s">
        <v>1322</v>
      </c>
      <c r="B19" s="14">
        <v>1634</v>
      </c>
      <c r="C19" s="11">
        <v>1634</v>
      </c>
      <c r="D19" s="11">
        <v>1715</v>
      </c>
      <c r="E19" s="12">
        <f t="shared" si="0"/>
        <v>104.95716034271724</v>
      </c>
    </row>
    <row r="20" spans="1:5" ht="20.100000000000001" customHeight="1">
      <c r="A20" s="15" t="s">
        <v>1323</v>
      </c>
      <c r="B20" s="14">
        <v>351</v>
      </c>
      <c r="C20" s="11">
        <v>351</v>
      </c>
      <c r="D20" s="11">
        <v>370</v>
      </c>
      <c r="E20" s="12">
        <f t="shared" si="0"/>
        <v>105.41310541310543</v>
      </c>
    </row>
    <row r="21" spans="1:5" ht="20.100000000000001" customHeight="1">
      <c r="A21" s="15" t="s">
        <v>595</v>
      </c>
      <c r="B21" s="10">
        <v>0</v>
      </c>
      <c r="C21" s="11">
        <v>0</v>
      </c>
      <c r="D21" s="11"/>
      <c r="E21" s="12" t="e">
        <f t="shared" si="0"/>
        <v>#DIV/0!</v>
      </c>
    </row>
    <row r="22" spans="1:5" ht="20.100000000000001" customHeight="1">
      <c r="A22" s="15" t="s">
        <v>1327</v>
      </c>
      <c r="B22" s="14">
        <v>220</v>
      </c>
      <c r="C22" s="11">
        <v>220</v>
      </c>
      <c r="D22" s="11">
        <v>230</v>
      </c>
      <c r="E22" s="12">
        <f t="shared" si="0"/>
        <v>104.54545454545455</v>
      </c>
    </row>
    <row r="23" spans="1:5" ht="20.100000000000001" customHeight="1">
      <c r="A23" s="16" t="s">
        <v>601</v>
      </c>
      <c r="B23" s="14">
        <v>0</v>
      </c>
      <c r="C23" s="11">
        <v>0</v>
      </c>
      <c r="D23" s="11"/>
      <c r="E23" s="12" t="e">
        <f t="shared" si="0"/>
        <v>#DIV/0!</v>
      </c>
    </row>
    <row r="24" spans="1:5" ht="20.100000000000001" customHeight="1">
      <c r="A24" s="16" t="s">
        <v>602</v>
      </c>
      <c r="B24" s="14">
        <v>137</v>
      </c>
      <c r="C24" s="11">
        <v>137</v>
      </c>
      <c r="D24" s="11">
        <v>144</v>
      </c>
      <c r="E24" s="12">
        <f t="shared" si="0"/>
        <v>105.1094890510949</v>
      </c>
    </row>
    <row r="25" spans="1:5" ht="20.100000000000001" customHeight="1">
      <c r="A25" s="16" t="s">
        <v>425</v>
      </c>
      <c r="B25" s="14">
        <v>0</v>
      </c>
      <c r="C25" s="11">
        <v>0</v>
      </c>
      <c r="D25" s="11"/>
      <c r="E25" s="12" t="e">
        <f t="shared" si="0"/>
        <v>#DIV/0!</v>
      </c>
    </row>
    <row r="26" spans="1:5" ht="20.100000000000001" customHeight="1">
      <c r="A26" s="16" t="s">
        <v>603</v>
      </c>
      <c r="B26" s="14">
        <v>0</v>
      </c>
      <c r="C26" s="11">
        <v>0</v>
      </c>
      <c r="D26" s="11"/>
      <c r="E26" s="12" t="e">
        <f t="shared" si="0"/>
        <v>#DIV/0!</v>
      </c>
    </row>
    <row r="27" spans="1:5" ht="20.100000000000001" customHeight="1">
      <c r="A27" s="16" t="s">
        <v>1328</v>
      </c>
      <c r="B27" s="14">
        <v>62779</v>
      </c>
      <c r="C27" s="11">
        <v>62779</v>
      </c>
      <c r="D27" s="11">
        <v>65917</v>
      </c>
      <c r="E27" s="12">
        <f t="shared" si="0"/>
        <v>104.99848675512513</v>
      </c>
    </row>
    <row r="28" spans="1:5" ht="20.100000000000001" customHeight="1">
      <c r="A28" s="16" t="s">
        <v>1322</v>
      </c>
      <c r="B28" s="14">
        <v>16748</v>
      </c>
      <c r="C28" s="11">
        <v>16748</v>
      </c>
      <c r="D28" s="11">
        <v>17585</v>
      </c>
      <c r="E28" s="12">
        <f t="shared" si="0"/>
        <v>104.99761165512299</v>
      </c>
    </row>
    <row r="29" spans="1:5" ht="20.100000000000001" customHeight="1">
      <c r="A29" s="16" t="s">
        <v>1323</v>
      </c>
      <c r="B29" s="14">
        <v>43650</v>
      </c>
      <c r="C29" s="11">
        <v>43650</v>
      </c>
      <c r="D29" s="11">
        <v>45833</v>
      </c>
      <c r="E29" s="12">
        <f t="shared" si="0"/>
        <v>105.00114547537227</v>
      </c>
    </row>
    <row r="30" spans="1:5" ht="20.100000000000001" customHeight="1">
      <c r="A30" s="16" t="s">
        <v>595</v>
      </c>
      <c r="B30" s="14">
        <v>0</v>
      </c>
      <c r="C30" s="11">
        <v>0</v>
      </c>
      <c r="D30" s="11"/>
      <c r="E30" s="12" t="e">
        <f t="shared" si="0"/>
        <v>#DIV/0!</v>
      </c>
    </row>
    <row r="31" spans="1:5" ht="20.100000000000001" customHeight="1">
      <c r="A31" s="16" t="s">
        <v>604</v>
      </c>
      <c r="B31" s="14">
        <v>0</v>
      </c>
      <c r="C31" s="11">
        <v>0</v>
      </c>
      <c r="D31" s="11"/>
      <c r="E31" s="12" t="e">
        <f t="shared" si="0"/>
        <v>#DIV/0!</v>
      </c>
    </row>
    <row r="32" spans="1:5" ht="20.100000000000001" customHeight="1">
      <c r="A32" s="16" t="s">
        <v>605</v>
      </c>
      <c r="B32" s="14">
        <v>0</v>
      </c>
      <c r="C32" s="11">
        <v>0</v>
      </c>
      <c r="D32" s="11"/>
      <c r="E32" s="12" t="e">
        <f t="shared" si="0"/>
        <v>#DIV/0!</v>
      </c>
    </row>
    <row r="33" spans="1:5" ht="20.100000000000001" customHeight="1">
      <c r="A33" s="16" t="s">
        <v>606</v>
      </c>
      <c r="B33" s="14">
        <v>388</v>
      </c>
      <c r="C33" s="11">
        <v>388</v>
      </c>
      <c r="D33" s="11">
        <v>407</v>
      </c>
      <c r="E33" s="12">
        <f t="shared" si="0"/>
        <v>104.89690721649485</v>
      </c>
    </row>
    <row r="34" spans="1:5" ht="20.100000000000001" customHeight="1">
      <c r="A34" s="17" t="s">
        <v>1329</v>
      </c>
      <c r="B34" s="18">
        <v>0</v>
      </c>
      <c r="C34" s="18">
        <v>0</v>
      </c>
      <c r="D34" s="18"/>
      <c r="E34" s="12" t="e">
        <f t="shared" si="0"/>
        <v>#DIV/0!</v>
      </c>
    </row>
    <row r="35" spans="1:5" ht="20.100000000000001" customHeight="1">
      <c r="A35" s="17" t="s">
        <v>607</v>
      </c>
      <c r="B35" s="18">
        <v>0</v>
      </c>
      <c r="C35" s="18">
        <v>0</v>
      </c>
      <c r="D35" s="18"/>
      <c r="E35" s="12" t="e">
        <f t="shared" si="0"/>
        <v>#DIV/0!</v>
      </c>
    </row>
    <row r="36" spans="1:5" ht="20.100000000000001" customHeight="1">
      <c r="A36" s="17" t="s">
        <v>608</v>
      </c>
      <c r="B36" s="18">
        <v>0</v>
      </c>
      <c r="C36" s="18">
        <v>0</v>
      </c>
      <c r="D36" s="18"/>
      <c r="E36" s="12" t="e">
        <f t="shared" si="0"/>
        <v>#DIV/0!</v>
      </c>
    </row>
    <row r="37" spans="1:5" ht="20.100000000000001" customHeight="1">
      <c r="A37" s="17" t="s">
        <v>425</v>
      </c>
      <c r="B37" s="18">
        <v>246</v>
      </c>
      <c r="C37" s="18">
        <v>246</v>
      </c>
      <c r="D37" s="18">
        <v>258</v>
      </c>
      <c r="E37" s="12">
        <f t="shared" si="0"/>
        <v>104.8780487804878</v>
      </c>
    </row>
    <row r="38" spans="1:5" ht="20.100000000000001" customHeight="1">
      <c r="A38" s="17" t="s">
        <v>1330</v>
      </c>
      <c r="B38" s="18">
        <v>1747</v>
      </c>
      <c r="C38" s="18">
        <v>1747</v>
      </c>
      <c r="D38" s="18">
        <v>1834</v>
      </c>
      <c r="E38" s="12">
        <f t="shared" si="0"/>
        <v>104.97996565540927</v>
      </c>
    </row>
    <row r="39" spans="1:5" ht="20.100000000000001" customHeight="1">
      <c r="A39" s="17" t="s">
        <v>1331</v>
      </c>
      <c r="B39" s="18">
        <v>4837</v>
      </c>
      <c r="C39" s="18">
        <v>4837</v>
      </c>
      <c r="D39" s="18">
        <v>5079</v>
      </c>
      <c r="E39" s="12">
        <f t="shared" si="0"/>
        <v>105.00310109572048</v>
      </c>
    </row>
    <row r="40" spans="1:5" ht="20.100000000000001" customHeight="1">
      <c r="A40" s="17" t="s">
        <v>1322</v>
      </c>
      <c r="B40" s="18">
        <v>3454</v>
      </c>
      <c r="C40" s="18">
        <v>3454</v>
      </c>
      <c r="D40" s="18">
        <v>3626</v>
      </c>
      <c r="E40" s="12">
        <f t="shared" si="0"/>
        <v>104.97973364215403</v>
      </c>
    </row>
    <row r="41" spans="1:5" ht="20.100000000000001" customHeight="1">
      <c r="A41" s="17" t="s">
        <v>1323</v>
      </c>
      <c r="B41" s="18">
        <v>942</v>
      </c>
      <c r="C41" s="18">
        <v>942</v>
      </c>
      <c r="D41" s="18">
        <v>990</v>
      </c>
      <c r="E41" s="12">
        <f t="shared" si="0"/>
        <v>105.09554140127389</v>
      </c>
    </row>
    <row r="42" spans="1:5" ht="20.100000000000001" customHeight="1">
      <c r="A42" s="17" t="s">
        <v>595</v>
      </c>
      <c r="B42" s="18">
        <v>0</v>
      </c>
      <c r="C42" s="18">
        <v>0</v>
      </c>
      <c r="D42" s="18"/>
      <c r="E42" s="12" t="e">
        <f t="shared" si="0"/>
        <v>#DIV/0!</v>
      </c>
    </row>
    <row r="43" spans="1:5" ht="20.100000000000001" customHeight="1">
      <c r="A43" s="17" t="s">
        <v>609</v>
      </c>
      <c r="B43" s="18">
        <v>0</v>
      </c>
      <c r="C43" s="18">
        <v>0</v>
      </c>
      <c r="D43" s="18"/>
      <c r="E43" s="12" t="e">
        <f t="shared" si="0"/>
        <v>#DIV/0!</v>
      </c>
    </row>
    <row r="44" spans="1:5" ht="20.100000000000001" customHeight="1">
      <c r="A44" s="17" t="s">
        <v>610</v>
      </c>
      <c r="B44" s="18">
        <v>0</v>
      </c>
      <c r="C44" s="18">
        <v>0</v>
      </c>
      <c r="D44" s="18"/>
      <c r="E44" s="12" t="e">
        <f t="shared" si="0"/>
        <v>#DIV/0!</v>
      </c>
    </row>
    <row r="45" spans="1:5" ht="20.100000000000001" customHeight="1">
      <c r="A45" s="17" t="s">
        <v>611</v>
      </c>
      <c r="B45" s="18">
        <v>120</v>
      </c>
      <c r="C45" s="18">
        <v>120</v>
      </c>
      <c r="D45" s="18">
        <v>126</v>
      </c>
      <c r="E45" s="12">
        <f t="shared" si="0"/>
        <v>105</v>
      </c>
    </row>
    <row r="46" spans="1:5" ht="20.100000000000001" customHeight="1">
      <c r="A46" s="17" t="s">
        <v>612</v>
      </c>
      <c r="B46" s="18">
        <v>115</v>
      </c>
      <c r="C46" s="18">
        <v>115</v>
      </c>
      <c r="D46" s="18">
        <v>121</v>
      </c>
      <c r="E46" s="12">
        <f t="shared" si="0"/>
        <v>105.21739130434781</v>
      </c>
    </row>
    <row r="47" spans="1:5" ht="20.100000000000001" customHeight="1">
      <c r="A47" s="17" t="s">
        <v>1332</v>
      </c>
      <c r="B47" s="18">
        <v>92</v>
      </c>
      <c r="C47" s="18">
        <v>92</v>
      </c>
      <c r="D47" s="18">
        <v>96</v>
      </c>
      <c r="E47" s="12">
        <f t="shared" si="0"/>
        <v>104.34782608695652</v>
      </c>
    </row>
    <row r="48" spans="1:5" ht="20.100000000000001" customHeight="1">
      <c r="A48" s="17" t="s">
        <v>613</v>
      </c>
      <c r="B48" s="18">
        <v>0</v>
      </c>
      <c r="C48" s="18">
        <v>0</v>
      </c>
      <c r="D48" s="18"/>
      <c r="E48" s="12" t="e">
        <f t="shared" si="0"/>
        <v>#DIV/0!</v>
      </c>
    </row>
    <row r="49" spans="1:5" ht="20.100000000000001" customHeight="1">
      <c r="A49" s="17" t="s">
        <v>425</v>
      </c>
      <c r="B49" s="18">
        <v>37</v>
      </c>
      <c r="C49" s="18">
        <v>37</v>
      </c>
      <c r="D49" s="18">
        <v>40</v>
      </c>
      <c r="E49" s="12">
        <f t="shared" si="0"/>
        <v>108.10810810810811</v>
      </c>
    </row>
    <row r="50" spans="1:5" ht="20.100000000000001" customHeight="1">
      <c r="A50" s="17" t="s">
        <v>1333</v>
      </c>
      <c r="B50" s="18">
        <v>77</v>
      </c>
      <c r="C50" s="18">
        <v>77</v>
      </c>
      <c r="D50" s="18">
        <v>80</v>
      </c>
      <c r="E50" s="12">
        <f t="shared" si="0"/>
        <v>103.89610389610388</v>
      </c>
    </row>
    <row r="51" spans="1:5" ht="20.100000000000001" customHeight="1">
      <c r="A51" s="17" t="s">
        <v>1334</v>
      </c>
      <c r="B51" s="18">
        <v>563</v>
      </c>
      <c r="C51" s="18">
        <v>563</v>
      </c>
      <c r="D51" s="18">
        <v>528</v>
      </c>
      <c r="E51" s="12">
        <f t="shared" si="0"/>
        <v>93.783303730017764</v>
      </c>
    </row>
    <row r="52" spans="1:5" ht="20.100000000000001" customHeight="1">
      <c r="A52" s="17" t="s">
        <v>1322</v>
      </c>
      <c r="B52" s="18">
        <v>284</v>
      </c>
      <c r="C52" s="18">
        <v>284</v>
      </c>
      <c r="D52" s="18">
        <v>298</v>
      </c>
      <c r="E52" s="12">
        <f t="shared" si="0"/>
        <v>104.92957746478872</v>
      </c>
    </row>
    <row r="53" spans="1:5" ht="20.100000000000001" customHeight="1">
      <c r="A53" s="17" t="s">
        <v>1323</v>
      </c>
      <c r="B53" s="18">
        <v>60</v>
      </c>
      <c r="C53" s="18">
        <v>60</v>
      </c>
      <c r="D53" s="18"/>
      <c r="E53" s="12">
        <f t="shared" si="0"/>
        <v>0</v>
      </c>
    </row>
    <row r="54" spans="1:5" ht="20.100000000000001" customHeight="1">
      <c r="A54" s="17" t="s">
        <v>595</v>
      </c>
      <c r="B54" s="18">
        <v>0</v>
      </c>
      <c r="C54" s="18">
        <v>0</v>
      </c>
      <c r="D54" s="18"/>
      <c r="E54" s="12" t="e">
        <f t="shared" si="0"/>
        <v>#DIV/0!</v>
      </c>
    </row>
    <row r="55" spans="1:5" ht="20.100000000000001" customHeight="1">
      <c r="A55" s="17" t="s">
        <v>614</v>
      </c>
      <c r="B55" s="18">
        <v>0</v>
      </c>
      <c r="C55" s="18">
        <v>0</v>
      </c>
      <c r="D55" s="18"/>
      <c r="E55" s="12" t="e">
        <f t="shared" si="0"/>
        <v>#DIV/0!</v>
      </c>
    </row>
    <row r="56" spans="1:5" ht="20.100000000000001" customHeight="1">
      <c r="A56" s="17" t="s">
        <v>615</v>
      </c>
      <c r="B56" s="18">
        <v>179</v>
      </c>
      <c r="C56" s="18">
        <v>179</v>
      </c>
      <c r="D56" s="18">
        <v>188</v>
      </c>
      <c r="E56" s="12">
        <f t="shared" si="0"/>
        <v>105.02793296089385</v>
      </c>
    </row>
    <row r="57" spans="1:5" ht="20.100000000000001" customHeight="1">
      <c r="A57" s="17" t="s">
        <v>616</v>
      </c>
      <c r="B57" s="18">
        <v>0</v>
      </c>
      <c r="C57" s="18">
        <v>0</v>
      </c>
      <c r="D57" s="18"/>
      <c r="E57" s="12" t="e">
        <f t="shared" si="0"/>
        <v>#DIV/0!</v>
      </c>
    </row>
    <row r="58" spans="1:5" ht="20.100000000000001" customHeight="1">
      <c r="A58" s="17" t="s">
        <v>617</v>
      </c>
      <c r="B58" s="18">
        <v>40</v>
      </c>
      <c r="C58" s="18">
        <v>40</v>
      </c>
      <c r="D58" s="18">
        <v>42</v>
      </c>
      <c r="E58" s="12">
        <f t="shared" si="0"/>
        <v>105</v>
      </c>
    </row>
    <row r="59" spans="1:5" ht="20.100000000000001" customHeight="1">
      <c r="A59" s="17" t="s">
        <v>618</v>
      </c>
      <c r="B59" s="18">
        <v>0</v>
      </c>
      <c r="C59" s="18">
        <v>0</v>
      </c>
      <c r="D59" s="18"/>
      <c r="E59" s="12" t="e">
        <f t="shared" si="0"/>
        <v>#DIV/0!</v>
      </c>
    </row>
    <row r="60" spans="1:5" ht="20.100000000000001" customHeight="1">
      <c r="A60" s="17" t="s">
        <v>425</v>
      </c>
      <c r="B60" s="18">
        <v>0</v>
      </c>
      <c r="C60" s="18">
        <v>0</v>
      </c>
      <c r="D60" s="18"/>
      <c r="E60" s="12" t="e">
        <f t="shared" si="0"/>
        <v>#DIV/0!</v>
      </c>
    </row>
    <row r="61" spans="1:5" ht="20.100000000000001" customHeight="1">
      <c r="A61" s="17" t="s">
        <v>619</v>
      </c>
      <c r="B61" s="18">
        <v>0</v>
      </c>
      <c r="C61" s="18">
        <v>0</v>
      </c>
      <c r="D61" s="18"/>
      <c r="E61" s="12" t="e">
        <f t="shared" si="0"/>
        <v>#DIV/0!</v>
      </c>
    </row>
    <row r="62" spans="1:5" ht="20.100000000000001" customHeight="1">
      <c r="A62" s="17" t="s">
        <v>1335</v>
      </c>
      <c r="B62" s="18">
        <v>5404</v>
      </c>
      <c r="C62" s="18">
        <v>5404</v>
      </c>
      <c r="D62" s="18">
        <v>5674</v>
      </c>
      <c r="E62" s="12">
        <f t="shared" si="0"/>
        <v>104.99629903774981</v>
      </c>
    </row>
    <row r="63" spans="1:5" ht="20.100000000000001" customHeight="1">
      <c r="A63" s="17" t="s">
        <v>1322</v>
      </c>
      <c r="B63" s="18">
        <v>4383</v>
      </c>
      <c r="C63" s="18">
        <v>4383</v>
      </c>
      <c r="D63" s="18">
        <v>4602</v>
      </c>
      <c r="E63" s="12">
        <f t="shared" si="0"/>
        <v>104.99657768651609</v>
      </c>
    </row>
    <row r="64" spans="1:5" ht="20.100000000000001" customHeight="1">
      <c r="A64" s="17" t="s">
        <v>1323</v>
      </c>
      <c r="B64" s="18">
        <v>923</v>
      </c>
      <c r="C64" s="18">
        <v>923</v>
      </c>
      <c r="D64" s="18">
        <v>969</v>
      </c>
      <c r="E64" s="12">
        <f t="shared" si="0"/>
        <v>104.98374864572048</v>
      </c>
    </row>
    <row r="65" spans="1:5" ht="20.100000000000001" customHeight="1">
      <c r="A65" s="17" t="s">
        <v>595</v>
      </c>
      <c r="B65" s="18">
        <v>0</v>
      </c>
      <c r="C65" s="18">
        <v>0</v>
      </c>
      <c r="D65" s="18"/>
      <c r="E65" s="12" t="e">
        <f t="shared" si="0"/>
        <v>#DIV/0!</v>
      </c>
    </row>
    <row r="66" spans="1:5" ht="20.100000000000001" customHeight="1">
      <c r="A66" s="17" t="s">
        <v>620</v>
      </c>
      <c r="B66" s="18">
        <v>0</v>
      </c>
      <c r="C66" s="18">
        <v>0</v>
      </c>
      <c r="D66" s="18"/>
      <c r="E66" s="12" t="e">
        <f t="shared" si="0"/>
        <v>#DIV/0!</v>
      </c>
    </row>
    <row r="67" spans="1:5" ht="20.100000000000001" customHeight="1">
      <c r="A67" s="17" t="s">
        <v>621</v>
      </c>
      <c r="B67" s="18">
        <v>0</v>
      </c>
      <c r="C67" s="18">
        <v>0</v>
      </c>
      <c r="D67" s="18"/>
      <c r="E67" s="12" t="e">
        <f t="shared" si="0"/>
        <v>#DIV/0!</v>
      </c>
    </row>
    <row r="68" spans="1:5" ht="20.100000000000001" customHeight="1">
      <c r="A68" s="17" t="s">
        <v>622</v>
      </c>
      <c r="B68" s="18">
        <v>0</v>
      </c>
      <c r="C68" s="18">
        <v>0</v>
      </c>
      <c r="D68" s="18"/>
      <c r="E68" s="12" t="e">
        <f t="shared" si="0"/>
        <v>#DIV/0!</v>
      </c>
    </row>
    <row r="69" spans="1:5" ht="20.100000000000001" customHeight="1">
      <c r="A69" s="17" t="s">
        <v>623</v>
      </c>
      <c r="B69" s="18">
        <v>12</v>
      </c>
      <c r="C69" s="18">
        <v>12</v>
      </c>
      <c r="D69" s="18">
        <v>13</v>
      </c>
      <c r="E69" s="12">
        <f t="shared" ref="E69:E132" si="1">D69/C69*100</f>
        <v>108.33333333333333</v>
      </c>
    </row>
    <row r="70" spans="1:5" ht="20.100000000000001" customHeight="1">
      <c r="A70" s="17" t="s">
        <v>624</v>
      </c>
      <c r="B70" s="18">
        <v>0</v>
      </c>
      <c r="C70" s="18">
        <v>0</v>
      </c>
      <c r="D70" s="18"/>
      <c r="E70" s="12" t="e">
        <f t="shared" si="1"/>
        <v>#DIV/0!</v>
      </c>
    </row>
    <row r="71" spans="1:5" ht="20.100000000000001" customHeight="1">
      <c r="A71" s="17" t="s">
        <v>425</v>
      </c>
      <c r="B71" s="18">
        <v>0</v>
      </c>
      <c r="C71" s="18">
        <v>0</v>
      </c>
      <c r="D71" s="18"/>
      <c r="E71" s="12" t="e">
        <f t="shared" si="1"/>
        <v>#DIV/0!</v>
      </c>
    </row>
    <row r="72" spans="1:5" ht="20.100000000000001" customHeight="1">
      <c r="A72" s="17" t="s">
        <v>1336</v>
      </c>
      <c r="B72" s="18">
        <v>86</v>
      </c>
      <c r="C72" s="18">
        <v>86</v>
      </c>
      <c r="D72" s="18">
        <v>90</v>
      </c>
      <c r="E72" s="12">
        <f t="shared" si="1"/>
        <v>104.65116279069768</v>
      </c>
    </row>
    <row r="73" spans="1:5" ht="20.100000000000001" customHeight="1">
      <c r="A73" s="17" t="s">
        <v>1337</v>
      </c>
      <c r="B73" s="18">
        <v>11759</v>
      </c>
      <c r="C73" s="18">
        <v>11759</v>
      </c>
      <c r="D73" s="18">
        <v>12347</v>
      </c>
      <c r="E73" s="12">
        <f t="shared" si="1"/>
        <v>105.00042520622502</v>
      </c>
    </row>
    <row r="74" spans="1:5" ht="20.100000000000001" customHeight="1">
      <c r="A74" s="17" t="s">
        <v>1322</v>
      </c>
      <c r="B74" s="18">
        <v>5235</v>
      </c>
      <c r="C74" s="18">
        <v>5235</v>
      </c>
      <c r="D74" s="18">
        <v>5497</v>
      </c>
      <c r="E74" s="12">
        <f t="shared" si="1"/>
        <v>105.00477554918817</v>
      </c>
    </row>
    <row r="75" spans="1:5" ht="20.100000000000001" customHeight="1">
      <c r="A75" s="17" t="s">
        <v>1323</v>
      </c>
      <c r="B75" s="18">
        <v>4179</v>
      </c>
      <c r="C75" s="18">
        <v>4179</v>
      </c>
      <c r="D75" s="18">
        <v>4387</v>
      </c>
      <c r="E75" s="12">
        <f t="shared" si="1"/>
        <v>104.97726728882509</v>
      </c>
    </row>
    <row r="76" spans="1:5" ht="20.100000000000001" customHeight="1">
      <c r="A76" s="17" t="s">
        <v>595</v>
      </c>
      <c r="B76" s="18">
        <v>0</v>
      </c>
      <c r="C76" s="18">
        <v>0</v>
      </c>
      <c r="D76" s="18"/>
      <c r="E76" s="12" t="e">
        <f t="shared" si="1"/>
        <v>#DIV/0!</v>
      </c>
    </row>
    <row r="77" spans="1:5" ht="20.100000000000001" customHeight="1">
      <c r="A77" s="17" t="s">
        <v>625</v>
      </c>
      <c r="B77" s="18">
        <v>0</v>
      </c>
      <c r="C77" s="18">
        <v>0</v>
      </c>
      <c r="D77" s="18"/>
      <c r="E77" s="12" t="e">
        <f t="shared" si="1"/>
        <v>#DIV/0!</v>
      </c>
    </row>
    <row r="78" spans="1:5" ht="20.100000000000001" customHeight="1">
      <c r="A78" s="17" t="s">
        <v>626</v>
      </c>
      <c r="B78" s="18">
        <v>0</v>
      </c>
      <c r="C78" s="18">
        <v>0</v>
      </c>
      <c r="D78" s="18"/>
      <c r="E78" s="12" t="e">
        <f t="shared" si="1"/>
        <v>#DIV/0!</v>
      </c>
    </row>
    <row r="79" spans="1:5" ht="20.100000000000001" customHeight="1">
      <c r="A79" s="17" t="s">
        <v>627</v>
      </c>
      <c r="B79" s="18">
        <v>1590</v>
      </c>
      <c r="C79" s="18">
        <v>1590</v>
      </c>
      <c r="D79" s="18">
        <v>1669</v>
      </c>
      <c r="E79" s="12">
        <f t="shared" si="1"/>
        <v>104.96855345911951</v>
      </c>
    </row>
    <row r="80" spans="1:5" ht="20.100000000000001" customHeight="1">
      <c r="A80" s="17" t="s">
        <v>628</v>
      </c>
      <c r="B80" s="18">
        <v>130</v>
      </c>
      <c r="C80" s="18">
        <v>130</v>
      </c>
      <c r="D80" s="18">
        <v>136</v>
      </c>
      <c r="E80" s="12">
        <f t="shared" si="1"/>
        <v>104.61538461538463</v>
      </c>
    </row>
    <row r="81" spans="1:5" ht="20.100000000000001" customHeight="1">
      <c r="A81" s="17" t="s">
        <v>629</v>
      </c>
      <c r="B81" s="18">
        <v>436</v>
      </c>
      <c r="C81" s="18">
        <v>436</v>
      </c>
      <c r="D81" s="18">
        <v>458</v>
      </c>
      <c r="E81" s="12">
        <f t="shared" si="1"/>
        <v>105.04587155963303</v>
      </c>
    </row>
    <row r="82" spans="1:5" ht="20.100000000000001" customHeight="1">
      <c r="A82" s="17" t="s">
        <v>623</v>
      </c>
      <c r="B82" s="18">
        <v>0</v>
      </c>
      <c r="C82" s="18">
        <v>0</v>
      </c>
      <c r="D82" s="18"/>
      <c r="E82" s="12" t="e">
        <f t="shared" si="1"/>
        <v>#DIV/0!</v>
      </c>
    </row>
    <row r="83" spans="1:5" ht="20.100000000000001" customHeight="1">
      <c r="A83" s="17" t="s">
        <v>425</v>
      </c>
      <c r="B83" s="18">
        <v>0</v>
      </c>
      <c r="C83" s="18">
        <v>0</v>
      </c>
      <c r="D83" s="18"/>
      <c r="E83" s="12" t="e">
        <f t="shared" si="1"/>
        <v>#DIV/0!</v>
      </c>
    </row>
    <row r="84" spans="1:5" ht="20.100000000000001" customHeight="1">
      <c r="A84" s="17" t="s">
        <v>1338</v>
      </c>
      <c r="B84" s="18">
        <v>189</v>
      </c>
      <c r="C84" s="18">
        <v>189</v>
      </c>
      <c r="D84" s="18">
        <v>200</v>
      </c>
      <c r="E84" s="12">
        <f t="shared" si="1"/>
        <v>105.82010582010581</v>
      </c>
    </row>
    <row r="85" spans="1:5" ht="20.100000000000001" customHeight="1">
      <c r="A85" s="17" t="s">
        <v>1339</v>
      </c>
      <c r="B85" s="18">
        <v>1495</v>
      </c>
      <c r="C85" s="18">
        <v>1495</v>
      </c>
      <c r="D85" s="18">
        <v>1569</v>
      </c>
      <c r="E85" s="12">
        <f t="shared" si="1"/>
        <v>104.94983277591973</v>
      </c>
    </row>
    <row r="86" spans="1:5" ht="20.100000000000001" customHeight="1">
      <c r="A86" s="17" t="s">
        <v>1322</v>
      </c>
      <c r="B86" s="18">
        <v>1089</v>
      </c>
      <c r="C86" s="18">
        <v>1089</v>
      </c>
      <c r="D86" s="18">
        <v>1143</v>
      </c>
      <c r="E86" s="12">
        <f t="shared" si="1"/>
        <v>104.95867768595042</v>
      </c>
    </row>
    <row r="87" spans="1:5" ht="20.100000000000001" customHeight="1">
      <c r="A87" s="17" t="s">
        <v>1323</v>
      </c>
      <c r="B87" s="18">
        <v>267</v>
      </c>
      <c r="C87" s="18">
        <v>267</v>
      </c>
      <c r="D87" s="18">
        <v>280</v>
      </c>
      <c r="E87" s="12">
        <f t="shared" si="1"/>
        <v>104.8689138576779</v>
      </c>
    </row>
    <row r="88" spans="1:5" ht="20.100000000000001" customHeight="1">
      <c r="A88" s="17" t="s">
        <v>595</v>
      </c>
      <c r="B88" s="18">
        <v>0</v>
      </c>
      <c r="C88" s="18">
        <v>0</v>
      </c>
      <c r="D88" s="18"/>
      <c r="E88" s="12" t="e">
        <f t="shared" si="1"/>
        <v>#DIV/0!</v>
      </c>
    </row>
    <row r="89" spans="1:5" ht="20.100000000000001" customHeight="1">
      <c r="A89" s="17" t="s">
        <v>630</v>
      </c>
      <c r="B89" s="18">
        <v>84</v>
      </c>
      <c r="C89" s="18">
        <v>84</v>
      </c>
      <c r="D89" s="18">
        <v>88</v>
      </c>
      <c r="E89" s="12">
        <f t="shared" si="1"/>
        <v>104.76190476190477</v>
      </c>
    </row>
    <row r="90" spans="1:5" ht="20.100000000000001" customHeight="1">
      <c r="A90" s="17" t="s">
        <v>631</v>
      </c>
      <c r="B90" s="18">
        <v>15</v>
      </c>
      <c r="C90" s="18">
        <v>15</v>
      </c>
      <c r="D90" s="18">
        <v>16</v>
      </c>
      <c r="E90" s="12">
        <f t="shared" si="1"/>
        <v>106.66666666666667</v>
      </c>
    </row>
    <row r="91" spans="1:5" ht="20.100000000000001" customHeight="1">
      <c r="A91" s="17" t="s">
        <v>623</v>
      </c>
      <c r="B91" s="18">
        <v>40</v>
      </c>
      <c r="C91" s="18">
        <v>40</v>
      </c>
      <c r="D91" s="18">
        <v>42</v>
      </c>
      <c r="E91" s="12">
        <f t="shared" si="1"/>
        <v>105</v>
      </c>
    </row>
    <row r="92" spans="1:5" ht="20.100000000000001" customHeight="1">
      <c r="A92" s="17" t="s">
        <v>425</v>
      </c>
      <c r="B92" s="18">
        <v>0</v>
      </c>
      <c r="C92" s="18">
        <v>0</v>
      </c>
      <c r="D92" s="18"/>
      <c r="E92" s="12" t="e">
        <f t="shared" si="1"/>
        <v>#DIV/0!</v>
      </c>
    </row>
    <row r="93" spans="1:5" ht="20.100000000000001" customHeight="1">
      <c r="A93" s="17" t="s">
        <v>1340</v>
      </c>
      <c r="B93" s="18">
        <v>0</v>
      </c>
      <c r="C93" s="18">
        <v>0</v>
      </c>
      <c r="D93" s="18"/>
      <c r="E93" s="12" t="e">
        <f t="shared" si="1"/>
        <v>#DIV/0!</v>
      </c>
    </row>
    <row r="94" spans="1:5" ht="20.100000000000001" customHeight="1">
      <c r="A94" s="17" t="s">
        <v>632</v>
      </c>
      <c r="B94" s="18">
        <v>65</v>
      </c>
      <c r="C94" s="18">
        <v>65</v>
      </c>
      <c r="D94" s="18">
        <v>65</v>
      </c>
      <c r="E94" s="12">
        <f t="shared" si="1"/>
        <v>100</v>
      </c>
    </row>
    <row r="95" spans="1:5" ht="20.100000000000001" customHeight="1">
      <c r="A95" s="17" t="s">
        <v>1322</v>
      </c>
      <c r="B95" s="18">
        <v>0</v>
      </c>
      <c r="C95" s="18">
        <v>0</v>
      </c>
      <c r="D95" s="18"/>
      <c r="E95" s="12" t="e">
        <f t="shared" si="1"/>
        <v>#DIV/0!</v>
      </c>
    </row>
    <row r="96" spans="1:5" ht="20.100000000000001" customHeight="1">
      <c r="A96" s="17" t="s">
        <v>1323</v>
      </c>
      <c r="B96" s="18">
        <v>0</v>
      </c>
      <c r="C96" s="18">
        <v>0</v>
      </c>
      <c r="D96" s="18"/>
      <c r="E96" s="12" t="e">
        <f t="shared" si="1"/>
        <v>#DIV/0!</v>
      </c>
    </row>
    <row r="97" spans="1:5" ht="20.100000000000001" customHeight="1">
      <c r="A97" s="17" t="s">
        <v>595</v>
      </c>
      <c r="B97" s="18">
        <v>0</v>
      </c>
      <c r="C97" s="18">
        <v>0</v>
      </c>
      <c r="D97" s="18"/>
      <c r="E97" s="12" t="e">
        <f t="shared" si="1"/>
        <v>#DIV/0!</v>
      </c>
    </row>
    <row r="98" spans="1:5" ht="20.100000000000001" customHeight="1">
      <c r="A98" s="17" t="s">
        <v>633</v>
      </c>
      <c r="B98" s="18">
        <v>0</v>
      </c>
      <c r="C98" s="18">
        <v>0</v>
      </c>
      <c r="D98" s="18"/>
      <c r="E98" s="12" t="e">
        <f t="shared" si="1"/>
        <v>#DIV/0!</v>
      </c>
    </row>
    <row r="99" spans="1:5" ht="20.100000000000001" customHeight="1">
      <c r="A99" s="17" t="s">
        <v>634</v>
      </c>
      <c r="B99" s="18">
        <v>65</v>
      </c>
      <c r="C99" s="18">
        <v>65</v>
      </c>
      <c r="D99" s="18">
        <v>65</v>
      </c>
      <c r="E99" s="12">
        <f t="shared" si="1"/>
        <v>100</v>
      </c>
    </row>
    <row r="100" spans="1:5" ht="20.100000000000001" customHeight="1">
      <c r="A100" s="17" t="s">
        <v>635</v>
      </c>
      <c r="B100" s="18">
        <v>0</v>
      </c>
      <c r="C100" s="18">
        <v>0</v>
      </c>
      <c r="D100" s="18"/>
      <c r="E100" s="12" t="e">
        <f t="shared" si="1"/>
        <v>#DIV/0!</v>
      </c>
    </row>
    <row r="101" spans="1:5" ht="20.100000000000001" customHeight="1">
      <c r="A101" s="17" t="s">
        <v>623</v>
      </c>
      <c r="B101" s="18">
        <v>0</v>
      </c>
      <c r="C101" s="18">
        <v>0</v>
      </c>
      <c r="D101" s="18"/>
      <c r="E101" s="12" t="e">
        <f t="shared" si="1"/>
        <v>#DIV/0!</v>
      </c>
    </row>
    <row r="102" spans="1:5" ht="20.100000000000001" customHeight="1">
      <c r="A102" s="17" t="s">
        <v>425</v>
      </c>
      <c r="B102" s="18">
        <v>0</v>
      </c>
      <c r="C102" s="18">
        <v>0</v>
      </c>
      <c r="D102" s="18"/>
      <c r="E102" s="12" t="e">
        <f t="shared" si="1"/>
        <v>#DIV/0!</v>
      </c>
    </row>
    <row r="103" spans="1:5" ht="20.100000000000001" customHeight="1">
      <c r="A103" s="17" t="s">
        <v>636</v>
      </c>
      <c r="B103" s="18">
        <v>0</v>
      </c>
      <c r="C103" s="18">
        <v>0</v>
      </c>
      <c r="D103" s="18"/>
      <c r="E103" s="12" t="e">
        <f t="shared" si="1"/>
        <v>#DIV/0!</v>
      </c>
    </row>
    <row r="104" spans="1:5" ht="20.100000000000001" customHeight="1">
      <c r="A104" s="17" t="s">
        <v>1341</v>
      </c>
      <c r="B104" s="18">
        <v>7182</v>
      </c>
      <c r="C104" s="18">
        <v>7182</v>
      </c>
      <c r="D104" s="18">
        <v>7542</v>
      </c>
      <c r="E104" s="12">
        <f t="shared" si="1"/>
        <v>105.0125313283208</v>
      </c>
    </row>
    <row r="105" spans="1:5" ht="20.100000000000001" customHeight="1">
      <c r="A105" s="17" t="s">
        <v>1322</v>
      </c>
      <c r="B105" s="18">
        <v>349</v>
      </c>
      <c r="C105" s="18">
        <v>349</v>
      </c>
      <c r="D105" s="18">
        <v>367</v>
      </c>
      <c r="E105" s="12">
        <f t="shared" si="1"/>
        <v>105.15759312320915</v>
      </c>
    </row>
    <row r="106" spans="1:5" ht="20.100000000000001" customHeight="1">
      <c r="A106" s="17" t="s">
        <v>1323</v>
      </c>
      <c r="B106" s="18">
        <v>130</v>
      </c>
      <c r="C106" s="18">
        <v>130</v>
      </c>
      <c r="D106" s="18">
        <v>136</v>
      </c>
      <c r="E106" s="12">
        <f t="shared" si="1"/>
        <v>104.61538461538463</v>
      </c>
    </row>
    <row r="107" spans="1:5" ht="20.100000000000001" customHeight="1">
      <c r="A107" s="17" t="s">
        <v>595</v>
      </c>
      <c r="B107" s="18">
        <v>0</v>
      </c>
      <c r="C107" s="18">
        <v>0</v>
      </c>
      <c r="D107" s="18"/>
      <c r="E107" s="12" t="e">
        <f t="shared" si="1"/>
        <v>#DIV/0!</v>
      </c>
    </row>
    <row r="108" spans="1:5" ht="20.100000000000001" customHeight="1">
      <c r="A108" s="17" t="s">
        <v>637</v>
      </c>
      <c r="B108" s="18">
        <v>0</v>
      </c>
      <c r="C108" s="18">
        <v>0</v>
      </c>
      <c r="D108" s="18"/>
      <c r="E108" s="12" t="e">
        <f t="shared" si="1"/>
        <v>#DIV/0!</v>
      </c>
    </row>
    <row r="109" spans="1:5" ht="20.100000000000001" customHeight="1">
      <c r="A109" s="17" t="s">
        <v>638</v>
      </c>
      <c r="B109" s="18">
        <v>0</v>
      </c>
      <c r="C109" s="18">
        <v>0</v>
      </c>
      <c r="D109" s="18"/>
      <c r="E109" s="12" t="e">
        <f t="shared" si="1"/>
        <v>#DIV/0!</v>
      </c>
    </row>
    <row r="110" spans="1:5" ht="20.100000000000001" customHeight="1">
      <c r="A110" s="17" t="s">
        <v>639</v>
      </c>
      <c r="B110" s="18">
        <v>34</v>
      </c>
      <c r="C110" s="18">
        <v>34</v>
      </c>
      <c r="D110" s="18">
        <v>36</v>
      </c>
      <c r="E110" s="12">
        <f t="shared" si="1"/>
        <v>105.88235294117648</v>
      </c>
    </row>
    <row r="111" spans="1:5" ht="20.100000000000001" customHeight="1">
      <c r="A111" s="17" t="s">
        <v>640</v>
      </c>
      <c r="B111" s="18">
        <v>0</v>
      </c>
      <c r="C111" s="18">
        <v>0</v>
      </c>
      <c r="D111" s="18"/>
      <c r="E111" s="12" t="e">
        <f t="shared" si="1"/>
        <v>#DIV/0!</v>
      </c>
    </row>
    <row r="112" spans="1:5" ht="20.100000000000001" customHeight="1">
      <c r="A112" s="17" t="s">
        <v>641</v>
      </c>
      <c r="B112" s="18">
        <v>6450</v>
      </c>
      <c r="C112" s="18">
        <v>6450</v>
      </c>
      <c r="D112" s="18">
        <v>6773</v>
      </c>
      <c r="E112" s="12">
        <f t="shared" si="1"/>
        <v>105.00775193798451</v>
      </c>
    </row>
    <row r="113" spans="1:5" ht="20.100000000000001" customHeight="1">
      <c r="A113" s="17" t="s">
        <v>642</v>
      </c>
      <c r="B113" s="18">
        <v>30</v>
      </c>
      <c r="C113" s="18">
        <v>30</v>
      </c>
      <c r="D113" s="18">
        <v>32</v>
      </c>
      <c r="E113" s="12">
        <f t="shared" si="1"/>
        <v>106.66666666666667</v>
      </c>
    </row>
    <row r="114" spans="1:5" ht="20.100000000000001" customHeight="1">
      <c r="A114" s="17" t="s">
        <v>643</v>
      </c>
      <c r="B114" s="18">
        <v>0</v>
      </c>
      <c r="C114" s="18">
        <v>0</v>
      </c>
      <c r="D114" s="18"/>
      <c r="E114" s="12" t="e">
        <f t="shared" si="1"/>
        <v>#DIV/0!</v>
      </c>
    </row>
    <row r="115" spans="1:5" ht="20.100000000000001" customHeight="1">
      <c r="A115" s="17" t="s">
        <v>644</v>
      </c>
      <c r="B115" s="18">
        <v>36</v>
      </c>
      <c r="C115" s="18">
        <v>36</v>
      </c>
      <c r="D115" s="18">
        <v>38</v>
      </c>
      <c r="E115" s="12">
        <f t="shared" si="1"/>
        <v>105.55555555555556</v>
      </c>
    </row>
    <row r="116" spans="1:5" ht="20.100000000000001" customHeight="1">
      <c r="A116" s="17" t="s">
        <v>645</v>
      </c>
      <c r="B116" s="18">
        <v>0</v>
      </c>
      <c r="C116" s="18">
        <v>0</v>
      </c>
      <c r="D116" s="18"/>
      <c r="E116" s="12" t="e">
        <f t="shared" si="1"/>
        <v>#DIV/0!</v>
      </c>
    </row>
    <row r="117" spans="1:5" ht="20.100000000000001" customHeight="1">
      <c r="A117" s="17" t="s">
        <v>425</v>
      </c>
      <c r="B117" s="18">
        <v>0</v>
      </c>
      <c r="C117" s="18">
        <v>0</v>
      </c>
      <c r="D117" s="18"/>
      <c r="E117" s="12" t="e">
        <f t="shared" si="1"/>
        <v>#DIV/0!</v>
      </c>
    </row>
    <row r="118" spans="1:5" ht="20.100000000000001" customHeight="1">
      <c r="A118" s="17" t="s">
        <v>1342</v>
      </c>
      <c r="B118" s="18">
        <v>153</v>
      </c>
      <c r="C118" s="18">
        <v>153</v>
      </c>
      <c r="D118" s="18">
        <v>160</v>
      </c>
      <c r="E118" s="12">
        <f t="shared" si="1"/>
        <v>104.57516339869282</v>
      </c>
    </row>
    <row r="119" spans="1:5" ht="20.100000000000001" customHeight="1">
      <c r="A119" s="17" t="s">
        <v>1343</v>
      </c>
      <c r="B119" s="18">
        <v>1710</v>
      </c>
      <c r="C119" s="18">
        <v>1710</v>
      </c>
      <c r="D119" s="18">
        <v>1795</v>
      </c>
      <c r="E119" s="12">
        <f t="shared" si="1"/>
        <v>104.97076023391814</v>
      </c>
    </row>
    <row r="120" spans="1:5" ht="20.100000000000001" customHeight="1">
      <c r="A120" s="17" t="s">
        <v>1322</v>
      </c>
      <c r="B120" s="18">
        <v>1107</v>
      </c>
      <c r="C120" s="18">
        <v>1107</v>
      </c>
      <c r="D120" s="18">
        <v>1162</v>
      </c>
      <c r="E120" s="12">
        <f t="shared" si="1"/>
        <v>104.96838301716352</v>
      </c>
    </row>
    <row r="121" spans="1:5" ht="20.100000000000001" customHeight="1">
      <c r="A121" s="17" t="s">
        <v>1323</v>
      </c>
      <c r="B121" s="18">
        <v>603</v>
      </c>
      <c r="C121" s="18">
        <v>603</v>
      </c>
      <c r="D121" s="18">
        <v>633</v>
      </c>
      <c r="E121" s="12">
        <f t="shared" si="1"/>
        <v>104.97512437810946</v>
      </c>
    </row>
    <row r="122" spans="1:5" ht="20.100000000000001" customHeight="1">
      <c r="A122" s="17" t="s">
        <v>595</v>
      </c>
      <c r="B122" s="18">
        <v>0</v>
      </c>
      <c r="C122" s="18">
        <v>0</v>
      </c>
      <c r="D122" s="18"/>
      <c r="E122" s="12" t="e">
        <f t="shared" si="1"/>
        <v>#DIV/0!</v>
      </c>
    </row>
    <row r="123" spans="1:5" ht="20.100000000000001" customHeight="1">
      <c r="A123" s="17" t="s">
        <v>646</v>
      </c>
      <c r="B123" s="18">
        <v>0</v>
      </c>
      <c r="C123" s="18">
        <v>0</v>
      </c>
      <c r="D123" s="18"/>
      <c r="E123" s="12" t="e">
        <f t="shared" si="1"/>
        <v>#DIV/0!</v>
      </c>
    </row>
    <row r="124" spans="1:5" ht="20.100000000000001" customHeight="1">
      <c r="A124" s="17" t="s">
        <v>647</v>
      </c>
      <c r="B124" s="18">
        <v>0</v>
      </c>
      <c r="C124" s="18">
        <v>0</v>
      </c>
      <c r="D124" s="18"/>
      <c r="E124" s="12" t="e">
        <f t="shared" si="1"/>
        <v>#DIV/0!</v>
      </c>
    </row>
    <row r="125" spans="1:5" ht="20.100000000000001" customHeight="1">
      <c r="A125" s="17" t="s">
        <v>648</v>
      </c>
      <c r="B125" s="18">
        <v>0</v>
      </c>
      <c r="C125" s="18">
        <v>0</v>
      </c>
      <c r="D125" s="18"/>
      <c r="E125" s="12" t="e">
        <f t="shared" si="1"/>
        <v>#DIV/0!</v>
      </c>
    </row>
    <row r="126" spans="1:5" ht="20.100000000000001" customHeight="1">
      <c r="A126" s="17" t="s">
        <v>425</v>
      </c>
      <c r="B126" s="18">
        <v>0</v>
      </c>
      <c r="C126" s="18">
        <v>0</v>
      </c>
      <c r="D126" s="18"/>
      <c r="E126" s="12" t="e">
        <f t="shared" si="1"/>
        <v>#DIV/0!</v>
      </c>
    </row>
    <row r="127" spans="1:5" ht="20.100000000000001" customHeight="1">
      <c r="A127" s="17" t="s">
        <v>649</v>
      </c>
      <c r="B127" s="18">
        <v>0</v>
      </c>
      <c r="C127" s="18">
        <v>0</v>
      </c>
      <c r="D127" s="18"/>
      <c r="E127" s="12" t="e">
        <f t="shared" si="1"/>
        <v>#DIV/0!</v>
      </c>
    </row>
    <row r="128" spans="1:5" ht="20.100000000000001" customHeight="1">
      <c r="A128" s="17" t="s">
        <v>1344</v>
      </c>
      <c r="B128" s="18">
        <v>3462</v>
      </c>
      <c r="C128" s="18">
        <v>3462</v>
      </c>
      <c r="D128" s="18">
        <v>3635</v>
      </c>
      <c r="E128" s="12">
        <f t="shared" si="1"/>
        <v>104.99711149624495</v>
      </c>
    </row>
    <row r="129" spans="1:5" ht="20.100000000000001" customHeight="1">
      <c r="A129" s="17" t="s">
        <v>1322</v>
      </c>
      <c r="B129" s="18">
        <v>1503</v>
      </c>
      <c r="C129" s="18">
        <v>1503</v>
      </c>
      <c r="D129" s="18">
        <v>1578</v>
      </c>
      <c r="E129" s="12">
        <f t="shared" si="1"/>
        <v>104.99001996007983</v>
      </c>
    </row>
    <row r="130" spans="1:5" ht="20.100000000000001" customHeight="1">
      <c r="A130" s="17" t="s">
        <v>1323</v>
      </c>
      <c r="B130" s="18">
        <v>355</v>
      </c>
      <c r="C130" s="18">
        <v>355</v>
      </c>
      <c r="D130" s="18">
        <v>373</v>
      </c>
      <c r="E130" s="12">
        <f t="shared" si="1"/>
        <v>105.07042253521126</v>
      </c>
    </row>
    <row r="131" spans="1:5" ht="20.100000000000001" customHeight="1">
      <c r="A131" s="17" t="s">
        <v>595</v>
      </c>
      <c r="B131" s="18">
        <v>0</v>
      </c>
      <c r="C131" s="18">
        <v>0</v>
      </c>
      <c r="D131" s="18"/>
      <c r="E131" s="12" t="e">
        <f t="shared" si="1"/>
        <v>#DIV/0!</v>
      </c>
    </row>
    <row r="132" spans="1:5" ht="20.100000000000001" customHeight="1">
      <c r="A132" s="17" t="s">
        <v>650</v>
      </c>
      <c r="B132" s="18">
        <v>0</v>
      </c>
      <c r="C132" s="18">
        <v>0</v>
      </c>
      <c r="D132" s="18"/>
      <c r="E132" s="12" t="e">
        <f t="shared" si="1"/>
        <v>#DIV/0!</v>
      </c>
    </row>
    <row r="133" spans="1:5" ht="20.100000000000001" customHeight="1">
      <c r="A133" s="17" t="s">
        <v>651</v>
      </c>
      <c r="B133" s="18">
        <v>0</v>
      </c>
      <c r="C133" s="18">
        <v>0</v>
      </c>
      <c r="D133" s="18"/>
      <c r="E133" s="12" t="e">
        <f t="shared" ref="E133:E196" si="2">D133/C133*100</f>
        <v>#DIV/0!</v>
      </c>
    </row>
    <row r="134" spans="1:5" ht="20.100000000000001" customHeight="1">
      <c r="A134" s="17" t="s">
        <v>652</v>
      </c>
      <c r="B134" s="18">
        <v>0</v>
      </c>
      <c r="C134" s="18">
        <v>0</v>
      </c>
      <c r="D134" s="18"/>
      <c r="E134" s="12" t="e">
        <f t="shared" si="2"/>
        <v>#DIV/0!</v>
      </c>
    </row>
    <row r="135" spans="1:5" ht="20.100000000000001" customHeight="1">
      <c r="A135" s="17" t="s">
        <v>653</v>
      </c>
      <c r="B135" s="18">
        <v>0</v>
      </c>
      <c r="C135" s="18">
        <v>0</v>
      </c>
      <c r="D135" s="18"/>
      <c r="E135" s="12" t="e">
        <f t="shared" si="2"/>
        <v>#DIV/0!</v>
      </c>
    </row>
    <row r="136" spans="1:5" ht="20.100000000000001" customHeight="1">
      <c r="A136" s="17" t="s">
        <v>1345</v>
      </c>
      <c r="B136" s="18">
        <v>276</v>
      </c>
      <c r="C136" s="18">
        <v>276</v>
      </c>
      <c r="D136" s="18">
        <v>290</v>
      </c>
      <c r="E136" s="12">
        <f t="shared" si="2"/>
        <v>105.07246376811594</v>
      </c>
    </row>
    <row r="137" spans="1:5" ht="20.100000000000001" customHeight="1">
      <c r="A137" s="17" t="s">
        <v>425</v>
      </c>
      <c r="B137" s="18">
        <v>470</v>
      </c>
      <c r="C137" s="18">
        <v>470</v>
      </c>
      <c r="D137" s="18">
        <v>493</v>
      </c>
      <c r="E137" s="12">
        <f t="shared" si="2"/>
        <v>104.8936170212766</v>
      </c>
    </row>
    <row r="138" spans="1:5" ht="20.100000000000001" customHeight="1">
      <c r="A138" s="17" t="s">
        <v>654</v>
      </c>
      <c r="B138" s="18">
        <v>858</v>
      </c>
      <c r="C138" s="18">
        <v>858</v>
      </c>
      <c r="D138" s="18">
        <v>901</v>
      </c>
      <c r="E138" s="12">
        <f t="shared" si="2"/>
        <v>105.01165501165501</v>
      </c>
    </row>
    <row r="139" spans="1:5" ht="20.100000000000001" customHeight="1">
      <c r="A139" s="17" t="s">
        <v>655</v>
      </c>
      <c r="B139" s="18">
        <v>0</v>
      </c>
      <c r="C139" s="18">
        <v>0</v>
      </c>
      <c r="D139" s="18"/>
      <c r="E139" s="12" t="e">
        <f t="shared" si="2"/>
        <v>#DIV/0!</v>
      </c>
    </row>
    <row r="140" spans="1:5" ht="20.100000000000001" customHeight="1">
      <c r="A140" s="17" t="s">
        <v>1322</v>
      </c>
      <c r="B140" s="18">
        <v>0</v>
      </c>
      <c r="C140" s="18">
        <v>0</v>
      </c>
      <c r="D140" s="18"/>
      <c r="E140" s="12" t="e">
        <f t="shared" si="2"/>
        <v>#DIV/0!</v>
      </c>
    </row>
    <row r="141" spans="1:5" ht="20.100000000000001" customHeight="1">
      <c r="A141" s="17" t="s">
        <v>1323</v>
      </c>
      <c r="B141" s="18">
        <v>0</v>
      </c>
      <c r="C141" s="18">
        <v>0</v>
      </c>
      <c r="D141" s="18"/>
      <c r="E141" s="12" t="e">
        <f t="shared" si="2"/>
        <v>#DIV/0!</v>
      </c>
    </row>
    <row r="142" spans="1:5" ht="20.100000000000001" customHeight="1">
      <c r="A142" s="17" t="s">
        <v>595</v>
      </c>
      <c r="B142" s="18">
        <v>0</v>
      </c>
      <c r="C142" s="18">
        <v>0</v>
      </c>
      <c r="D142" s="18"/>
      <c r="E142" s="12" t="e">
        <f t="shared" si="2"/>
        <v>#DIV/0!</v>
      </c>
    </row>
    <row r="143" spans="1:5" ht="20.100000000000001" customHeight="1">
      <c r="A143" s="17" t="s">
        <v>656</v>
      </c>
      <c r="B143" s="18">
        <v>0</v>
      </c>
      <c r="C143" s="18">
        <v>0</v>
      </c>
      <c r="D143" s="18"/>
      <c r="E143" s="12" t="e">
        <f t="shared" si="2"/>
        <v>#DIV/0!</v>
      </c>
    </row>
    <row r="144" spans="1:5" ht="20.100000000000001" customHeight="1">
      <c r="A144" s="17" t="s">
        <v>657</v>
      </c>
      <c r="B144" s="18">
        <v>0</v>
      </c>
      <c r="C144" s="18">
        <v>0</v>
      </c>
      <c r="D144" s="18"/>
      <c r="E144" s="12" t="e">
        <f t="shared" si="2"/>
        <v>#DIV/0!</v>
      </c>
    </row>
    <row r="145" spans="1:5" ht="20.100000000000001" customHeight="1">
      <c r="A145" s="17" t="s">
        <v>658</v>
      </c>
      <c r="B145" s="18">
        <v>0</v>
      </c>
      <c r="C145" s="18">
        <v>0</v>
      </c>
      <c r="D145" s="18"/>
      <c r="E145" s="12" t="e">
        <f t="shared" si="2"/>
        <v>#DIV/0!</v>
      </c>
    </row>
    <row r="146" spans="1:5" ht="20.100000000000001" customHeight="1">
      <c r="A146" s="17" t="s">
        <v>659</v>
      </c>
      <c r="B146" s="18">
        <v>0</v>
      </c>
      <c r="C146" s="18">
        <v>0</v>
      </c>
      <c r="D146" s="18"/>
      <c r="E146" s="12" t="e">
        <f t="shared" si="2"/>
        <v>#DIV/0!</v>
      </c>
    </row>
    <row r="147" spans="1:5" ht="20.100000000000001" customHeight="1">
      <c r="A147" s="17" t="s">
        <v>660</v>
      </c>
      <c r="B147" s="18">
        <v>0</v>
      </c>
      <c r="C147" s="18">
        <v>0</v>
      </c>
      <c r="D147" s="18"/>
      <c r="E147" s="12" t="e">
        <f t="shared" si="2"/>
        <v>#DIV/0!</v>
      </c>
    </row>
    <row r="148" spans="1:5" ht="20.100000000000001" customHeight="1">
      <c r="A148" s="17" t="s">
        <v>661</v>
      </c>
      <c r="B148" s="18">
        <v>0</v>
      </c>
      <c r="C148" s="18">
        <v>0</v>
      </c>
      <c r="D148" s="18"/>
      <c r="E148" s="12" t="e">
        <f t="shared" si="2"/>
        <v>#DIV/0!</v>
      </c>
    </row>
    <row r="149" spans="1:5" ht="20.100000000000001" customHeight="1">
      <c r="A149" s="17" t="s">
        <v>425</v>
      </c>
      <c r="B149" s="18">
        <v>0</v>
      </c>
      <c r="C149" s="18">
        <v>0</v>
      </c>
      <c r="D149" s="18"/>
      <c r="E149" s="12" t="e">
        <f t="shared" si="2"/>
        <v>#DIV/0!</v>
      </c>
    </row>
    <row r="150" spans="1:5" ht="20.100000000000001" customHeight="1">
      <c r="A150" s="17" t="s">
        <v>662</v>
      </c>
      <c r="B150" s="18">
        <v>0</v>
      </c>
      <c r="C150" s="18">
        <v>0</v>
      </c>
      <c r="D150" s="18"/>
      <c r="E150" s="12" t="e">
        <f t="shared" si="2"/>
        <v>#DIV/0!</v>
      </c>
    </row>
    <row r="151" spans="1:5" ht="20.100000000000001" customHeight="1">
      <c r="A151" s="17" t="s">
        <v>1346</v>
      </c>
      <c r="B151" s="18">
        <v>12369</v>
      </c>
      <c r="C151" s="18">
        <v>12369</v>
      </c>
      <c r="D151" s="18">
        <v>12987</v>
      </c>
      <c r="E151" s="12">
        <f t="shared" si="2"/>
        <v>104.99636187242298</v>
      </c>
    </row>
    <row r="152" spans="1:5" ht="20.100000000000001" customHeight="1">
      <c r="A152" s="17" t="s">
        <v>1322</v>
      </c>
      <c r="B152" s="18">
        <v>9670</v>
      </c>
      <c r="C152" s="18">
        <v>9670</v>
      </c>
      <c r="D152" s="18">
        <v>10154</v>
      </c>
      <c r="E152" s="12">
        <f t="shared" si="2"/>
        <v>105.00517063081696</v>
      </c>
    </row>
    <row r="153" spans="1:5" ht="20.100000000000001" customHeight="1">
      <c r="A153" s="17" t="s">
        <v>1323</v>
      </c>
      <c r="B153" s="18">
        <v>207</v>
      </c>
      <c r="C153" s="18">
        <v>207</v>
      </c>
      <c r="D153" s="18">
        <v>217</v>
      </c>
      <c r="E153" s="12">
        <f t="shared" si="2"/>
        <v>104.83091787439614</v>
      </c>
    </row>
    <row r="154" spans="1:5" ht="20.100000000000001" customHeight="1">
      <c r="A154" s="17" t="s">
        <v>595</v>
      </c>
      <c r="B154" s="18">
        <v>0</v>
      </c>
      <c r="C154" s="18">
        <v>0</v>
      </c>
      <c r="D154" s="18"/>
      <c r="E154" s="12" t="e">
        <f t="shared" si="2"/>
        <v>#DIV/0!</v>
      </c>
    </row>
    <row r="155" spans="1:5" ht="20.100000000000001" customHeight="1">
      <c r="A155" s="17" t="s">
        <v>663</v>
      </c>
      <c r="B155" s="18">
        <v>0</v>
      </c>
      <c r="C155" s="18">
        <v>0</v>
      </c>
      <c r="D155" s="18"/>
      <c r="E155" s="12" t="e">
        <f t="shared" si="2"/>
        <v>#DIV/0!</v>
      </c>
    </row>
    <row r="156" spans="1:5" ht="20.100000000000001" customHeight="1">
      <c r="A156" s="17" t="s">
        <v>664</v>
      </c>
      <c r="B156" s="18">
        <v>784</v>
      </c>
      <c r="C156" s="18">
        <v>784</v>
      </c>
      <c r="D156" s="18">
        <v>823</v>
      </c>
      <c r="E156" s="12">
        <f t="shared" si="2"/>
        <v>104.97448979591837</v>
      </c>
    </row>
    <row r="157" spans="1:5" ht="20.100000000000001" customHeight="1">
      <c r="A157" s="17" t="s">
        <v>665</v>
      </c>
      <c r="B157" s="18">
        <v>67</v>
      </c>
      <c r="C157" s="18">
        <v>67</v>
      </c>
      <c r="D157" s="18">
        <v>70</v>
      </c>
      <c r="E157" s="12">
        <f t="shared" si="2"/>
        <v>104.4776119402985</v>
      </c>
    </row>
    <row r="158" spans="1:5" ht="20.100000000000001" customHeight="1">
      <c r="A158" s="17" t="s">
        <v>623</v>
      </c>
      <c r="B158" s="18">
        <v>275</v>
      </c>
      <c r="C158" s="18">
        <v>275</v>
      </c>
      <c r="D158" s="18">
        <v>289</v>
      </c>
      <c r="E158" s="12">
        <f t="shared" si="2"/>
        <v>105.09090909090911</v>
      </c>
    </row>
    <row r="159" spans="1:5" ht="20.100000000000001" customHeight="1">
      <c r="A159" s="17" t="s">
        <v>425</v>
      </c>
      <c r="B159" s="18">
        <v>0</v>
      </c>
      <c r="C159" s="18">
        <v>0</v>
      </c>
      <c r="D159" s="18"/>
      <c r="E159" s="12" t="e">
        <f t="shared" si="2"/>
        <v>#DIV/0!</v>
      </c>
    </row>
    <row r="160" spans="1:5" ht="20.100000000000001" customHeight="1">
      <c r="A160" s="17" t="s">
        <v>1347</v>
      </c>
      <c r="B160" s="18">
        <v>1366</v>
      </c>
      <c r="C160" s="18">
        <v>1366</v>
      </c>
      <c r="D160" s="18">
        <v>1434</v>
      </c>
      <c r="E160" s="12">
        <f t="shared" si="2"/>
        <v>104.97803806734993</v>
      </c>
    </row>
    <row r="161" spans="1:5" ht="20.100000000000001" customHeight="1">
      <c r="A161" s="17" t="s">
        <v>1348</v>
      </c>
      <c r="B161" s="18">
        <v>7596</v>
      </c>
      <c r="C161" s="18">
        <v>7596</v>
      </c>
      <c r="D161" s="18">
        <v>7977</v>
      </c>
      <c r="E161" s="12">
        <f t="shared" si="2"/>
        <v>105.01579778830963</v>
      </c>
    </row>
    <row r="162" spans="1:5" ht="20.100000000000001" customHeight="1">
      <c r="A162" s="17" t="s">
        <v>1322</v>
      </c>
      <c r="B162" s="18">
        <v>819</v>
      </c>
      <c r="C162" s="18">
        <v>819</v>
      </c>
      <c r="D162" s="18">
        <v>860</v>
      </c>
      <c r="E162" s="12">
        <f t="shared" si="2"/>
        <v>105.00610500610502</v>
      </c>
    </row>
    <row r="163" spans="1:5" ht="20.100000000000001" customHeight="1">
      <c r="A163" s="17" t="s">
        <v>1323</v>
      </c>
      <c r="B163" s="18">
        <v>28</v>
      </c>
      <c r="C163" s="18">
        <v>28</v>
      </c>
      <c r="D163" s="18">
        <v>29</v>
      </c>
      <c r="E163" s="12">
        <f t="shared" si="2"/>
        <v>103.57142857142858</v>
      </c>
    </row>
    <row r="164" spans="1:5" ht="20.100000000000001" customHeight="1">
      <c r="A164" s="17" t="s">
        <v>595</v>
      </c>
      <c r="B164" s="18">
        <v>0</v>
      </c>
      <c r="C164" s="18">
        <v>0</v>
      </c>
      <c r="D164" s="18"/>
      <c r="E164" s="12" t="e">
        <f t="shared" si="2"/>
        <v>#DIV/0!</v>
      </c>
    </row>
    <row r="165" spans="1:5" ht="20.100000000000001" customHeight="1">
      <c r="A165" s="17" t="s">
        <v>666</v>
      </c>
      <c r="B165" s="18">
        <v>0</v>
      </c>
      <c r="C165" s="18">
        <v>0</v>
      </c>
      <c r="D165" s="18"/>
      <c r="E165" s="12" t="e">
        <f t="shared" si="2"/>
        <v>#DIV/0!</v>
      </c>
    </row>
    <row r="166" spans="1:5" ht="20.100000000000001" customHeight="1">
      <c r="A166" s="17" t="s">
        <v>667</v>
      </c>
      <c r="B166" s="18">
        <v>0</v>
      </c>
      <c r="C166" s="18">
        <v>0</v>
      </c>
      <c r="D166" s="18"/>
      <c r="E166" s="12" t="e">
        <f t="shared" si="2"/>
        <v>#DIV/0!</v>
      </c>
    </row>
    <row r="167" spans="1:5" ht="20.100000000000001" customHeight="1">
      <c r="A167" s="17" t="s">
        <v>668</v>
      </c>
      <c r="B167" s="18">
        <v>150</v>
      </c>
      <c r="C167" s="18">
        <v>150</v>
      </c>
      <c r="D167" s="18">
        <v>158</v>
      </c>
      <c r="E167" s="12">
        <f t="shared" si="2"/>
        <v>105.33333333333333</v>
      </c>
    </row>
    <row r="168" spans="1:5" ht="20.100000000000001" customHeight="1">
      <c r="A168" s="17" t="s">
        <v>669</v>
      </c>
      <c r="B168" s="18">
        <v>100</v>
      </c>
      <c r="C168" s="18">
        <v>100</v>
      </c>
      <c r="D168" s="18">
        <v>105</v>
      </c>
      <c r="E168" s="12">
        <f t="shared" si="2"/>
        <v>105</v>
      </c>
    </row>
    <row r="169" spans="1:5" ht="20.100000000000001" customHeight="1">
      <c r="A169" s="17" t="s">
        <v>670</v>
      </c>
      <c r="B169" s="18">
        <v>0</v>
      </c>
      <c r="C169" s="18">
        <v>0</v>
      </c>
      <c r="D169" s="18"/>
      <c r="E169" s="12" t="e">
        <f t="shared" si="2"/>
        <v>#DIV/0!</v>
      </c>
    </row>
    <row r="170" spans="1:5" ht="20.100000000000001" customHeight="1">
      <c r="A170" s="17" t="s">
        <v>671</v>
      </c>
      <c r="B170" s="18">
        <v>0</v>
      </c>
      <c r="C170" s="18">
        <v>0</v>
      </c>
      <c r="D170" s="18"/>
      <c r="E170" s="12" t="e">
        <f t="shared" si="2"/>
        <v>#DIV/0!</v>
      </c>
    </row>
    <row r="171" spans="1:5" ht="20.100000000000001" customHeight="1">
      <c r="A171" s="17" t="s">
        <v>623</v>
      </c>
      <c r="B171" s="18">
        <v>0</v>
      </c>
      <c r="C171" s="18">
        <v>0</v>
      </c>
      <c r="D171" s="18"/>
      <c r="E171" s="12" t="e">
        <f t="shared" si="2"/>
        <v>#DIV/0!</v>
      </c>
    </row>
    <row r="172" spans="1:5" ht="20.100000000000001" customHeight="1">
      <c r="A172" s="17" t="s">
        <v>425</v>
      </c>
      <c r="B172" s="18">
        <v>765</v>
      </c>
      <c r="C172" s="18">
        <v>765</v>
      </c>
      <c r="D172" s="18">
        <v>804</v>
      </c>
      <c r="E172" s="12">
        <f t="shared" si="2"/>
        <v>105.09803921568628</v>
      </c>
    </row>
    <row r="173" spans="1:5" ht="20.100000000000001" customHeight="1">
      <c r="A173" s="17" t="s">
        <v>1349</v>
      </c>
      <c r="B173" s="18">
        <v>5734</v>
      </c>
      <c r="C173" s="18">
        <v>5734</v>
      </c>
      <c r="D173" s="18">
        <v>6021</v>
      </c>
      <c r="E173" s="12">
        <f t="shared" si="2"/>
        <v>105.00523194977329</v>
      </c>
    </row>
    <row r="174" spans="1:5" ht="20.100000000000001" customHeight="1">
      <c r="A174" s="17" t="s">
        <v>672</v>
      </c>
      <c r="B174" s="18">
        <v>0</v>
      </c>
      <c r="C174" s="18">
        <v>0</v>
      </c>
      <c r="D174" s="18"/>
      <c r="E174" s="12" t="e">
        <f t="shared" si="2"/>
        <v>#DIV/0!</v>
      </c>
    </row>
    <row r="175" spans="1:5" ht="20.100000000000001" customHeight="1">
      <c r="A175" s="17" t="s">
        <v>1322</v>
      </c>
      <c r="B175" s="18">
        <v>0</v>
      </c>
      <c r="C175" s="18">
        <v>0</v>
      </c>
      <c r="D175" s="18"/>
      <c r="E175" s="12" t="e">
        <f t="shared" si="2"/>
        <v>#DIV/0!</v>
      </c>
    </row>
    <row r="176" spans="1:5" ht="20.100000000000001" customHeight="1">
      <c r="A176" s="17" t="s">
        <v>1323</v>
      </c>
      <c r="B176" s="18">
        <v>0</v>
      </c>
      <c r="C176" s="18">
        <v>0</v>
      </c>
      <c r="D176" s="18"/>
      <c r="E176" s="12" t="e">
        <f t="shared" si="2"/>
        <v>#DIV/0!</v>
      </c>
    </row>
    <row r="177" spans="1:5" ht="20.100000000000001" customHeight="1">
      <c r="A177" s="17" t="s">
        <v>595</v>
      </c>
      <c r="B177" s="18">
        <v>0</v>
      </c>
      <c r="C177" s="18">
        <v>0</v>
      </c>
      <c r="D177" s="18"/>
      <c r="E177" s="12" t="e">
        <f t="shared" si="2"/>
        <v>#DIV/0!</v>
      </c>
    </row>
    <row r="178" spans="1:5" ht="20.100000000000001" customHeight="1">
      <c r="A178" s="17" t="s">
        <v>673</v>
      </c>
      <c r="B178" s="18">
        <v>0</v>
      </c>
      <c r="C178" s="18">
        <v>0</v>
      </c>
      <c r="D178" s="18"/>
      <c r="E178" s="12" t="e">
        <f t="shared" si="2"/>
        <v>#DIV/0!</v>
      </c>
    </row>
    <row r="179" spans="1:5" ht="20.100000000000001" customHeight="1">
      <c r="A179" s="17" t="s">
        <v>425</v>
      </c>
      <c r="B179" s="18">
        <v>0</v>
      </c>
      <c r="C179" s="18">
        <v>0</v>
      </c>
      <c r="D179" s="18"/>
      <c r="E179" s="12" t="e">
        <f t="shared" si="2"/>
        <v>#DIV/0!</v>
      </c>
    </row>
    <row r="180" spans="1:5" ht="20.100000000000001" customHeight="1">
      <c r="A180" s="17" t="s">
        <v>674</v>
      </c>
      <c r="B180" s="18">
        <v>0</v>
      </c>
      <c r="C180" s="18">
        <v>0</v>
      </c>
      <c r="D180" s="18"/>
      <c r="E180" s="12" t="e">
        <f t="shared" si="2"/>
        <v>#DIV/0!</v>
      </c>
    </row>
    <row r="181" spans="1:5" ht="20.100000000000001" customHeight="1">
      <c r="A181" s="17" t="s">
        <v>675</v>
      </c>
      <c r="B181" s="18">
        <v>143</v>
      </c>
      <c r="C181" s="18">
        <v>143</v>
      </c>
      <c r="D181" s="18">
        <v>150</v>
      </c>
      <c r="E181" s="12">
        <f t="shared" si="2"/>
        <v>104.89510489510489</v>
      </c>
    </row>
    <row r="182" spans="1:5" ht="20.100000000000001" customHeight="1">
      <c r="A182" s="17" t="s">
        <v>1322</v>
      </c>
      <c r="B182" s="18">
        <v>0</v>
      </c>
      <c r="C182" s="18">
        <v>0</v>
      </c>
      <c r="D182" s="18"/>
      <c r="E182" s="12" t="e">
        <f t="shared" si="2"/>
        <v>#DIV/0!</v>
      </c>
    </row>
    <row r="183" spans="1:5" ht="20.100000000000001" customHeight="1">
      <c r="A183" s="17" t="s">
        <v>1323</v>
      </c>
      <c r="B183" s="18">
        <v>143</v>
      </c>
      <c r="C183" s="18">
        <v>143</v>
      </c>
      <c r="D183" s="18">
        <v>150</v>
      </c>
      <c r="E183" s="12">
        <f t="shared" si="2"/>
        <v>104.89510489510489</v>
      </c>
    </row>
    <row r="184" spans="1:5" ht="20.100000000000001" customHeight="1">
      <c r="A184" s="17" t="s">
        <v>595</v>
      </c>
      <c r="B184" s="18">
        <v>0</v>
      </c>
      <c r="C184" s="18">
        <v>0</v>
      </c>
      <c r="D184" s="18"/>
      <c r="E184" s="12" t="e">
        <f t="shared" si="2"/>
        <v>#DIV/0!</v>
      </c>
    </row>
    <row r="185" spans="1:5" ht="20.100000000000001" customHeight="1">
      <c r="A185" s="17" t="s">
        <v>676</v>
      </c>
      <c r="B185" s="18">
        <v>0</v>
      </c>
      <c r="C185" s="18">
        <v>0</v>
      </c>
      <c r="D185" s="18"/>
      <c r="E185" s="12" t="e">
        <f t="shared" si="2"/>
        <v>#DIV/0!</v>
      </c>
    </row>
    <row r="186" spans="1:5" ht="20.100000000000001" customHeight="1">
      <c r="A186" s="17" t="s">
        <v>425</v>
      </c>
      <c r="B186" s="18">
        <v>0</v>
      </c>
      <c r="C186" s="18">
        <v>0</v>
      </c>
      <c r="D186" s="18"/>
      <c r="E186" s="12" t="e">
        <f t="shared" si="2"/>
        <v>#DIV/0!</v>
      </c>
    </row>
    <row r="187" spans="1:5" ht="20.100000000000001" customHeight="1">
      <c r="A187" s="17" t="s">
        <v>677</v>
      </c>
      <c r="B187" s="18">
        <v>0</v>
      </c>
      <c r="C187" s="18">
        <v>0</v>
      </c>
      <c r="D187" s="18"/>
      <c r="E187" s="12" t="e">
        <f t="shared" si="2"/>
        <v>#DIV/0!</v>
      </c>
    </row>
    <row r="188" spans="1:5" ht="20.100000000000001" customHeight="1">
      <c r="A188" s="17" t="s">
        <v>1350</v>
      </c>
      <c r="B188" s="18">
        <v>62</v>
      </c>
      <c r="C188" s="18">
        <v>62</v>
      </c>
      <c r="D188" s="18">
        <v>65</v>
      </c>
      <c r="E188" s="12">
        <f t="shared" si="2"/>
        <v>104.83870967741935</v>
      </c>
    </row>
    <row r="189" spans="1:5" ht="20.100000000000001" customHeight="1">
      <c r="A189" s="17" t="s">
        <v>1322</v>
      </c>
      <c r="B189" s="18">
        <v>0</v>
      </c>
      <c r="C189" s="18">
        <v>0</v>
      </c>
      <c r="D189" s="18"/>
      <c r="E189" s="12" t="e">
        <f t="shared" si="2"/>
        <v>#DIV/0!</v>
      </c>
    </row>
    <row r="190" spans="1:5" ht="20.100000000000001" customHeight="1">
      <c r="A190" s="17" t="s">
        <v>1323</v>
      </c>
      <c r="B190" s="18">
        <v>50</v>
      </c>
      <c r="C190" s="18">
        <v>50</v>
      </c>
      <c r="D190" s="18">
        <v>52</v>
      </c>
      <c r="E190" s="12">
        <f t="shared" si="2"/>
        <v>104</v>
      </c>
    </row>
    <row r="191" spans="1:5" ht="20.100000000000001" customHeight="1">
      <c r="A191" s="17" t="s">
        <v>595</v>
      </c>
      <c r="B191" s="18">
        <v>0</v>
      </c>
      <c r="C191" s="18">
        <v>0</v>
      </c>
      <c r="D191" s="18"/>
      <c r="E191" s="12" t="e">
        <f t="shared" si="2"/>
        <v>#DIV/0!</v>
      </c>
    </row>
    <row r="192" spans="1:5" ht="20.100000000000001" customHeight="1">
      <c r="A192" s="17" t="s">
        <v>678</v>
      </c>
      <c r="B192" s="18">
        <v>0</v>
      </c>
      <c r="C192" s="18">
        <v>0</v>
      </c>
      <c r="D192" s="18"/>
      <c r="E192" s="12" t="e">
        <f t="shared" si="2"/>
        <v>#DIV/0!</v>
      </c>
    </row>
    <row r="193" spans="1:5" ht="20.100000000000001" customHeight="1">
      <c r="A193" s="17" t="s">
        <v>679</v>
      </c>
      <c r="B193" s="18">
        <v>12</v>
      </c>
      <c r="C193" s="18">
        <v>12</v>
      </c>
      <c r="D193" s="18">
        <v>13</v>
      </c>
      <c r="E193" s="12">
        <f t="shared" si="2"/>
        <v>108.33333333333333</v>
      </c>
    </row>
    <row r="194" spans="1:5" ht="20.100000000000001" customHeight="1">
      <c r="A194" s="17" t="s">
        <v>680</v>
      </c>
      <c r="B194" s="18">
        <v>0</v>
      </c>
      <c r="C194" s="18">
        <v>0</v>
      </c>
      <c r="D194" s="18"/>
      <c r="E194" s="12" t="e">
        <f t="shared" si="2"/>
        <v>#DIV/0!</v>
      </c>
    </row>
    <row r="195" spans="1:5" ht="20.100000000000001" customHeight="1">
      <c r="A195" s="17" t="s">
        <v>425</v>
      </c>
      <c r="B195" s="18">
        <v>0</v>
      </c>
      <c r="C195" s="18">
        <v>0</v>
      </c>
      <c r="D195" s="18"/>
      <c r="E195" s="12" t="e">
        <f t="shared" si="2"/>
        <v>#DIV/0!</v>
      </c>
    </row>
    <row r="196" spans="1:5" ht="20.100000000000001" customHeight="1">
      <c r="A196" s="17" t="s">
        <v>681</v>
      </c>
      <c r="B196" s="18">
        <v>0</v>
      </c>
      <c r="C196" s="18">
        <v>0</v>
      </c>
      <c r="D196" s="18"/>
      <c r="E196" s="12" t="e">
        <f t="shared" si="2"/>
        <v>#DIV/0!</v>
      </c>
    </row>
    <row r="197" spans="1:5" ht="20.100000000000001" customHeight="1">
      <c r="A197" s="17" t="s">
        <v>1351</v>
      </c>
      <c r="B197" s="18">
        <v>1155</v>
      </c>
      <c r="C197" s="18">
        <v>1155</v>
      </c>
      <c r="D197" s="18">
        <v>1212</v>
      </c>
      <c r="E197" s="12">
        <f t="shared" ref="E197:E260" si="3">D197/C197*100</f>
        <v>104.93506493506493</v>
      </c>
    </row>
    <row r="198" spans="1:5" ht="20.100000000000001" customHeight="1">
      <c r="A198" s="17" t="s">
        <v>1322</v>
      </c>
      <c r="B198" s="18">
        <v>660</v>
      </c>
      <c r="C198" s="18">
        <v>660</v>
      </c>
      <c r="D198" s="18">
        <v>693</v>
      </c>
      <c r="E198" s="12">
        <f t="shared" si="3"/>
        <v>105</v>
      </c>
    </row>
    <row r="199" spans="1:5" ht="20.100000000000001" customHeight="1">
      <c r="A199" s="17" t="s">
        <v>1323</v>
      </c>
      <c r="B199" s="18">
        <v>495</v>
      </c>
      <c r="C199" s="18">
        <v>495</v>
      </c>
      <c r="D199" s="18">
        <v>519</v>
      </c>
      <c r="E199" s="12">
        <f t="shared" si="3"/>
        <v>104.84848484848486</v>
      </c>
    </row>
    <row r="200" spans="1:5" ht="20.100000000000001" customHeight="1">
      <c r="A200" s="17" t="s">
        <v>595</v>
      </c>
      <c r="B200" s="18">
        <v>0</v>
      </c>
      <c r="C200" s="18">
        <v>0</v>
      </c>
      <c r="D200" s="18"/>
      <c r="E200" s="12" t="e">
        <f t="shared" si="3"/>
        <v>#DIV/0!</v>
      </c>
    </row>
    <row r="201" spans="1:5" ht="20.100000000000001" customHeight="1">
      <c r="A201" s="17" t="s">
        <v>1352</v>
      </c>
      <c r="B201" s="18">
        <v>0</v>
      </c>
      <c r="C201" s="18">
        <v>0</v>
      </c>
      <c r="D201" s="18"/>
      <c r="E201" s="12" t="e">
        <f t="shared" si="3"/>
        <v>#DIV/0!</v>
      </c>
    </row>
    <row r="202" spans="1:5" ht="20.100000000000001" customHeight="1">
      <c r="A202" s="17" t="s">
        <v>682</v>
      </c>
      <c r="B202" s="18">
        <v>0</v>
      </c>
      <c r="C202" s="18">
        <v>0</v>
      </c>
      <c r="D202" s="18"/>
      <c r="E202" s="12" t="e">
        <f t="shared" si="3"/>
        <v>#DIV/0!</v>
      </c>
    </row>
    <row r="203" spans="1:5" ht="20.100000000000001" customHeight="1">
      <c r="A203" s="17" t="s">
        <v>1353</v>
      </c>
      <c r="B203" s="18">
        <v>1047</v>
      </c>
      <c r="C203" s="18">
        <v>1047</v>
      </c>
      <c r="D203" s="18">
        <v>1099</v>
      </c>
      <c r="E203" s="12">
        <f t="shared" si="3"/>
        <v>104.96657115568291</v>
      </c>
    </row>
    <row r="204" spans="1:5" ht="20.100000000000001" customHeight="1">
      <c r="A204" s="17" t="s">
        <v>1322</v>
      </c>
      <c r="B204" s="18">
        <v>604</v>
      </c>
      <c r="C204" s="18">
        <v>604</v>
      </c>
      <c r="D204" s="18">
        <v>634</v>
      </c>
      <c r="E204" s="12">
        <f t="shared" si="3"/>
        <v>104.96688741721853</v>
      </c>
    </row>
    <row r="205" spans="1:5" ht="20.100000000000001" customHeight="1">
      <c r="A205" s="17" t="s">
        <v>1323</v>
      </c>
      <c r="B205" s="18">
        <v>277</v>
      </c>
      <c r="C205" s="18">
        <v>277</v>
      </c>
      <c r="D205" s="18">
        <v>291</v>
      </c>
      <c r="E205" s="12">
        <f t="shared" si="3"/>
        <v>105.05415162454874</v>
      </c>
    </row>
    <row r="206" spans="1:5" ht="20.100000000000001" customHeight="1">
      <c r="A206" s="17" t="s">
        <v>595</v>
      </c>
      <c r="B206" s="18">
        <v>0</v>
      </c>
      <c r="C206" s="18">
        <v>0</v>
      </c>
      <c r="D206" s="18"/>
      <c r="E206" s="12" t="e">
        <f t="shared" si="3"/>
        <v>#DIV/0!</v>
      </c>
    </row>
    <row r="207" spans="1:5" ht="20.100000000000001" customHeight="1">
      <c r="A207" s="17" t="s">
        <v>602</v>
      </c>
      <c r="B207" s="18">
        <v>0</v>
      </c>
      <c r="C207" s="18">
        <v>0</v>
      </c>
      <c r="D207" s="18"/>
      <c r="E207" s="12" t="e">
        <f t="shared" si="3"/>
        <v>#DIV/0!</v>
      </c>
    </row>
    <row r="208" spans="1:5" ht="20.100000000000001" customHeight="1">
      <c r="A208" s="17" t="s">
        <v>425</v>
      </c>
      <c r="B208" s="18">
        <v>0</v>
      </c>
      <c r="C208" s="18">
        <v>0</v>
      </c>
      <c r="D208" s="18"/>
      <c r="E208" s="12" t="e">
        <f t="shared" si="3"/>
        <v>#DIV/0!</v>
      </c>
    </row>
    <row r="209" spans="1:5" ht="20.100000000000001" customHeight="1">
      <c r="A209" s="17" t="s">
        <v>1354</v>
      </c>
      <c r="B209" s="18">
        <v>166</v>
      </c>
      <c r="C209" s="18">
        <v>166</v>
      </c>
      <c r="D209" s="18">
        <v>174</v>
      </c>
      <c r="E209" s="12">
        <f t="shared" si="3"/>
        <v>104.81927710843372</v>
      </c>
    </row>
    <row r="210" spans="1:5" ht="20.100000000000001" customHeight="1">
      <c r="A210" s="17" t="s">
        <v>1355</v>
      </c>
      <c r="B210" s="18">
        <v>1784</v>
      </c>
      <c r="C210" s="18">
        <v>1784</v>
      </c>
      <c r="D210" s="18">
        <v>1873</v>
      </c>
      <c r="E210" s="12">
        <f t="shared" si="3"/>
        <v>104.98878923766817</v>
      </c>
    </row>
    <row r="211" spans="1:5" ht="20.100000000000001" customHeight="1">
      <c r="A211" s="17" t="s">
        <v>1322</v>
      </c>
      <c r="B211" s="18">
        <v>1049</v>
      </c>
      <c r="C211" s="18">
        <v>1049</v>
      </c>
      <c r="D211" s="18">
        <v>1101</v>
      </c>
      <c r="E211" s="12">
        <f t="shared" si="3"/>
        <v>104.95710200190658</v>
      </c>
    </row>
    <row r="212" spans="1:5" ht="20.100000000000001" customHeight="1">
      <c r="A212" s="17" t="s">
        <v>1323</v>
      </c>
      <c r="B212" s="18">
        <v>474</v>
      </c>
      <c r="C212" s="18">
        <v>474</v>
      </c>
      <c r="D212" s="18">
        <v>498</v>
      </c>
      <c r="E212" s="12">
        <f t="shared" si="3"/>
        <v>105.0632911392405</v>
      </c>
    </row>
    <row r="213" spans="1:5" ht="20.100000000000001" customHeight="1">
      <c r="A213" s="17" t="s">
        <v>595</v>
      </c>
      <c r="B213" s="18">
        <v>0</v>
      </c>
      <c r="C213" s="18">
        <v>0</v>
      </c>
      <c r="D213" s="18"/>
      <c r="E213" s="12" t="e">
        <f t="shared" si="3"/>
        <v>#DIV/0!</v>
      </c>
    </row>
    <row r="214" spans="1:5" ht="20.100000000000001" customHeight="1">
      <c r="A214" s="17" t="s">
        <v>683</v>
      </c>
      <c r="B214" s="18">
        <v>0</v>
      </c>
      <c r="C214" s="18">
        <v>0</v>
      </c>
      <c r="D214" s="18"/>
      <c r="E214" s="12" t="e">
        <f t="shared" si="3"/>
        <v>#DIV/0!</v>
      </c>
    </row>
    <row r="215" spans="1:5" ht="20.100000000000001" customHeight="1">
      <c r="A215" s="17" t="s">
        <v>684</v>
      </c>
      <c r="B215" s="18">
        <v>0</v>
      </c>
      <c r="C215" s="18">
        <v>0</v>
      </c>
      <c r="D215" s="18"/>
      <c r="E215" s="12" t="e">
        <f t="shared" si="3"/>
        <v>#DIV/0!</v>
      </c>
    </row>
    <row r="216" spans="1:5" ht="20.100000000000001" customHeight="1">
      <c r="A216" s="17" t="s">
        <v>425</v>
      </c>
      <c r="B216" s="18">
        <v>0</v>
      </c>
      <c r="C216" s="18">
        <v>0</v>
      </c>
      <c r="D216" s="18"/>
      <c r="E216" s="12" t="e">
        <f t="shared" si="3"/>
        <v>#DIV/0!</v>
      </c>
    </row>
    <row r="217" spans="1:5" ht="20.100000000000001" customHeight="1">
      <c r="A217" s="17" t="s">
        <v>1356</v>
      </c>
      <c r="B217" s="18">
        <v>261</v>
      </c>
      <c r="C217" s="18">
        <v>261</v>
      </c>
      <c r="D217" s="18">
        <v>274</v>
      </c>
      <c r="E217" s="12">
        <f t="shared" si="3"/>
        <v>104.98084291187739</v>
      </c>
    </row>
    <row r="218" spans="1:5" ht="20.100000000000001" customHeight="1">
      <c r="A218" s="17" t="s">
        <v>1357</v>
      </c>
      <c r="B218" s="18">
        <v>5084</v>
      </c>
      <c r="C218" s="18">
        <v>5084</v>
      </c>
      <c r="D218" s="18">
        <v>5338</v>
      </c>
      <c r="E218" s="12">
        <f t="shared" si="3"/>
        <v>104.99606608969316</v>
      </c>
    </row>
    <row r="219" spans="1:5" ht="20.100000000000001" customHeight="1">
      <c r="A219" s="17" t="s">
        <v>1322</v>
      </c>
      <c r="B219" s="18">
        <v>2437</v>
      </c>
      <c r="C219" s="18">
        <v>2437</v>
      </c>
      <c r="D219" s="18">
        <v>2559</v>
      </c>
      <c r="E219" s="12">
        <f t="shared" si="3"/>
        <v>105.00615510874024</v>
      </c>
    </row>
    <row r="220" spans="1:5" ht="20.100000000000001" customHeight="1">
      <c r="A220" s="17" t="s">
        <v>1323</v>
      </c>
      <c r="B220" s="18">
        <v>2292</v>
      </c>
      <c r="C220" s="18">
        <v>2292</v>
      </c>
      <c r="D220" s="18">
        <v>2407</v>
      </c>
      <c r="E220" s="12">
        <f t="shared" si="3"/>
        <v>105.0174520069808</v>
      </c>
    </row>
    <row r="221" spans="1:5" ht="20.100000000000001" customHeight="1">
      <c r="A221" s="17" t="s">
        <v>595</v>
      </c>
      <c r="B221" s="18">
        <v>0</v>
      </c>
      <c r="C221" s="18">
        <v>0</v>
      </c>
      <c r="D221" s="18"/>
      <c r="E221" s="12" t="e">
        <f t="shared" si="3"/>
        <v>#DIV/0!</v>
      </c>
    </row>
    <row r="222" spans="1:5" ht="20.100000000000001" customHeight="1">
      <c r="A222" s="17" t="s">
        <v>685</v>
      </c>
      <c r="B222" s="18">
        <v>0</v>
      </c>
      <c r="C222" s="18">
        <v>0</v>
      </c>
      <c r="D222" s="18"/>
      <c r="E222" s="12" t="e">
        <f t="shared" si="3"/>
        <v>#DIV/0!</v>
      </c>
    </row>
    <row r="223" spans="1:5" ht="20.100000000000001" customHeight="1">
      <c r="A223" s="17" t="s">
        <v>425</v>
      </c>
      <c r="B223" s="18">
        <v>71</v>
      </c>
      <c r="C223" s="18">
        <v>71</v>
      </c>
      <c r="D223" s="18">
        <v>74</v>
      </c>
      <c r="E223" s="12">
        <f t="shared" si="3"/>
        <v>104.22535211267605</v>
      </c>
    </row>
    <row r="224" spans="1:5" ht="20.100000000000001" customHeight="1">
      <c r="A224" s="17" t="s">
        <v>1358</v>
      </c>
      <c r="B224" s="18">
        <v>284</v>
      </c>
      <c r="C224" s="18">
        <v>284</v>
      </c>
      <c r="D224" s="18">
        <v>298</v>
      </c>
      <c r="E224" s="12">
        <f t="shared" si="3"/>
        <v>104.92957746478872</v>
      </c>
    </row>
    <row r="225" spans="1:5" ht="20.100000000000001" customHeight="1">
      <c r="A225" s="17" t="s">
        <v>1359</v>
      </c>
      <c r="B225" s="18">
        <v>2548</v>
      </c>
      <c r="C225" s="18">
        <v>2548</v>
      </c>
      <c r="D225" s="18">
        <v>2676</v>
      </c>
      <c r="E225" s="12">
        <f t="shared" si="3"/>
        <v>105.02354788069074</v>
      </c>
    </row>
    <row r="226" spans="1:5" ht="20.100000000000001" customHeight="1">
      <c r="A226" s="17" t="s">
        <v>1322</v>
      </c>
      <c r="B226" s="18">
        <v>943</v>
      </c>
      <c r="C226" s="18">
        <v>943</v>
      </c>
      <c r="D226" s="18">
        <v>990</v>
      </c>
      <c r="E226" s="12">
        <f t="shared" si="3"/>
        <v>104.98409331919407</v>
      </c>
    </row>
    <row r="227" spans="1:5" ht="20.100000000000001" customHeight="1">
      <c r="A227" s="17" t="s">
        <v>1323</v>
      </c>
      <c r="B227" s="18">
        <v>704</v>
      </c>
      <c r="C227" s="18">
        <v>704</v>
      </c>
      <c r="D227" s="18">
        <v>739</v>
      </c>
      <c r="E227" s="12">
        <f t="shared" si="3"/>
        <v>104.97159090909092</v>
      </c>
    </row>
    <row r="228" spans="1:5" ht="20.100000000000001" customHeight="1">
      <c r="A228" s="17" t="s">
        <v>595</v>
      </c>
      <c r="B228" s="18">
        <v>0</v>
      </c>
      <c r="C228" s="18">
        <v>0</v>
      </c>
      <c r="D228" s="18"/>
      <c r="E228" s="12" t="e">
        <f t="shared" si="3"/>
        <v>#DIV/0!</v>
      </c>
    </row>
    <row r="229" spans="1:5" ht="20.100000000000001" customHeight="1">
      <c r="A229" s="17" t="s">
        <v>425</v>
      </c>
      <c r="B229" s="18">
        <v>110</v>
      </c>
      <c r="C229" s="18">
        <v>110</v>
      </c>
      <c r="D229" s="18">
        <v>116</v>
      </c>
      <c r="E229" s="12">
        <f t="shared" si="3"/>
        <v>105.45454545454544</v>
      </c>
    </row>
    <row r="230" spans="1:5" ht="20.100000000000001" customHeight="1">
      <c r="A230" s="17" t="s">
        <v>1360</v>
      </c>
      <c r="B230" s="18">
        <v>791</v>
      </c>
      <c r="C230" s="18">
        <v>791</v>
      </c>
      <c r="D230" s="18">
        <v>831</v>
      </c>
      <c r="E230" s="12">
        <f t="shared" si="3"/>
        <v>105.05689001264223</v>
      </c>
    </row>
    <row r="231" spans="1:5" ht="20.100000000000001" customHeight="1">
      <c r="A231" s="17" t="s">
        <v>1361</v>
      </c>
      <c r="B231" s="18">
        <v>2140</v>
      </c>
      <c r="C231" s="18">
        <v>2140</v>
      </c>
      <c r="D231" s="18">
        <v>2247</v>
      </c>
      <c r="E231" s="12">
        <f t="shared" si="3"/>
        <v>105</v>
      </c>
    </row>
    <row r="232" spans="1:5" ht="20.100000000000001" customHeight="1">
      <c r="A232" s="17" t="s">
        <v>1322</v>
      </c>
      <c r="B232" s="18">
        <v>806</v>
      </c>
      <c r="C232" s="18">
        <v>806</v>
      </c>
      <c r="D232" s="18">
        <v>847</v>
      </c>
      <c r="E232" s="12">
        <f t="shared" si="3"/>
        <v>105.08684863523574</v>
      </c>
    </row>
    <row r="233" spans="1:5" ht="20.100000000000001" customHeight="1">
      <c r="A233" s="17" t="s">
        <v>1323</v>
      </c>
      <c r="B233" s="18">
        <v>373</v>
      </c>
      <c r="C233" s="18">
        <v>373</v>
      </c>
      <c r="D233" s="18">
        <v>392</v>
      </c>
      <c r="E233" s="12">
        <f t="shared" si="3"/>
        <v>105.09383378016086</v>
      </c>
    </row>
    <row r="234" spans="1:5" ht="20.100000000000001" customHeight="1">
      <c r="A234" s="17" t="s">
        <v>595</v>
      </c>
      <c r="B234" s="18">
        <v>0</v>
      </c>
      <c r="C234" s="18">
        <v>0</v>
      </c>
      <c r="D234" s="18"/>
      <c r="E234" s="12" t="e">
        <f t="shared" si="3"/>
        <v>#DIV/0!</v>
      </c>
    </row>
    <row r="235" spans="1:5" ht="20.100000000000001" customHeight="1">
      <c r="A235" s="17" t="s">
        <v>425</v>
      </c>
      <c r="B235" s="18">
        <v>0</v>
      </c>
      <c r="C235" s="18">
        <v>0</v>
      </c>
      <c r="D235" s="18"/>
      <c r="E235" s="12" t="e">
        <f t="shared" si="3"/>
        <v>#DIV/0!</v>
      </c>
    </row>
    <row r="236" spans="1:5" ht="20.100000000000001" customHeight="1">
      <c r="A236" s="17" t="s">
        <v>1362</v>
      </c>
      <c r="B236" s="18">
        <v>961</v>
      </c>
      <c r="C236" s="18">
        <v>961</v>
      </c>
      <c r="D236" s="18">
        <v>1008</v>
      </c>
      <c r="E236" s="12">
        <f t="shared" si="3"/>
        <v>104.89073881373569</v>
      </c>
    </row>
    <row r="237" spans="1:5" ht="20.100000000000001" customHeight="1">
      <c r="A237" s="17" t="s">
        <v>1363</v>
      </c>
      <c r="B237" s="18">
        <v>1089</v>
      </c>
      <c r="C237" s="18">
        <v>1089</v>
      </c>
      <c r="D237" s="18">
        <v>1143</v>
      </c>
      <c r="E237" s="12">
        <f t="shared" si="3"/>
        <v>104.95867768595042</v>
      </c>
    </row>
    <row r="238" spans="1:5" ht="20.100000000000001" customHeight="1">
      <c r="A238" s="17" t="s">
        <v>1322</v>
      </c>
      <c r="B238" s="18">
        <v>803</v>
      </c>
      <c r="C238" s="18">
        <v>803</v>
      </c>
      <c r="D238" s="18">
        <v>843</v>
      </c>
      <c r="E238" s="12">
        <f t="shared" si="3"/>
        <v>104.98132004981319</v>
      </c>
    </row>
    <row r="239" spans="1:5" ht="20.100000000000001" customHeight="1">
      <c r="A239" s="17" t="s">
        <v>1323</v>
      </c>
      <c r="B239" s="18">
        <v>286</v>
      </c>
      <c r="C239" s="18">
        <v>286</v>
      </c>
      <c r="D239" s="18">
        <v>300</v>
      </c>
      <c r="E239" s="12">
        <f t="shared" si="3"/>
        <v>104.89510489510489</v>
      </c>
    </row>
    <row r="240" spans="1:5" ht="20.100000000000001" customHeight="1">
      <c r="A240" s="17" t="s">
        <v>595</v>
      </c>
      <c r="B240" s="18">
        <v>0</v>
      </c>
      <c r="C240" s="18">
        <v>0</v>
      </c>
      <c r="D240" s="18"/>
      <c r="E240" s="12" t="e">
        <f t="shared" si="3"/>
        <v>#DIV/0!</v>
      </c>
    </row>
    <row r="241" spans="1:5" ht="20.100000000000001" customHeight="1">
      <c r="A241" s="17" t="s">
        <v>425</v>
      </c>
      <c r="B241" s="18">
        <v>0</v>
      </c>
      <c r="C241" s="18">
        <v>0</v>
      </c>
      <c r="D241" s="18"/>
      <c r="E241" s="12" t="e">
        <f t="shared" si="3"/>
        <v>#DIV/0!</v>
      </c>
    </row>
    <row r="242" spans="1:5" ht="20.100000000000001" customHeight="1">
      <c r="A242" s="17" t="s">
        <v>686</v>
      </c>
      <c r="B242" s="18">
        <v>0</v>
      </c>
      <c r="C242" s="18">
        <v>0</v>
      </c>
      <c r="D242" s="18"/>
      <c r="E242" s="12" t="e">
        <f t="shared" si="3"/>
        <v>#DIV/0!</v>
      </c>
    </row>
    <row r="243" spans="1:5" ht="20.100000000000001" customHeight="1">
      <c r="A243" s="17" t="s">
        <v>687</v>
      </c>
      <c r="B243" s="18">
        <v>0</v>
      </c>
      <c r="C243" s="18">
        <v>0</v>
      </c>
      <c r="D243" s="18"/>
      <c r="E243" s="12" t="e">
        <f t="shared" si="3"/>
        <v>#DIV/0!</v>
      </c>
    </row>
    <row r="244" spans="1:5" ht="20.100000000000001" customHeight="1">
      <c r="A244" s="17" t="s">
        <v>1322</v>
      </c>
      <c r="B244" s="18">
        <v>0</v>
      </c>
      <c r="C244" s="18">
        <v>0</v>
      </c>
      <c r="D244" s="18"/>
      <c r="E244" s="12" t="e">
        <f t="shared" si="3"/>
        <v>#DIV/0!</v>
      </c>
    </row>
    <row r="245" spans="1:5" ht="20.100000000000001" customHeight="1">
      <c r="A245" s="17" t="s">
        <v>1323</v>
      </c>
      <c r="B245" s="18">
        <v>0</v>
      </c>
      <c r="C245" s="18">
        <v>0</v>
      </c>
      <c r="D245" s="18"/>
      <c r="E245" s="12" t="e">
        <f t="shared" si="3"/>
        <v>#DIV/0!</v>
      </c>
    </row>
    <row r="246" spans="1:5" ht="20.100000000000001" customHeight="1">
      <c r="A246" s="17" t="s">
        <v>595</v>
      </c>
      <c r="B246" s="18">
        <v>0</v>
      </c>
      <c r="C246" s="18">
        <v>0</v>
      </c>
      <c r="D246" s="18"/>
      <c r="E246" s="12" t="e">
        <f t="shared" si="3"/>
        <v>#DIV/0!</v>
      </c>
    </row>
    <row r="247" spans="1:5" ht="20.100000000000001" customHeight="1">
      <c r="A247" s="17" t="s">
        <v>425</v>
      </c>
      <c r="B247" s="18">
        <v>0</v>
      </c>
      <c r="C247" s="18">
        <v>0</v>
      </c>
      <c r="D247" s="18"/>
      <c r="E247" s="12" t="e">
        <f t="shared" si="3"/>
        <v>#DIV/0!</v>
      </c>
    </row>
    <row r="248" spans="1:5" ht="20.100000000000001" customHeight="1">
      <c r="A248" s="17" t="s">
        <v>688</v>
      </c>
      <c r="B248" s="18">
        <v>0</v>
      </c>
      <c r="C248" s="18">
        <v>0</v>
      </c>
      <c r="D248" s="18"/>
      <c r="E248" s="12" t="e">
        <f t="shared" si="3"/>
        <v>#DIV/0!</v>
      </c>
    </row>
    <row r="249" spans="1:5" ht="20.100000000000001" customHeight="1">
      <c r="A249" s="17" t="s">
        <v>1364</v>
      </c>
      <c r="B249" s="18">
        <v>1496</v>
      </c>
      <c r="C249" s="18">
        <v>1496</v>
      </c>
      <c r="D249" s="18">
        <v>1570</v>
      </c>
      <c r="E249" s="12">
        <f t="shared" si="3"/>
        <v>104.94652406417113</v>
      </c>
    </row>
    <row r="250" spans="1:5" ht="20.100000000000001" customHeight="1">
      <c r="A250" s="17" t="s">
        <v>1322</v>
      </c>
      <c r="B250" s="18">
        <v>458</v>
      </c>
      <c r="C250" s="18">
        <v>458</v>
      </c>
      <c r="D250" s="18">
        <v>481</v>
      </c>
      <c r="E250" s="12">
        <f t="shared" si="3"/>
        <v>105.02183406113537</v>
      </c>
    </row>
    <row r="251" spans="1:5" ht="20.100000000000001" customHeight="1">
      <c r="A251" s="17" t="s">
        <v>1323</v>
      </c>
      <c r="B251" s="18">
        <v>436</v>
      </c>
      <c r="C251" s="18">
        <v>436</v>
      </c>
      <c r="D251" s="18">
        <v>458</v>
      </c>
      <c r="E251" s="12">
        <f t="shared" si="3"/>
        <v>105.04587155963303</v>
      </c>
    </row>
    <row r="252" spans="1:5" ht="20.100000000000001" customHeight="1">
      <c r="A252" s="17" t="s">
        <v>595</v>
      </c>
      <c r="B252" s="18">
        <v>0</v>
      </c>
      <c r="C252" s="18">
        <v>0</v>
      </c>
      <c r="D252" s="18"/>
      <c r="E252" s="12" t="e">
        <f t="shared" si="3"/>
        <v>#DIV/0!</v>
      </c>
    </row>
    <row r="253" spans="1:5" ht="20.100000000000001" customHeight="1">
      <c r="A253" s="17" t="s">
        <v>425</v>
      </c>
      <c r="B253" s="18">
        <v>0</v>
      </c>
      <c r="C253" s="18">
        <v>0</v>
      </c>
      <c r="D253" s="18"/>
      <c r="E253" s="12" t="e">
        <f t="shared" si="3"/>
        <v>#DIV/0!</v>
      </c>
    </row>
    <row r="254" spans="1:5" ht="20.100000000000001" customHeight="1">
      <c r="A254" s="17" t="s">
        <v>1365</v>
      </c>
      <c r="B254" s="18">
        <v>602</v>
      </c>
      <c r="C254" s="18">
        <v>602</v>
      </c>
      <c r="D254" s="18">
        <v>631</v>
      </c>
      <c r="E254" s="12">
        <f t="shared" si="3"/>
        <v>104.8172757475083</v>
      </c>
    </row>
    <row r="255" spans="1:5" ht="20.100000000000001" customHeight="1">
      <c r="A255" s="17" t="s">
        <v>1366</v>
      </c>
      <c r="B255" s="18">
        <v>1689</v>
      </c>
      <c r="C255" s="18">
        <v>1689</v>
      </c>
      <c r="D255" s="18">
        <v>1858</v>
      </c>
      <c r="E255" s="12">
        <f t="shared" si="3"/>
        <v>110.00592066311428</v>
      </c>
    </row>
    <row r="256" spans="1:5" ht="20.100000000000001" customHeight="1">
      <c r="A256" s="17" t="s">
        <v>689</v>
      </c>
      <c r="B256" s="18">
        <v>0</v>
      </c>
      <c r="C256" s="18">
        <v>0</v>
      </c>
      <c r="D256" s="18"/>
      <c r="E256" s="12" t="e">
        <f t="shared" si="3"/>
        <v>#DIV/0!</v>
      </c>
    </row>
    <row r="257" spans="1:5" ht="20.100000000000001" customHeight="1">
      <c r="A257" s="17" t="s">
        <v>1367</v>
      </c>
      <c r="B257" s="18">
        <v>1689</v>
      </c>
      <c r="C257" s="18">
        <v>1689</v>
      </c>
      <c r="D257" s="18">
        <v>1858</v>
      </c>
      <c r="E257" s="12">
        <f t="shared" si="3"/>
        <v>110.00592066311428</v>
      </c>
    </row>
    <row r="258" spans="1:5" ht="20.100000000000001" customHeight="1">
      <c r="A258" s="17" t="s">
        <v>1368</v>
      </c>
      <c r="B258" s="18">
        <v>2276</v>
      </c>
      <c r="C258" s="18">
        <v>2276</v>
      </c>
      <c r="D258" s="18">
        <v>2385</v>
      </c>
      <c r="E258" s="12">
        <f t="shared" si="3"/>
        <v>104.78910369068541</v>
      </c>
    </row>
    <row r="259" spans="1:5" ht="20.100000000000001" customHeight="1">
      <c r="A259" s="17" t="s">
        <v>1369</v>
      </c>
      <c r="B259" s="18">
        <v>45965</v>
      </c>
      <c r="C259" s="18">
        <v>45965</v>
      </c>
      <c r="D259" s="18">
        <v>47000</v>
      </c>
      <c r="E259" s="12">
        <f t="shared" si="3"/>
        <v>102.25171326008919</v>
      </c>
    </row>
    <row r="260" spans="1:5" ht="20.100000000000001" customHeight="1">
      <c r="A260" s="17" t="s">
        <v>1370</v>
      </c>
      <c r="B260" s="18">
        <v>4613</v>
      </c>
      <c r="C260" s="18">
        <v>4613</v>
      </c>
      <c r="D260" s="18">
        <v>4716</v>
      </c>
      <c r="E260" s="12">
        <f t="shared" si="3"/>
        <v>102.23282029048342</v>
      </c>
    </row>
    <row r="261" spans="1:5" ht="20.100000000000001" customHeight="1">
      <c r="A261" s="17" t="s">
        <v>1371</v>
      </c>
      <c r="B261" s="18">
        <v>28402</v>
      </c>
      <c r="C261" s="18">
        <v>28402</v>
      </c>
      <c r="D261" s="18">
        <v>29038</v>
      </c>
      <c r="E261" s="12">
        <f t="shared" ref="E261:E324" si="4">D261/C261*100</f>
        <v>102.23927892401943</v>
      </c>
    </row>
    <row r="262" spans="1:5" ht="20.100000000000001" customHeight="1">
      <c r="A262" s="17" t="s">
        <v>690</v>
      </c>
      <c r="B262" s="18">
        <v>1818</v>
      </c>
      <c r="C262" s="18">
        <v>1818</v>
      </c>
      <c r="D262" s="18">
        <v>1859</v>
      </c>
      <c r="E262" s="12">
        <f t="shared" si="4"/>
        <v>102.25522552255227</v>
      </c>
    </row>
    <row r="263" spans="1:5" ht="20.100000000000001" customHeight="1">
      <c r="A263" s="17" t="s">
        <v>1372</v>
      </c>
      <c r="B263" s="18">
        <v>3414</v>
      </c>
      <c r="C263" s="18">
        <v>3414</v>
      </c>
      <c r="D263" s="18">
        <v>3490</v>
      </c>
      <c r="E263" s="12">
        <f t="shared" si="4"/>
        <v>102.22612770943175</v>
      </c>
    </row>
    <row r="264" spans="1:5" ht="20.100000000000001" customHeight="1">
      <c r="A264" s="17" t="s">
        <v>1373</v>
      </c>
      <c r="B264" s="18">
        <v>4216</v>
      </c>
      <c r="C264" s="18">
        <v>4216</v>
      </c>
      <c r="D264" s="18">
        <v>4311</v>
      </c>
      <c r="E264" s="12">
        <f t="shared" si="4"/>
        <v>102.25332068311195</v>
      </c>
    </row>
    <row r="265" spans="1:5" ht="20.100000000000001" customHeight="1">
      <c r="A265" s="17" t="s">
        <v>1374</v>
      </c>
      <c r="B265" s="18">
        <v>1970</v>
      </c>
      <c r="C265" s="18">
        <v>1970</v>
      </c>
      <c r="D265" s="18">
        <v>2015</v>
      </c>
      <c r="E265" s="12">
        <f t="shared" si="4"/>
        <v>102.28426395939086</v>
      </c>
    </row>
    <row r="266" spans="1:5" ht="20.100000000000001" customHeight="1">
      <c r="A266" s="17" t="s">
        <v>691</v>
      </c>
      <c r="B266" s="18"/>
      <c r="C266" s="18"/>
      <c r="D266" s="18"/>
      <c r="E266" s="12" t="e">
        <f t="shared" si="4"/>
        <v>#DIV/0!</v>
      </c>
    </row>
    <row r="267" spans="1:5" ht="20.100000000000001" customHeight="1">
      <c r="A267" s="17" t="s">
        <v>692</v>
      </c>
      <c r="B267" s="18">
        <v>1437</v>
      </c>
      <c r="C267" s="18">
        <v>1437</v>
      </c>
      <c r="D267" s="18">
        <v>1469</v>
      </c>
      <c r="E267" s="12">
        <f t="shared" si="4"/>
        <v>102.2268615170494</v>
      </c>
    </row>
    <row r="268" spans="1:5" ht="20.100000000000001" customHeight="1">
      <c r="A268" s="17" t="s">
        <v>693</v>
      </c>
      <c r="B268" s="18"/>
      <c r="C268" s="18"/>
      <c r="D268" s="18"/>
      <c r="E268" s="12" t="e">
        <f t="shared" si="4"/>
        <v>#DIV/0!</v>
      </c>
    </row>
    <row r="269" spans="1:5" ht="20.100000000000001" customHeight="1">
      <c r="A269" s="17" t="s">
        <v>694</v>
      </c>
      <c r="B269" s="18"/>
      <c r="C269" s="18"/>
      <c r="D269" s="18"/>
      <c r="E269" s="12" t="e">
        <f t="shared" si="4"/>
        <v>#DIV/0!</v>
      </c>
    </row>
    <row r="270" spans="1:5" ht="20.100000000000001" customHeight="1">
      <c r="A270" s="17" t="s">
        <v>695</v>
      </c>
      <c r="B270" s="18"/>
      <c r="C270" s="18"/>
      <c r="D270" s="18"/>
      <c r="E270" s="12" t="e">
        <f t="shared" si="4"/>
        <v>#DIV/0!</v>
      </c>
    </row>
    <row r="271" spans="1:5" ht="20.100000000000001" customHeight="1">
      <c r="A271" s="17" t="s">
        <v>696</v>
      </c>
      <c r="B271" s="18">
        <v>95</v>
      </c>
      <c r="C271" s="18">
        <v>95</v>
      </c>
      <c r="D271" s="18">
        <v>102</v>
      </c>
      <c r="E271" s="12">
        <f t="shared" si="4"/>
        <v>107.36842105263158</v>
      </c>
    </row>
    <row r="272" spans="1:5" ht="20.100000000000001" customHeight="1">
      <c r="A272" s="17" t="s">
        <v>1375</v>
      </c>
      <c r="B272" s="18">
        <v>91225</v>
      </c>
      <c r="C272" s="18">
        <v>91225</v>
      </c>
      <c r="D272" s="18">
        <v>90000</v>
      </c>
      <c r="E272" s="12">
        <f t="shared" si="4"/>
        <v>98.657166346944365</v>
      </c>
    </row>
    <row r="273" spans="1:5" ht="20.100000000000001" customHeight="1">
      <c r="A273" s="17" t="s">
        <v>1376</v>
      </c>
      <c r="B273" s="18">
        <v>811</v>
      </c>
      <c r="C273" s="18">
        <v>811</v>
      </c>
      <c r="D273" s="18">
        <v>871</v>
      </c>
      <c r="E273" s="12">
        <f t="shared" si="4"/>
        <v>107.39827373612825</v>
      </c>
    </row>
    <row r="274" spans="1:5" ht="20.100000000000001" customHeight="1">
      <c r="A274" s="17" t="s">
        <v>1322</v>
      </c>
      <c r="B274" s="18">
        <v>526</v>
      </c>
      <c r="C274" s="18">
        <v>526</v>
      </c>
      <c r="D274" s="18">
        <v>565</v>
      </c>
      <c r="E274" s="12">
        <f t="shared" si="4"/>
        <v>107.41444866920151</v>
      </c>
    </row>
    <row r="275" spans="1:5" ht="20.100000000000001" customHeight="1">
      <c r="A275" s="17" t="s">
        <v>1323</v>
      </c>
      <c r="B275" s="18">
        <v>285</v>
      </c>
      <c r="C275" s="18">
        <v>285</v>
      </c>
      <c r="D275" s="18">
        <v>306</v>
      </c>
      <c r="E275" s="12">
        <f t="shared" si="4"/>
        <v>107.36842105263158</v>
      </c>
    </row>
    <row r="276" spans="1:5" ht="20.100000000000001" customHeight="1">
      <c r="A276" s="17" t="s">
        <v>595</v>
      </c>
      <c r="B276" s="18">
        <v>0</v>
      </c>
      <c r="C276" s="18">
        <v>0</v>
      </c>
      <c r="D276" s="18"/>
      <c r="E276" s="12" t="e">
        <f t="shared" si="4"/>
        <v>#DIV/0!</v>
      </c>
    </row>
    <row r="277" spans="1:5" ht="20.100000000000001" customHeight="1">
      <c r="A277" s="17" t="s">
        <v>697</v>
      </c>
      <c r="B277" s="18">
        <v>0</v>
      </c>
      <c r="C277" s="18">
        <v>0</v>
      </c>
      <c r="D277" s="18"/>
      <c r="E277" s="12" t="e">
        <f t="shared" si="4"/>
        <v>#DIV/0!</v>
      </c>
    </row>
    <row r="278" spans="1:5" ht="20.100000000000001" customHeight="1">
      <c r="A278" s="17" t="s">
        <v>1377</v>
      </c>
      <c r="B278" s="18">
        <v>49376</v>
      </c>
      <c r="C278" s="18">
        <v>49376</v>
      </c>
      <c r="D278" s="18">
        <v>45065</v>
      </c>
      <c r="E278" s="12">
        <f t="shared" si="4"/>
        <v>91.269037589112116</v>
      </c>
    </row>
    <row r="279" spans="1:5" ht="20.100000000000001" customHeight="1">
      <c r="A279" s="17" t="s">
        <v>1378</v>
      </c>
      <c r="B279" s="18">
        <v>4180</v>
      </c>
      <c r="C279" s="18">
        <v>4180</v>
      </c>
      <c r="D279" s="18">
        <v>4488</v>
      </c>
      <c r="E279" s="12">
        <f t="shared" si="4"/>
        <v>107.36842105263158</v>
      </c>
    </row>
    <row r="280" spans="1:5" ht="20.100000000000001" customHeight="1">
      <c r="A280" s="17" t="s">
        <v>1379</v>
      </c>
      <c r="B280" s="18">
        <v>6137</v>
      </c>
      <c r="C280" s="18">
        <v>6137</v>
      </c>
      <c r="D280" s="18">
        <v>6588</v>
      </c>
      <c r="E280" s="12">
        <f t="shared" si="4"/>
        <v>107.34886752484927</v>
      </c>
    </row>
    <row r="281" spans="1:5" ht="20.100000000000001" customHeight="1">
      <c r="A281" s="17" t="s">
        <v>1380</v>
      </c>
      <c r="B281" s="18">
        <v>3613</v>
      </c>
      <c r="C281" s="18">
        <v>3613</v>
      </c>
      <c r="D281" s="18">
        <v>3879</v>
      </c>
      <c r="E281" s="12">
        <f t="shared" si="4"/>
        <v>107.36230279546083</v>
      </c>
    </row>
    <row r="282" spans="1:5" ht="20.100000000000001" customHeight="1">
      <c r="A282" s="17" t="s">
        <v>1381</v>
      </c>
      <c r="B282" s="18">
        <v>8167</v>
      </c>
      <c r="C282" s="18">
        <v>8167</v>
      </c>
      <c r="D282" s="18">
        <v>8768</v>
      </c>
      <c r="E282" s="12">
        <f t="shared" si="4"/>
        <v>107.35888331088528</v>
      </c>
    </row>
    <row r="283" spans="1:5" ht="20.100000000000001" customHeight="1">
      <c r="A283" s="17" t="s">
        <v>698</v>
      </c>
      <c r="B283" s="18">
        <v>9288</v>
      </c>
      <c r="C283" s="18">
        <v>9288</v>
      </c>
      <c r="D283" s="18">
        <v>9971</v>
      </c>
      <c r="E283" s="12">
        <f t="shared" si="4"/>
        <v>107.35357450473731</v>
      </c>
    </row>
    <row r="284" spans="1:5" ht="20.100000000000001" customHeight="1">
      <c r="A284" s="17" t="s">
        <v>699</v>
      </c>
      <c r="B284" s="18">
        <v>0</v>
      </c>
      <c r="C284" s="18">
        <v>0</v>
      </c>
      <c r="D284" s="18"/>
      <c r="E284" s="12" t="e">
        <f t="shared" si="4"/>
        <v>#DIV/0!</v>
      </c>
    </row>
    <row r="285" spans="1:5" ht="20.100000000000001" customHeight="1">
      <c r="A285" s="17" t="s">
        <v>700</v>
      </c>
      <c r="B285" s="18">
        <v>0</v>
      </c>
      <c r="C285" s="18">
        <v>0</v>
      </c>
      <c r="D285" s="18"/>
      <c r="E285" s="12" t="e">
        <f t="shared" si="4"/>
        <v>#DIV/0!</v>
      </c>
    </row>
    <row r="286" spans="1:5" ht="20.100000000000001" customHeight="1">
      <c r="A286" s="17" t="s">
        <v>1382</v>
      </c>
      <c r="B286" s="18">
        <v>17991</v>
      </c>
      <c r="C286" s="18">
        <v>17991</v>
      </c>
      <c r="D286" s="18">
        <v>11371</v>
      </c>
      <c r="E286" s="12">
        <f t="shared" si="4"/>
        <v>63.203824134289363</v>
      </c>
    </row>
    <row r="287" spans="1:5" ht="20.100000000000001" customHeight="1">
      <c r="A287" s="17" t="s">
        <v>1383</v>
      </c>
      <c r="B287" s="18">
        <v>25552</v>
      </c>
      <c r="C287" s="18">
        <v>25552</v>
      </c>
      <c r="D287" s="18">
        <v>27433</v>
      </c>
      <c r="E287" s="12">
        <f t="shared" si="4"/>
        <v>107.36145898559799</v>
      </c>
    </row>
    <row r="288" spans="1:5" ht="20.100000000000001" customHeight="1">
      <c r="A288" s="17" t="s">
        <v>701</v>
      </c>
      <c r="B288" s="18">
        <v>0</v>
      </c>
      <c r="C288" s="18">
        <v>0</v>
      </c>
      <c r="D288" s="18"/>
      <c r="E288" s="12" t="e">
        <f t="shared" si="4"/>
        <v>#DIV/0!</v>
      </c>
    </row>
    <row r="289" spans="1:5" ht="20.100000000000001" customHeight="1">
      <c r="A289" s="17" t="s">
        <v>702</v>
      </c>
      <c r="B289" s="18">
        <v>0</v>
      </c>
      <c r="C289" s="18">
        <v>0</v>
      </c>
      <c r="D289" s="18"/>
      <c r="E289" s="12" t="e">
        <f t="shared" si="4"/>
        <v>#DIV/0!</v>
      </c>
    </row>
    <row r="290" spans="1:5" ht="20.100000000000001" customHeight="1">
      <c r="A290" s="17" t="s">
        <v>703</v>
      </c>
      <c r="B290" s="18">
        <v>2505</v>
      </c>
      <c r="C290" s="18">
        <v>2505</v>
      </c>
      <c r="D290" s="18">
        <v>2689</v>
      </c>
      <c r="E290" s="12">
        <f t="shared" si="4"/>
        <v>107.34530938123751</v>
      </c>
    </row>
    <row r="291" spans="1:5" ht="20.100000000000001" customHeight="1">
      <c r="A291" s="17" t="s">
        <v>1384</v>
      </c>
      <c r="B291" s="18">
        <v>7372</v>
      </c>
      <c r="C291" s="18">
        <v>7372</v>
      </c>
      <c r="D291" s="18">
        <v>7915</v>
      </c>
      <c r="E291" s="12">
        <f t="shared" si="4"/>
        <v>107.36570808464461</v>
      </c>
    </row>
    <row r="292" spans="1:5" ht="20.100000000000001" customHeight="1">
      <c r="A292" s="17" t="s">
        <v>704</v>
      </c>
      <c r="B292" s="18">
        <v>13787</v>
      </c>
      <c r="C292" s="18">
        <v>13787</v>
      </c>
      <c r="D292" s="18">
        <v>14802</v>
      </c>
      <c r="E292" s="12">
        <f t="shared" si="4"/>
        <v>107.36200768840212</v>
      </c>
    </row>
    <row r="293" spans="1:5" ht="20.100000000000001" customHeight="1">
      <c r="A293" s="17" t="s">
        <v>1385</v>
      </c>
      <c r="B293" s="18">
        <v>1888</v>
      </c>
      <c r="C293" s="18">
        <v>1888</v>
      </c>
      <c r="D293" s="18">
        <v>2027</v>
      </c>
      <c r="E293" s="12">
        <f t="shared" si="4"/>
        <v>107.36228813559323</v>
      </c>
    </row>
    <row r="294" spans="1:5" ht="20.100000000000001" customHeight="1">
      <c r="A294" s="17" t="s">
        <v>1386</v>
      </c>
      <c r="B294" s="18">
        <v>247</v>
      </c>
      <c r="C294" s="18">
        <v>247</v>
      </c>
      <c r="D294" s="18">
        <v>266</v>
      </c>
      <c r="E294" s="12">
        <f t="shared" si="4"/>
        <v>107.69230769230769</v>
      </c>
    </row>
    <row r="295" spans="1:5" ht="20.100000000000001" customHeight="1">
      <c r="A295" s="17" t="s">
        <v>705</v>
      </c>
      <c r="B295" s="18">
        <v>0</v>
      </c>
      <c r="C295" s="18">
        <v>0</v>
      </c>
      <c r="D295" s="18"/>
      <c r="E295" s="12" t="e">
        <f t="shared" si="4"/>
        <v>#DIV/0!</v>
      </c>
    </row>
    <row r="296" spans="1:5" ht="20.100000000000001" customHeight="1">
      <c r="A296" s="17" t="s">
        <v>706</v>
      </c>
      <c r="B296" s="18">
        <v>0</v>
      </c>
      <c r="C296" s="18">
        <v>0</v>
      </c>
      <c r="D296" s="18"/>
      <c r="E296" s="12" t="e">
        <f t="shared" si="4"/>
        <v>#DIV/0!</v>
      </c>
    </row>
    <row r="297" spans="1:5" ht="20.100000000000001" customHeight="1">
      <c r="A297" s="17" t="s">
        <v>707</v>
      </c>
      <c r="B297" s="18">
        <v>0</v>
      </c>
      <c r="C297" s="18">
        <v>0</v>
      </c>
      <c r="D297" s="18"/>
      <c r="E297" s="12" t="e">
        <f t="shared" si="4"/>
        <v>#DIV/0!</v>
      </c>
    </row>
    <row r="298" spans="1:5" ht="20.100000000000001" customHeight="1">
      <c r="A298" s="17" t="s">
        <v>708</v>
      </c>
      <c r="B298" s="18">
        <v>18</v>
      </c>
      <c r="C298" s="18">
        <v>18</v>
      </c>
      <c r="D298" s="18">
        <v>20</v>
      </c>
      <c r="E298" s="12">
        <f t="shared" si="4"/>
        <v>111.11111111111111</v>
      </c>
    </row>
    <row r="299" spans="1:5" ht="20.100000000000001" customHeight="1">
      <c r="A299" s="17" t="s">
        <v>1387</v>
      </c>
      <c r="B299" s="18">
        <v>229</v>
      </c>
      <c r="C299" s="18">
        <v>229</v>
      </c>
      <c r="D299" s="18">
        <v>246</v>
      </c>
      <c r="E299" s="12">
        <f t="shared" si="4"/>
        <v>107.42358078602621</v>
      </c>
    </row>
    <row r="300" spans="1:5" ht="20.100000000000001" customHeight="1">
      <c r="A300" s="17" t="s">
        <v>709</v>
      </c>
      <c r="B300" s="18">
        <v>0</v>
      </c>
      <c r="C300" s="18">
        <v>0</v>
      </c>
      <c r="D300" s="18"/>
      <c r="E300" s="12" t="e">
        <f t="shared" si="4"/>
        <v>#DIV/0!</v>
      </c>
    </row>
    <row r="301" spans="1:5" ht="20.100000000000001" customHeight="1">
      <c r="A301" s="17" t="s">
        <v>710</v>
      </c>
      <c r="B301" s="18">
        <v>0</v>
      </c>
      <c r="C301" s="18">
        <v>0</v>
      </c>
      <c r="D301" s="18"/>
      <c r="E301" s="12" t="e">
        <f t="shared" si="4"/>
        <v>#DIV/0!</v>
      </c>
    </row>
    <row r="302" spans="1:5" ht="20.100000000000001" customHeight="1">
      <c r="A302" s="17" t="s">
        <v>711</v>
      </c>
      <c r="B302" s="18">
        <v>0</v>
      </c>
      <c r="C302" s="18">
        <v>0</v>
      </c>
      <c r="D302" s="18"/>
      <c r="E302" s="12" t="e">
        <f t="shared" si="4"/>
        <v>#DIV/0!</v>
      </c>
    </row>
    <row r="303" spans="1:5" ht="20.100000000000001" customHeight="1">
      <c r="A303" s="17" t="s">
        <v>712</v>
      </c>
      <c r="B303" s="18">
        <v>0</v>
      </c>
      <c r="C303" s="18">
        <v>0</v>
      </c>
      <c r="D303" s="18"/>
      <c r="E303" s="12" t="e">
        <f t="shared" si="4"/>
        <v>#DIV/0!</v>
      </c>
    </row>
    <row r="304" spans="1:5" ht="20.100000000000001" customHeight="1">
      <c r="A304" s="17" t="s">
        <v>713</v>
      </c>
      <c r="B304" s="18">
        <v>0</v>
      </c>
      <c r="C304" s="18">
        <v>0</v>
      </c>
      <c r="D304" s="18"/>
      <c r="E304" s="12" t="e">
        <f t="shared" si="4"/>
        <v>#DIV/0!</v>
      </c>
    </row>
    <row r="305" spans="1:5" ht="20.100000000000001" customHeight="1">
      <c r="A305" s="17" t="s">
        <v>714</v>
      </c>
      <c r="B305" s="18">
        <v>0</v>
      </c>
      <c r="C305" s="18">
        <v>0</v>
      </c>
      <c r="D305" s="18"/>
      <c r="E305" s="12" t="e">
        <f t="shared" si="4"/>
        <v>#DIV/0!</v>
      </c>
    </row>
    <row r="306" spans="1:5" ht="20.100000000000001" customHeight="1">
      <c r="A306" s="17" t="s">
        <v>715</v>
      </c>
      <c r="B306" s="18">
        <v>0</v>
      </c>
      <c r="C306" s="18">
        <v>0</v>
      </c>
      <c r="D306" s="18"/>
      <c r="E306" s="12" t="e">
        <f t="shared" si="4"/>
        <v>#DIV/0!</v>
      </c>
    </row>
    <row r="307" spans="1:5" ht="20.100000000000001" customHeight="1">
      <c r="A307" s="17" t="s">
        <v>716</v>
      </c>
      <c r="B307" s="18">
        <v>0</v>
      </c>
      <c r="C307" s="18">
        <v>0</v>
      </c>
      <c r="D307" s="18"/>
      <c r="E307" s="12" t="e">
        <f t="shared" si="4"/>
        <v>#DIV/0!</v>
      </c>
    </row>
    <row r="308" spans="1:5" ht="20.100000000000001" customHeight="1">
      <c r="A308" s="17" t="s">
        <v>717</v>
      </c>
      <c r="B308" s="18">
        <v>815</v>
      </c>
      <c r="C308" s="18">
        <v>815</v>
      </c>
      <c r="D308" s="18">
        <v>875</v>
      </c>
      <c r="E308" s="12">
        <f t="shared" si="4"/>
        <v>107.36196319018406</v>
      </c>
    </row>
    <row r="309" spans="1:5" ht="20.100000000000001" customHeight="1">
      <c r="A309" s="17" t="s">
        <v>718</v>
      </c>
      <c r="B309" s="18">
        <v>815</v>
      </c>
      <c r="C309" s="18">
        <v>815</v>
      </c>
      <c r="D309" s="18">
        <v>875</v>
      </c>
      <c r="E309" s="12">
        <f t="shared" si="4"/>
        <v>107.36196319018406</v>
      </c>
    </row>
    <row r="310" spans="1:5" ht="20.100000000000001" customHeight="1">
      <c r="A310" s="17" t="s">
        <v>719</v>
      </c>
      <c r="B310" s="18">
        <v>0</v>
      </c>
      <c r="C310" s="18">
        <v>0</v>
      </c>
      <c r="D310" s="18"/>
      <c r="E310" s="12" t="e">
        <f t="shared" si="4"/>
        <v>#DIV/0!</v>
      </c>
    </row>
    <row r="311" spans="1:5" ht="20.100000000000001" customHeight="1">
      <c r="A311" s="17" t="s">
        <v>720</v>
      </c>
      <c r="B311" s="18">
        <v>0</v>
      </c>
      <c r="C311" s="18">
        <v>0</v>
      </c>
      <c r="D311" s="18"/>
      <c r="E311" s="12" t="e">
        <f t="shared" si="4"/>
        <v>#DIV/0!</v>
      </c>
    </row>
    <row r="312" spans="1:5" ht="20.100000000000001" customHeight="1">
      <c r="A312" s="17" t="s">
        <v>1388</v>
      </c>
      <c r="B312" s="18">
        <v>5436</v>
      </c>
      <c r="C312" s="18">
        <v>5436</v>
      </c>
      <c r="D312" s="18">
        <v>5836</v>
      </c>
      <c r="E312" s="12">
        <f t="shared" si="4"/>
        <v>107.35835172921267</v>
      </c>
    </row>
    <row r="313" spans="1:5" ht="20.100000000000001" customHeight="1">
      <c r="A313" s="17" t="s">
        <v>721</v>
      </c>
      <c r="B313" s="18">
        <v>3458</v>
      </c>
      <c r="C313" s="18">
        <v>3458</v>
      </c>
      <c r="D313" s="18">
        <v>3713</v>
      </c>
      <c r="E313" s="12">
        <f t="shared" si="4"/>
        <v>107.37420474262581</v>
      </c>
    </row>
    <row r="314" spans="1:5" ht="20.100000000000001" customHeight="1">
      <c r="A314" s="17" t="s">
        <v>1389</v>
      </c>
      <c r="B314" s="18">
        <v>1978</v>
      </c>
      <c r="C314" s="18">
        <v>1978</v>
      </c>
      <c r="D314" s="18">
        <v>2123</v>
      </c>
      <c r="E314" s="12">
        <f t="shared" si="4"/>
        <v>107.33063700707785</v>
      </c>
    </row>
    <row r="315" spans="1:5" ht="20.100000000000001" customHeight="1">
      <c r="A315" s="17" t="s">
        <v>722</v>
      </c>
      <c r="B315" s="18">
        <v>0</v>
      </c>
      <c r="C315" s="18">
        <v>0</v>
      </c>
      <c r="D315" s="18"/>
      <c r="E315" s="12" t="e">
        <f t="shared" si="4"/>
        <v>#DIV/0!</v>
      </c>
    </row>
    <row r="316" spans="1:5" ht="20.100000000000001" customHeight="1">
      <c r="A316" s="17" t="s">
        <v>723</v>
      </c>
      <c r="B316" s="18">
        <v>0</v>
      </c>
      <c r="C316" s="18">
        <v>0</v>
      </c>
      <c r="D316" s="18"/>
      <c r="E316" s="12" t="e">
        <f t="shared" si="4"/>
        <v>#DIV/0!</v>
      </c>
    </row>
    <row r="317" spans="1:5" ht="20.100000000000001" customHeight="1">
      <c r="A317" s="17" t="s">
        <v>724</v>
      </c>
      <c r="B317" s="18">
        <v>0</v>
      </c>
      <c r="C317" s="18">
        <v>0</v>
      </c>
      <c r="D317" s="18"/>
      <c r="E317" s="12" t="e">
        <f t="shared" si="4"/>
        <v>#DIV/0!</v>
      </c>
    </row>
    <row r="318" spans="1:5" ht="20.100000000000001" customHeight="1">
      <c r="A318" s="17" t="s">
        <v>1390</v>
      </c>
      <c r="B318" s="18">
        <v>6895</v>
      </c>
      <c r="C318" s="18">
        <v>6895</v>
      </c>
      <c r="D318" s="18">
        <v>7402</v>
      </c>
      <c r="E318" s="12">
        <f t="shared" si="4"/>
        <v>107.35315445975344</v>
      </c>
    </row>
    <row r="319" spans="1:5" ht="20.100000000000001" customHeight="1">
      <c r="A319" s="17" t="s">
        <v>725</v>
      </c>
      <c r="B319" s="18">
        <v>0</v>
      </c>
      <c r="C319" s="18">
        <v>0</v>
      </c>
      <c r="D319" s="18"/>
      <c r="E319" s="12" t="e">
        <f t="shared" si="4"/>
        <v>#DIV/0!</v>
      </c>
    </row>
    <row r="320" spans="1:5" ht="20.100000000000001" customHeight="1">
      <c r="A320" s="17" t="s">
        <v>726</v>
      </c>
      <c r="B320" s="18">
        <v>0</v>
      </c>
      <c r="C320" s="18">
        <v>0</v>
      </c>
      <c r="D320" s="18"/>
      <c r="E320" s="12" t="e">
        <f t="shared" si="4"/>
        <v>#DIV/0!</v>
      </c>
    </row>
    <row r="321" spans="1:5" ht="20.100000000000001" customHeight="1">
      <c r="A321" s="17" t="s">
        <v>727</v>
      </c>
      <c r="B321" s="18">
        <v>2217</v>
      </c>
      <c r="C321" s="18">
        <v>2217</v>
      </c>
      <c r="D321" s="18">
        <v>2380</v>
      </c>
      <c r="E321" s="12">
        <f t="shared" si="4"/>
        <v>107.35227785295444</v>
      </c>
    </row>
    <row r="322" spans="1:5" ht="20.100000000000001" customHeight="1">
      <c r="A322" s="17" t="s">
        <v>728</v>
      </c>
      <c r="B322" s="18">
        <v>150</v>
      </c>
      <c r="C322" s="18">
        <v>150</v>
      </c>
      <c r="D322" s="18">
        <v>161</v>
      </c>
      <c r="E322" s="12">
        <f t="shared" si="4"/>
        <v>107.33333333333333</v>
      </c>
    </row>
    <row r="323" spans="1:5" ht="20.100000000000001" customHeight="1">
      <c r="A323" s="17" t="s">
        <v>729</v>
      </c>
      <c r="B323" s="18">
        <v>0</v>
      </c>
      <c r="C323" s="18">
        <v>0</v>
      </c>
      <c r="D323" s="18"/>
      <c r="E323" s="12" t="e">
        <f t="shared" si="4"/>
        <v>#DIV/0!</v>
      </c>
    </row>
    <row r="324" spans="1:5" ht="20.100000000000001" customHeight="1">
      <c r="A324" s="17" t="s">
        <v>1391</v>
      </c>
      <c r="B324" s="18">
        <v>4528</v>
      </c>
      <c r="C324" s="18">
        <v>4528</v>
      </c>
      <c r="D324" s="18">
        <v>4861</v>
      </c>
      <c r="E324" s="12">
        <f t="shared" si="4"/>
        <v>107.35424028268552</v>
      </c>
    </row>
    <row r="325" spans="1:5" ht="20.100000000000001" customHeight="1">
      <c r="A325" s="17" t="s">
        <v>1392</v>
      </c>
      <c r="B325" s="18">
        <v>2093</v>
      </c>
      <c r="C325" s="18">
        <v>2093</v>
      </c>
      <c r="D325" s="18">
        <v>2252</v>
      </c>
      <c r="E325" s="12">
        <f t="shared" ref="E325:E388" si="5">D325/C325*100</f>
        <v>107.59675107501194</v>
      </c>
    </row>
    <row r="326" spans="1:5" ht="20.100000000000001" customHeight="1">
      <c r="A326" s="17" t="s">
        <v>1393</v>
      </c>
      <c r="B326" s="18">
        <v>2093</v>
      </c>
      <c r="C326" s="18">
        <v>2093</v>
      </c>
      <c r="D326" s="18">
        <v>2252</v>
      </c>
      <c r="E326" s="12">
        <f t="shared" si="5"/>
        <v>107.59675107501194</v>
      </c>
    </row>
    <row r="327" spans="1:5" ht="20.100000000000001" customHeight="1">
      <c r="A327" s="17" t="s">
        <v>1394</v>
      </c>
      <c r="B327" s="18">
        <v>24847</v>
      </c>
      <c r="C327" s="18">
        <v>21847</v>
      </c>
      <c r="D327" s="18">
        <v>22600</v>
      </c>
      <c r="E327" s="12">
        <f t="shared" si="5"/>
        <v>103.44669748706916</v>
      </c>
    </row>
    <row r="328" spans="1:5" ht="20.100000000000001" customHeight="1">
      <c r="A328" s="17" t="s">
        <v>1395</v>
      </c>
      <c r="B328" s="18">
        <v>3717</v>
      </c>
      <c r="C328" s="18">
        <v>717</v>
      </c>
      <c r="D328" s="18">
        <v>758</v>
      </c>
      <c r="E328" s="12">
        <f t="shared" si="5"/>
        <v>105.71827057182705</v>
      </c>
    </row>
    <row r="329" spans="1:5" ht="20.100000000000001" customHeight="1">
      <c r="A329" s="17" t="s">
        <v>1322</v>
      </c>
      <c r="B329" s="18">
        <v>542</v>
      </c>
      <c r="C329" s="18">
        <v>542</v>
      </c>
      <c r="D329" s="18">
        <v>573</v>
      </c>
      <c r="E329" s="12">
        <f t="shared" si="5"/>
        <v>105.71955719557195</v>
      </c>
    </row>
    <row r="330" spans="1:5" ht="20.100000000000001" customHeight="1">
      <c r="A330" s="17" t="s">
        <v>1323</v>
      </c>
      <c r="B330" s="18">
        <v>170</v>
      </c>
      <c r="C330" s="18">
        <v>170</v>
      </c>
      <c r="D330" s="18">
        <v>180</v>
      </c>
      <c r="E330" s="12">
        <f t="shared" si="5"/>
        <v>105.88235294117648</v>
      </c>
    </row>
    <row r="331" spans="1:5" ht="20.100000000000001" customHeight="1">
      <c r="A331" s="17" t="s">
        <v>595</v>
      </c>
      <c r="B331" s="18">
        <v>0</v>
      </c>
      <c r="C331" s="18">
        <v>0</v>
      </c>
      <c r="D331" s="18">
        <v>0</v>
      </c>
      <c r="E331" s="12" t="e">
        <f t="shared" si="5"/>
        <v>#DIV/0!</v>
      </c>
    </row>
    <row r="332" spans="1:5" ht="20.100000000000001" customHeight="1">
      <c r="A332" s="17" t="s">
        <v>1396</v>
      </c>
      <c r="B332" s="18">
        <v>3005</v>
      </c>
      <c r="C332" s="18">
        <v>5</v>
      </c>
      <c r="D332" s="18">
        <v>5</v>
      </c>
      <c r="E332" s="12">
        <f t="shared" si="5"/>
        <v>100</v>
      </c>
    </row>
    <row r="333" spans="1:5" ht="20.100000000000001" customHeight="1">
      <c r="A333" s="17" t="s">
        <v>730</v>
      </c>
      <c r="B333" s="18">
        <v>0</v>
      </c>
      <c r="C333" s="18">
        <v>0</v>
      </c>
      <c r="D333" s="18"/>
      <c r="E333" s="12" t="e">
        <f t="shared" si="5"/>
        <v>#DIV/0!</v>
      </c>
    </row>
    <row r="334" spans="1:5" ht="20.100000000000001" customHeight="1">
      <c r="A334" s="17" t="s">
        <v>731</v>
      </c>
      <c r="B334" s="18">
        <v>0</v>
      </c>
      <c r="C334" s="18">
        <v>0</v>
      </c>
      <c r="D334" s="18"/>
      <c r="E334" s="12" t="e">
        <f t="shared" si="5"/>
        <v>#DIV/0!</v>
      </c>
    </row>
    <row r="335" spans="1:5" ht="20.100000000000001" customHeight="1">
      <c r="A335" s="17" t="s">
        <v>732</v>
      </c>
      <c r="B335" s="18">
        <v>0</v>
      </c>
      <c r="C335" s="18">
        <v>0</v>
      </c>
      <c r="D335" s="18"/>
      <c r="E335" s="12" t="e">
        <f t="shared" si="5"/>
        <v>#DIV/0!</v>
      </c>
    </row>
    <row r="336" spans="1:5" ht="20.100000000000001" customHeight="1">
      <c r="A336" s="17" t="s">
        <v>733</v>
      </c>
      <c r="B336" s="18">
        <v>0</v>
      </c>
      <c r="C336" s="18">
        <v>0</v>
      </c>
      <c r="D336" s="18"/>
      <c r="E336" s="12" t="e">
        <f t="shared" si="5"/>
        <v>#DIV/0!</v>
      </c>
    </row>
    <row r="337" spans="1:5" ht="20.100000000000001" customHeight="1">
      <c r="A337" s="17" t="s">
        <v>734</v>
      </c>
      <c r="B337" s="18">
        <v>0</v>
      </c>
      <c r="C337" s="18">
        <v>0</v>
      </c>
      <c r="D337" s="18"/>
      <c r="E337" s="12" t="e">
        <f t="shared" si="5"/>
        <v>#DIV/0!</v>
      </c>
    </row>
    <row r="338" spans="1:5" ht="20.100000000000001" customHeight="1">
      <c r="A338" s="17" t="s">
        <v>735</v>
      </c>
      <c r="B338" s="18">
        <v>0</v>
      </c>
      <c r="C338" s="18">
        <v>0</v>
      </c>
      <c r="D338" s="18"/>
      <c r="E338" s="12" t="e">
        <f t="shared" si="5"/>
        <v>#DIV/0!</v>
      </c>
    </row>
    <row r="339" spans="1:5" ht="20.100000000000001" customHeight="1">
      <c r="A339" s="17" t="s">
        <v>736</v>
      </c>
      <c r="B339" s="18">
        <v>0</v>
      </c>
      <c r="C339" s="18">
        <v>0</v>
      </c>
      <c r="D339" s="18"/>
      <c r="E339" s="12" t="e">
        <f t="shared" si="5"/>
        <v>#DIV/0!</v>
      </c>
    </row>
    <row r="340" spans="1:5" ht="20.100000000000001" customHeight="1">
      <c r="A340" s="17" t="s">
        <v>737</v>
      </c>
      <c r="B340" s="18">
        <v>0</v>
      </c>
      <c r="C340" s="18">
        <v>0</v>
      </c>
      <c r="D340" s="18"/>
      <c r="E340" s="12" t="e">
        <f t="shared" si="5"/>
        <v>#DIV/0!</v>
      </c>
    </row>
    <row r="341" spans="1:5" ht="20.100000000000001" customHeight="1">
      <c r="A341" s="17" t="s">
        <v>738</v>
      </c>
      <c r="B341" s="18">
        <v>0</v>
      </c>
      <c r="C341" s="18">
        <v>0</v>
      </c>
      <c r="D341" s="18"/>
      <c r="E341" s="12" t="e">
        <f t="shared" si="5"/>
        <v>#DIV/0!</v>
      </c>
    </row>
    <row r="342" spans="1:5" ht="20.100000000000001" customHeight="1">
      <c r="A342" s="17" t="s">
        <v>739</v>
      </c>
      <c r="B342" s="18">
        <v>1678</v>
      </c>
      <c r="C342" s="18">
        <v>1678</v>
      </c>
      <c r="D342" s="18">
        <v>1776</v>
      </c>
      <c r="E342" s="12">
        <f t="shared" si="5"/>
        <v>105.84028605482717</v>
      </c>
    </row>
    <row r="343" spans="1:5" ht="20.100000000000001" customHeight="1">
      <c r="A343" s="17" t="s">
        <v>731</v>
      </c>
      <c r="B343" s="18">
        <v>1643</v>
      </c>
      <c r="C343" s="18">
        <v>1643</v>
      </c>
      <c r="D343" s="18">
        <v>1739</v>
      </c>
      <c r="E343" s="12">
        <f t="shared" si="5"/>
        <v>105.84297017650638</v>
      </c>
    </row>
    <row r="344" spans="1:5" ht="20.100000000000001" customHeight="1">
      <c r="A344" s="17" t="s">
        <v>740</v>
      </c>
      <c r="B344" s="18">
        <v>35</v>
      </c>
      <c r="C344" s="18">
        <v>35</v>
      </c>
      <c r="D344" s="18">
        <v>37</v>
      </c>
      <c r="E344" s="12">
        <f t="shared" si="5"/>
        <v>105.71428571428572</v>
      </c>
    </row>
    <row r="345" spans="1:5" ht="20.100000000000001" customHeight="1">
      <c r="A345" s="17" t="s">
        <v>741</v>
      </c>
      <c r="B345" s="18">
        <v>0</v>
      </c>
      <c r="C345" s="18">
        <v>0</v>
      </c>
      <c r="D345" s="18"/>
      <c r="E345" s="12" t="e">
        <f t="shared" si="5"/>
        <v>#DIV/0!</v>
      </c>
    </row>
    <row r="346" spans="1:5" ht="20.100000000000001" customHeight="1">
      <c r="A346" s="17" t="s">
        <v>742</v>
      </c>
      <c r="B346" s="18">
        <v>0</v>
      </c>
      <c r="C346" s="18">
        <v>0</v>
      </c>
      <c r="D346" s="18"/>
      <c r="E346" s="12" t="e">
        <f t="shared" si="5"/>
        <v>#DIV/0!</v>
      </c>
    </row>
    <row r="347" spans="1:5" ht="20.100000000000001" customHeight="1">
      <c r="A347" s="17" t="s">
        <v>743</v>
      </c>
      <c r="B347" s="18">
        <v>0</v>
      </c>
      <c r="C347" s="18">
        <v>0</v>
      </c>
      <c r="D347" s="18"/>
      <c r="E347" s="12" t="e">
        <f t="shared" si="5"/>
        <v>#DIV/0!</v>
      </c>
    </row>
    <row r="348" spans="1:5" ht="20.100000000000001" customHeight="1">
      <c r="A348" s="17" t="s">
        <v>1397</v>
      </c>
      <c r="B348" s="18">
        <v>6325</v>
      </c>
      <c r="C348" s="18">
        <v>6325</v>
      </c>
      <c r="D348" s="18">
        <v>6697</v>
      </c>
      <c r="E348" s="12">
        <f t="shared" si="5"/>
        <v>105.88142292490119</v>
      </c>
    </row>
    <row r="349" spans="1:5" ht="20.100000000000001" customHeight="1">
      <c r="A349" s="17" t="s">
        <v>731</v>
      </c>
      <c r="B349" s="18">
        <v>837</v>
      </c>
      <c r="C349" s="18">
        <v>837</v>
      </c>
      <c r="D349" s="18">
        <v>886</v>
      </c>
      <c r="E349" s="12">
        <f t="shared" si="5"/>
        <v>105.8542413381123</v>
      </c>
    </row>
    <row r="350" spans="1:5" ht="20.100000000000001" customHeight="1">
      <c r="A350" s="17" t="s">
        <v>1398</v>
      </c>
      <c r="B350" s="18">
        <v>3403</v>
      </c>
      <c r="C350" s="18">
        <v>3403</v>
      </c>
      <c r="D350" s="18">
        <v>3603</v>
      </c>
      <c r="E350" s="12">
        <f t="shared" si="5"/>
        <v>105.87716720540699</v>
      </c>
    </row>
    <row r="351" spans="1:5" ht="20.100000000000001" customHeight="1">
      <c r="A351" s="17" t="s">
        <v>1399</v>
      </c>
      <c r="B351" s="18">
        <v>0</v>
      </c>
      <c r="C351" s="18">
        <v>0</v>
      </c>
      <c r="D351" s="18"/>
      <c r="E351" s="12" t="e">
        <f t="shared" si="5"/>
        <v>#DIV/0!</v>
      </c>
    </row>
    <row r="352" spans="1:5" ht="20.100000000000001" customHeight="1">
      <c r="A352" s="17" t="s">
        <v>1400</v>
      </c>
      <c r="B352" s="18">
        <v>1156</v>
      </c>
      <c r="C352" s="18">
        <v>1156</v>
      </c>
      <c r="D352" s="18">
        <v>1224</v>
      </c>
      <c r="E352" s="12">
        <f t="shared" si="5"/>
        <v>105.88235294117648</v>
      </c>
    </row>
    <row r="353" spans="1:5" ht="20.100000000000001" customHeight="1">
      <c r="A353" s="17" t="s">
        <v>1401</v>
      </c>
      <c r="B353" s="18">
        <v>929</v>
      </c>
      <c r="C353" s="18">
        <v>929</v>
      </c>
      <c r="D353" s="18">
        <v>984</v>
      </c>
      <c r="E353" s="12">
        <f t="shared" si="5"/>
        <v>105.92034445640475</v>
      </c>
    </row>
    <row r="354" spans="1:5" ht="20.100000000000001" customHeight="1">
      <c r="A354" s="17" t="s">
        <v>744</v>
      </c>
      <c r="B354" s="18">
        <v>502</v>
      </c>
      <c r="C354" s="18">
        <v>502</v>
      </c>
      <c r="D354" s="18">
        <v>532</v>
      </c>
      <c r="E354" s="12">
        <f t="shared" si="5"/>
        <v>105.97609561752988</v>
      </c>
    </row>
    <row r="355" spans="1:5" ht="20.100000000000001" customHeight="1">
      <c r="A355" s="17" t="s">
        <v>731</v>
      </c>
      <c r="B355" s="18">
        <v>502</v>
      </c>
      <c r="C355" s="18">
        <v>502</v>
      </c>
      <c r="D355" s="18">
        <v>532</v>
      </c>
      <c r="E355" s="12">
        <f t="shared" si="5"/>
        <v>105.97609561752988</v>
      </c>
    </row>
    <row r="356" spans="1:5" ht="20.100000000000001" customHeight="1">
      <c r="A356" s="17" t="s">
        <v>745</v>
      </c>
      <c r="B356" s="18">
        <v>0</v>
      </c>
      <c r="C356" s="18">
        <v>0</v>
      </c>
      <c r="D356" s="18"/>
      <c r="E356" s="12" t="e">
        <f t="shared" si="5"/>
        <v>#DIV/0!</v>
      </c>
    </row>
    <row r="357" spans="1:5" ht="20.100000000000001" customHeight="1">
      <c r="A357" s="17" t="s">
        <v>746</v>
      </c>
      <c r="B357" s="18">
        <v>0</v>
      </c>
      <c r="C357" s="18">
        <v>0</v>
      </c>
      <c r="D357" s="18"/>
      <c r="E357" s="12" t="e">
        <f t="shared" si="5"/>
        <v>#DIV/0!</v>
      </c>
    </row>
    <row r="358" spans="1:5" ht="20.100000000000001" customHeight="1">
      <c r="A358" s="17" t="s">
        <v>747</v>
      </c>
      <c r="B358" s="18">
        <v>0</v>
      </c>
      <c r="C358" s="18">
        <v>0</v>
      </c>
      <c r="D358" s="18"/>
      <c r="E358" s="12" t="e">
        <f t="shared" si="5"/>
        <v>#DIV/0!</v>
      </c>
    </row>
    <row r="359" spans="1:5" ht="20.100000000000001" customHeight="1">
      <c r="A359" s="17" t="s">
        <v>748</v>
      </c>
      <c r="B359" s="18">
        <v>0</v>
      </c>
      <c r="C359" s="18">
        <v>0</v>
      </c>
      <c r="D359" s="18"/>
      <c r="E359" s="12" t="e">
        <f t="shared" si="5"/>
        <v>#DIV/0!</v>
      </c>
    </row>
    <row r="360" spans="1:5" ht="20.100000000000001" customHeight="1">
      <c r="A360" s="17" t="s">
        <v>749</v>
      </c>
      <c r="B360" s="18">
        <v>0</v>
      </c>
      <c r="C360" s="18">
        <v>0</v>
      </c>
      <c r="D360" s="18"/>
      <c r="E360" s="12" t="e">
        <f t="shared" si="5"/>
        <v>#DIV/0!</v>
      </c>
    </row>
    <row r="361" spans="1:5" ht="20.100000000000001" customHeight="1">
      <c r="A361" s="17" t="s">
        <v>750</v>
      </c>
      <c r="B361" s="18">
        <v>0</v>
      </c>
      <c r="C361" s="18">
        <v>0</v>
      </c>
      <c r="D361" s="18"/>
      <c r="E361" s="12" t="e">
        <f t="shared" si="5"/>
        <v>#DIV/0!</v>
      </c>
    </row>
    <row r="362" spans="1:5" ht="20.100000000000001" customHeight="1">
      <c r="A362" s="17" t="s">
        <v>751</v>
      </c>
      <c r="B362" s="18">
        <v>0</v>
      </c>
      <c r="C362" s="18">
        <v>0</v>
      </c>
      <c r="D362" s="18"/>
      <c r="E362" s="12" t="e">
        <f t="shared" si="5"/>
        <v>#DIV/0!</v>
      </c>
    </row>
    <row r="363" spans="1:5" ht="20.100000000000001" customHeight="1">
      <c r="A363" s="17" t="s">
        <v>752</v>
      </c>
      <c r="B363" s="18">
        <v>0</v>
      </c>
      <c r="C363" s="18">
        <v>0</v>
      </c>
      <c r="D363" s="18"/>
      <c r="E363" s="12" t="e">
        <f t="shared" si="5"/>
        <v>#DIV/0!</v>
      </c>
    </row>
    <row r="364" spans="1:5" ht="20.100000000000001" customHeight="1">
      <c r="A364" s="17" t="s">
        <v>289</v>
      </c>
      <c r="B364" s="18">
        <v>432</v>
      </c>
      <c r="C364" s="18">
        <v>432</v>
      </c>
      <c r="D364" s="18">
        <v>457</v>
      </c>
      <c r="E364" s="12">
        <f t="shared" si="5"/>
        <v>105.78703703703705</v>
      </c>
    </row>
    <row r="365" spans="1:5" ht="20.100000000000001" customHeight="1">
      <c r="A365" s="17" t="s">
        <v>731</v>
      </c>
      <c r="B365" s="18">
        <v>220</v>
      </c>
      <c r="C365" s="18">
        <v>220</v>
      </c>
      <c r="D365" s="18">
        <v>233</v>
      </c>
      <c r="E365" s="12">
        <f t="shared" si="5"/>
        <v>105.90909090909091</v>
      </c>
    </row>
    <row r="366" spans="1:5" ht="20.100000000000001" customHeight="1">
      <c r="A366" s="17" t="s">
        <v>290</v>
      </c>
      <c r="B366" s="18">
        <v>110</v>
      </c>
      <c r="C366" s="18">
        <v>110</v>
      </c>
      <c r="D366" s="18">
        <v>116</v>
      </c>
      <c r="E366" s="12">
        <f t="shared" si="5"/>
        <v>105.45454545454544</v>
      </c>
    </row>
    <row r="367" spans="1:5" ht="20.100000000000001" customHeight="1">
      <c r="A367" s="17" t="s">
        <v>753</v>
      </c>
      <c r="B367" s="18">
        <v>0</v>
      </c>
      <c r="C367" s="18">
        <v>0</v>
      </c>
      <c r="D367" s="18"/>
      <c r="E367" s="12" t="e">
        <f t="shared" si="5"/>
        <v>#DIV/0!</v>
      </c>
    </row>
    <row r="368" spans="1:5" ht="20.100000000000001" customHeight="1">
      <c r="A368" s="17" t="s">
        <v>754</v>
      </c>
      <c r="B368" s="18">
        <v>25</v>
      </c>
      <c r="C368" s="18">
        <v>25</v>
      </c>
      <c r="D368" s="18">
        <v>26</v>
      </c>
      <c r="E368" s="12">
        <f t="shared" si="5"/>
        <v>104</v>
      </c>
    </row>
    <row r="369" spans="1:5" ht="20.100000000000001" customHeight="1">
      <c r="A369" s="17" t="s">
        <v>755</v>
      </c>
      <c r="B369" s="18">
        <v>0</v>
      </c>
      <c r="C369" s="18">
        <v>0</v>
      </c>
      <c r="D369" s="18"/>
      <c r="E369" s="12" t="e">
        <f t="shared" si="5"/>
        <v>#DIV/0!</v>
      </c>
    </row>
    <row r="370" spans="1:5" ht="20.100000000000001" customHeight="1">
      <c r="A370" s="17" t="s">
        <v>291</v>
      </c>
      <c r="B370" s="18">
        <v>77</v>
      </c>
      <c r="C370" s="18">
        <v>77</v>
      </c>
      <c r="D370" s="18">
        <v>82</v>
      </c>
      <c r="E370" s="12">
        <f t="shared" si="5"/>
        <v>106.49350649350649</v>
      </c>
    </row>
    <row r="371" spans="1:5" ht="20.100000000000001" customHeight="1">
      <c r="A371" s="17" t="s">
        <v>756</v>
      </c>
      <c r="B371" s="18">
        <v>0</v>
      </c>
      <c r="C371" s="18">
        <v>0</v>
      </c>
      <c r="D371" s="18"/>
      <c r="E371" s="12" t="e">
        <f t="shared" si="5"/>
        <v>#DIV/0!</v>
      </c>
    </row>
    <row r="372" spans="1:5" ht="20.100000000000001" customHeight="1">
      <c r="A372" s="17" t="s">
        <v>757</v>
      </c>
      <c r="B372" s="18">
        <v>0</v>
      </c>
      <c r="C372" s="18">
        <v>0</v>
      </c>
      <c r="D372" s="18"/>
      <c r="E372" s="12" t="e">
        <f t="shared" si="5"/>
        <v>#DIV/0!</v>
      </c>
    </row>
    <row r="373" spans="1:5" ht="20.100000000000001" customHeight="1">
      <c r="A373" s="17" t="s">
        <v>758</v>
      </c>
      <c r="B373" s="18">
        <v>0</v>
      </c>
      <c r="C373" s="18">
        <v>0</v>
      </c>
      <c r="D373" s="18"/>
      <c r="E373" s="12" t="e">
        <f t="shared" si="5"/>
        <v>#DIV/0!</v>
      </c>
    </row>
    <row r="374" spans="1:5" ht="20.100000000000001" customHeight="1">
      <c r="A374" s="17" t="s">
        <v>759</v>
      </c>
      <c r="B374" s="18">
        <v>0</v>
      </c>
      <c r="C374" s="18">
        <v>0</v>
      </c>
      <c r="D374" s="18"/>
      <c r="E374" s="12" t="e">
        <f t="shared" si="5"/>
        <v>#DIV/0!</v>
      </c>
    </row>
    <row r="375" spans="1:5" ht="20.100000000000001" customHeight="1">
      <c r="A375" s="17" t="s">
        <v>760</v>
      </c>
      <c r="B375" s="18">
        <v>0</v>
      </c>
      <c r="C375" s="18">
        <v>0</v>
      </c>
      <c r="D375" s="18"/>
      <c r="E375" s="12" t="e">
        <f t="shared" si="5"/>
        <v>#DIV/0!</v>
      </c>
    </row>
    <row r="376" spans="1:5" ht="20.100000000000001" customHeight="1">
      <c r="A376" s="17" t="s">
        <v>761</v>
      </c>
      <c r="B376" s="18">
        <v>0</v>
      </c>
      <c r="C376" s="18">
        <v>0</v>
      </c>
      <c r="D376" s="18"/>
      <c r="E376" s="12" t="e">
        <f t="shared" si="5"/>
        <v>#DIV/0!</v>
      </c>
    </row>
    <row r="377" spans="1:5" ht="20.100000000000001" customHeight="1">
      <c r="A377" s="17" t="s">
        <v>762</v>
      </c>
      <c r="B377" s="18">
        <v>0</v>
      </c>
      <c r="C377" s="18">
        <v>0</v>
      </c>
      <c r="D377" s="18"/>
      <c r="E377" s="12" t="e">
        <f t="shared" si="5"/>
        <v>#DIV/0!</v>
      </c>
    </row>
    <row r="378" spans="1:5" ht="20.100000000000001" customHeight="1">
      <c r="A378" s="17" t="s">
        <v>292</v>
      </c>
      <c r="B378" s="18">
        <v>12193</v>
      </c>
      <c r="C378" s="18">
        <v>12193</v>
      </c>
      <c r="D378" s="18">
        <v>12380</v>
      </c>
      <c r="E378" s="12">
        <f t="shared" si="5"/>
        <v>101.53366685803329</v>
      </c>
    </row>
    <row r="379" spans="1:5" ht="20.100000000000001" customHeight="1">
      <c r="A379" s="17" t="s">
        <v>293</v>
      </c>
      <c r="B379" s="18">
        <v>0</v>
      </c>
      <c r="C379" s="18">
        <v>0</v>
      </c>
      <c r="D379" s="18"/>
      <c r="E379" s="12" t="e">
        <f t="shared" si="5"/>
        <v>#DIV/0!</v>
      </c>
    </row>
    <row r="380" spans="1:5" ht="20.100000000000001" customHeight="1">
      <c r="A380" s="17" t="s">
        <v>763</v>
      </c>
      <c r="B380" s="18">
        <v>0</v>
      </c>
      <c r="C380" s="18">
        <v>0</v>
      </c>
      <c r="D380" s="18"/>
      <c r="E380" s="12" t="e">
        <f t="shared" si="5"/>
        <v>#DIV/0!</v>
      </c>
    </row>
    <row r="381" spans="1:5" ht="20.100000000000001" customHeight="1">
      <c r="A381" s="17" t="s">
        <v>764</v>
      </c>
      <c r="B381" s="18">
        <v>0</v>
      </c>
      <c r="C381" s="18">
        <v>0</v>
      </c>
      <c r="D381" s="18"/>
      <c r="E381" s="12" t="e">
        <f t="shared" si="5"/>
        <v>#DIV/0!</v>
      </c>
    </row>
    <row r="382" spans="1:5" ht="20.100000000000001" customHeight="1">
      <c r="A382" s="17" t="s">
        <v>294</v>
      </c>
      <c r="B382" s="18">
        <v>12193</v>
      </c>
      <c r="C382" s="18">
        <v>12193</v>
      </c>
      <c r="D382" s="18">
        <v>12380</v>
      </c>
      <c r="E382" s="12">
        <f t="shared" si="5"/>
        <v>101.53366685803329</v>
      </c>
    </row>
    <row r="383" spans="1:5" ht="20.100000000000001" customHeight="1">
      <c r="A383" s="17" t="s">
        <v>295</v>
      </c>
      <c r="B383" s="18">
        <v>28872</v>
      </c>
      <c r="C383" s="18">
        <v>28872</v>
      </c>
      <c r="D383" s="18">
        <v>24500</v>
      </c>
      <c r="E383" s="12">
        <f t="shared" si="5"/>
        <v>84.85730119146578</v>
      </c>
    </row>
    <row r="384" spans="1:5" ht="20.100000000000001" customHeight="1">
      <c r="A384" s="17" t="s">
        <v>296</v>
      </c>
      <c r="B384" s="18">
        <v>16205</v>
      </c>
      <c r="C384" s="18">
        <v>16205</v>
      </c>
      <c r="D384" s="18">
        <v>11497</v>
      </c>
      <c r="E384" s="12">
        <f t="shared" si="5"/>
        <v>70.947238506633752</v>
      </c>
    </row>
    <row r="385" spans="1:5" ht="20.100000000000001" customHeight="1">
      <c r="A385" s="17" t="s">
        <v>1322</v>
      </c>
      <c r="B385" s="18">
        <v>1704</v>
      </c>
      <c r="C385" s="18">
        <v>1704</v>
      </c>
      <c r="D385" s="18">
        <v>1748</v>
      </c>
      <c r="E385" s="12">
        <f t="shared" si="5"/>
        <v>102.58215962441315</v>
      </c>
    </row>
    <row r="386" spans="1:5" ht="20.100000000000001" customHeight="1">
      <c r="A386" s="17" t="s">
        <v>1323</v>
      </c>
      <c r="B386" s="18">
        <v>253</v>
      </c>
      <c r="C386" s="18">
        <v>253</v>
      </c>
      <c r="D386" s="18">
        <v>260</v>
      </c>
      <c r="E386" s="12">
        <f t="shared" si="5"/>
        <v>102.76679841897234</v>
      </c>
    </row>
    <row r="387" spans="1:5" ht="20.100000000000001" customHeight="1">
      <c r="A387" s="17" t="s">
        <v>595</v>
      </c>
      <c r="B387" s="18">
        <v>0</v>
      </c>
      <c r="C387" s="18">
        <v>0</v>
      </c>
      <c r="D387" s="18"/>
      <c r="E387" s="12" t="e">
        <f t="shared" si="5"/>
        <v>#DIV/0!</v>
      </c>
    </row>
    <row r="388" spans="1:5" ht="20.100000000000001" customHeight="1">
      <c r="A388" s="17" t="s">
        <v>297</v>
      </c>
      <c r="B388" s="18">
        <v>1225</v>
      </c>
      <c r="C388" s="18">
        <v>1225</v>
      </c>
      <c r="D388" s="18">
        <v>1257</v>
      </c>
      <c r="E388" s="12">
        <f t="shared" si="5"/>
        <v>102.61224489795919</v>
      </c>
    </row>
    <row r="389" spans="1:5" ht="20.100000000000001" customHeight="1">
      <c r="A389" s="17" t="s">
        <v>765</v>
      </c>
      <c r="B389" s="18">
        <v>0</v>
      </c>
      <c r="C389" s="18">
        <v>0</v>
      </c>
      <c r="D389" s="18"/>
      <c r="E389" s="12" t="e">
        <f t="shared" ref="E389:E452" si="6">D389/C389*100</f>
        <v>#DIV/0!</v>
      </c>
    </row>
    <row r="390" spans="1:5" ht="20.100000000000001" customHeight="1">
      <c r="A390" s="17" t="s">
        <v>766</v>
      </c>
      <c r="B390" s="18">
        <v>1004</v>
      </c>
      <c r="C390" s="18">
        <v>1004</v>
      </c>
      <c r="D390" s="18">
        <v>1030</v>
      </c>
      <c r="E390" s="12">
        <f t="shared" si="6"/>
        <v>102.58964143426294</v>
      </c>
    </row>
    <row r="391" spans="1:5" ht="20.100000000000001" customHeight="1">
      <c r="A391" s="17" t="s">
        <v>767</v>
      </c>
      <c r="B391" s="18">
        <v>350</v>
      </c>
      <c r="C391" s="18">
        <v>350</v>
      </c>
      <c r="D391" s="18">
        <v>359</v>
      </c>
      <c r="E391" s="12">
        <f t="shared" si="6"/>
        <v>102.57142857142858</v>
      </c>
    </row>
    <row r="392" spans="1:5" ht="20.100000000000001" customHeight="1">
      <c r="A392" s="17" t="s">
        <v>768</v>
      </c>
      <c r="B392" s="18">
        <v>251</v>
      </c>
      <c r="C392" s="18">
        <v>251</v>
      </c>
      <c r="D392" s="18">
        <v>257</v>
      </c>
      <c r="E392" s="12">
        <f t="shared" si="6"/>
        <v>102.39043824701196</v>
      </c>
    </row>
    <row r="393" spans="1:5" ht="20.100000000000001" customHeight="1">
      <c r="A393" s="17" t="s">
        <v>298</v>
      </c>
      <c r="B393" s="18">
        <v>821</v>
      </c>
      <c r="C393" s="18">
        <v>821</v>
      </c>
      <c r="D393" s="18">
        <v>842</v>
      </c>
      <c r="E393" s="12">
        <f t="shared" si="6"/>
        <v>102.55785627283799</v>
      </c>
    </row>
    <row r="394" spans="1:5" ht="20.100000000000001" customHeight="1">
      <c r="A394" s="17" t="s">
        <v>769</v>
      </c>
      <c r="B394" s="18">
        <v>20</v>
      </c>
      <c r="C394" s="18">
        <v>20</v>
      </c>
      <c r="D394" s="18">
        <v>21</v>
      </c>
      <c r="E394" s="12">
        <f t="shared" si="6"/>
        <v>105</v>
      </c>
    </row>
    <row r="395" spans="1:5" ht="20.100000000000001" customHeight="1">
      <c r="A395" s="17" t="s">
        <v>299</v>
      </c>
      <c r="B395" s="18">
        <v>167</v>
      </c>
      <c r="C395" s="18">
        <v>167</v>
      </c>
      <c r="D395" s="18">
        <v>172</v>
      </c>
      <c r="E395" s="12">
        <f t="shared" si="6"/>
        <v>102.9940119760479</v>
      </c>
    </row>
    <row r="396" spans="1:5" ht="20.100000000000001" customHeight="1">
      <c r="A396" s="17" t="s">
        <v>770</v>
      </c>
      <c r="B396" s="18">
        <v>30</v>
      </c>
      <c r="C396" s="18">
        <v>30</v>
      </c>
      <c r="D396" s="18">
        <v>31</v>
      </c>
      <c r="E396" s="12">
        <f t="shared" si="6"/>
        <v>103.33333333333334</v>
      </c>
    </row>
    <row r="397" spans="1:5" ht="20.100000000000001" customHeight="1">
      <c r="A397" s="17" t="s">
        <v>300</v>
      </c>
      <c r="B397" s="18">
        <v>10380</v>
      </c>
      <c r="C397" s="18">
        <v>5380</v>
      </c>
      <c r="D397" s="18">
        <v>5520</v>
      </c>
      <c r="E397" s="12">
        <f t="shared" si="6"/>
        <v>102.60223048327137</v>
      </c>
    </row>
    <row r="398" spans="1:5" ht="20.100000000000001" customHeight="1">
      <c r="A398" s="17" t="s">
        <v>301</v>
      </c>
      <c r="B398" s="18">
        <v>944</v>
      </c>
      <c r="C398" s="18">
        <v>944</v>
      </c>
      <c r="D398" s="18">
        <v>969</v>
      </c>
      <c r="E398" s="12">
        <f t="shared" si="6"/>
        <v>102.64830508474576</v>
      </c>
    </row>
    <row r="399" spans="1:5" ht="20.100000000000001" customHeight="1">
      <c r="A399" s="17" t="s">
        <v>1322</v>
      </c>
      <c r="B399" s="18">
        <v>0</v>
      </c>
      <c r="C399" s="18">
        <v>0</v>
      </c>
      <c r="D399" s="18"/>
      <c r="E399" s="12" t="e">
        <f t="shared" si="6"/>
        <v>#DIV/0!</v>
      </c>
    </row>
    <row r="400" spans="1:5" ht="20.100000000000001" customHeight="1">
      <c r="A400" s="17" t="s">
        <v>1323</v>
      </c>
      <c r="B400" s="18">
        <v>0</v>
      </c>
      <c r="C400" s="18">
        <v>0</v>
      </c>
      <c r="D400" s="18"/>
      <c r="E400" s="12" t="e">
        <f t="shared" si="6"/>
        <v>#DIV/0!</v>
      </c>
    </row>
    <row r="401" spans="1:5" ht="20.100000000000001" customHeight="1">
      <c r="A401" s="17" t="s">
        <v>595</v>
      </c>
      <c r="B401" s="18">
        <v>0</v>
      </c>
      <c r="C401" s="18">
        <v>0</v>
      </c>
      <c r="D401" s="18"/>
      <c r="E401" s="12" t="e">
        <f t="shared" si="6"/>
        <v>#DIV/0!</v>
      </c>
    </row>
    <row r="402" spans="1:5" ht="20.100000000000001" customHeight="1">
      <c r="A402" s="17" t="s">
        <v>302</v>
      </c>
      <c r="B402" s="18">
        <v>30</v>
      </c>
      <c r="C402" s="18">
        <v>30</v>
      </c>
      <c r="D402" s="18">
        <v>31</v>
      </c>
      <c r="E402" s="12">
        <f t="shared" si="6"/>
        <v>103.33333333333334</v>
      </c>
    </row>
    <row r="403" spans="1:5" ht="20.100000000000001" customHeight="1">
      <c r="A403" s="17" t="s">
        <v>771</v>
      </c>
      <c r="B403" s="18">
        <v>889</v>
      </c>
      <c r="C403" s="18">
        <v>889</v>
      </c>
      <c r="D403" s="18">
        <v>912</v>
      </c>
      <c r="E403" s="12">
        <f t="shared" si="6"/>
        <v>102.58717660292463</v>
      </c>
    </row>
    <row r="404" spans="1:5" ht="20.100000000000001" customHeight="1">
      <c r="A404" s="17" t="s">
        <v>772</v>
      </c>
      <c r="B404" s="18">
        <v>0</v>
      </c>
      <c r="C404" s="18">
        <v>0</v>
      </c>
      <c r="D404" s="18"/>
      <c r="E404" s="12" t="e">
        <f t="shared" si="6"/>
        <v>#DIV/0!</v>
      </c>
    </row>
    <row r="405" spans="1:5" ht="20.100000000000001" customHeight="1">
      <c r="A405" s="17" t="s">
        <v>773</v>
      </c>
      <c r="B405" s="18">
        <v>25</v>
      </c>
      <c r="C405" s="18">
        <v>25</v>
      </c>
      <c r="D405" s="18">
        <v>26</v>
      </c>
      <c r="E405" s="12">
        <f t="shared" si="6"/>
        <v>104</v>
      </c>
    </row>
    <row r="406" spans="1:5" ht="20.100000000000001" customHeight="1">
      <c r="A406" s="17" t="s">
        <v>303</v>
      </c>
      <c r="B406" s="18">
        <v>6960</v>
      </c>
      <c r="C406" s="18">
        <v>6960</v>
      </c>
      <c r="D406" s="18">
        <v>7140</v>
      </c>
      <c r="E406" s="12">
        <f t="shared" si="6"/>
        <v>102.58620689655173</v>
      </c>
    </row>
    <row r="407" spans="1:5" ht="20.100000000000001" customHeight="1">
      <c r="A407" s="17" t="s">
        <v>1322</v>
      </c>
      <c r="B407" s="18">
        <v>226</v>
      </c>
      <c r="C407" s="18">
        <v>226</v>
      </c>
      <c r="D407" s="18">
        <v>232</v>
      </c>
      <c r="E407" s="12">
        <f t="shared" si="6"/>
        <v>102.65486725663717</v>
      </c>
    </row>
    <row r="408" spans="1:5" ht="20.100000000000001" customHeight="1">
      <c r="A408" s="17" t="s">
        <v>1323</v>
      </c>
      <c r="B408" s="18">
        <v>45</v>
      </c>
      <c r="C408" s="18">
        <v>45</v>
      </c>
      <c r="D408" s="18">
        <v>46</v>
      </c>
      <c r="E408" s="12">
        <f t="shared" si="6"/>
        <v>102.22222222222221</v>
      </c>
    </row>
    <row r="409" spans="1:5" ht="20.100000000000001" customHeight="1">
      <c r="A409" s="17" t="s">
        <v>595</v>
      </c>
      <c r="B409" s="18">
        <v>0</v>
      </c>
      <c r="C409" s="18">
        <v>0</v>
      </c>
      <c r="D409" s="18"/>
      <c r="E409" s="12" t="e">
        <f t="shared" si="6"/>
        <v>#DIV/0!</v>
      </c>
    </row>
    <row r="410" spans="1:5" ht="20.100000000000001" customHeight="1">
      <c r="A410" s="17" t="s">
        <v>774</v>
      </c>
      <c r="B410" s="18">
        <v>494</v>
      </c>
      <c r="C410" s="18">
        <v>494</v>
      </c>
      <c r="D410" s="18">
        <v>506</v>
      </c>
      <c r="E410" s="12">
        <f t="shared" si="6"/>
        <v>102.42914979757086</v>
      </c>
    </row>
    <row r="411" spans="1:5" ht="20.100000000000001" customHeight="1">
      <c r="A411" s="17" t="s">
        <v>775</v>
      </c>
      <c r="B411" s="18">
        <v>0</v>
      </c>
      <c r="C411" s="18">
        <v>0</v>
      </c>
      <c r="D411" s="18"/>
      <c r="E411" s="12" t="e">
        <f t="shared" si="6"/>
        <v>#DIV/0!</v>
      </c>
    </row>
    <row r="412" spans="1:5" ht="20.100000000000001" customHeight="1">
      <c r="A412" s="17" t="s">
        <v>776</v>
      </c>
      <c r="B412" s="18">
        <v>0</v>
      </c>
      <c r="C412" s="18">
        <v>0</v>
      </c>
      <c r="D412" s="18"/>
      <c r="E412" s="12" t="e">
        <f t="shared" si="6"/>
        <v>#DIV/0!</v>
      </c>
    </row>
    <row r="413" spans="1:5" ht="20.100000000000001" customHeight="1">
      <c r="A413" s="17" t="s">
        <v>777</v>
      </c>
      <c r="B413" s="18">
        <v>462</v>
      </c>
      <c r="C413" s="18">
        <v>462</v>
      </c>
      <c r="D413" s="18">
        <v>474</v>
      </c>
      <c r="E413" s="12">
        <f t="shared" si="6"/>
        <v>102.59740259740259</v>
      </c>
    </row>
    <row r="414" spans="1:5" ht="20.100000000000001" customHeight="1">
      <c r="A414" s="17" t="s">
        <v>778</v>
      </c>
      <c r="B414" s="18">
        <v>13</v>
      </c>
      <c r="C414" s="18">
        <v>13</v>
      </c>
      <c r="D414" s="18">
        <v>13</v>
      </c>
      <c r="E414" s="12">
        <f t="shared" si="6"/>
        <v>100</v>
      </c>
    </row>
    <row r="415" spans="1:5" ht="20.100000000000001" customHeight="1">
      <c r="A415" s="17" t="s">
        <v>779</v>
      </c>
      <c r="B415" s="18">
        <v>0</v>
      </c>
      <c r="C415" s="18">
        <v>0</v>
      </c>
      <c r="D415" s="18"/>
      <c r="E415" s="12" t="e">
        <f t="shared" si="6"/>
        <v>#DIV/0!</v>
      </c>
    </row>
    <row r="416" spans="1:5" ht="20.100000000000001" customHeight="1">
      <c r="A416" s="17" t="s">
        <v>304</v>
      </c>
      <c r="B416" s="18">
        <v>5720</v>
      </c>
      <c r="C416" s="18">
        <v>5720</v>
      </c>
      <c r="D416" s="18">
        <v>5869</v>
      </c>
      <c r="E416" s="12">
        <f t="shared" si="6"/>
        <v>102.60489510489509</v>
      </c>
    </row>
    <row r="417" spans="1:5" ht="20.100000000000001" customHeight="1">
      <c r="A417" s="17" t="s">
        <v>305</v>
      </c>
      <c r="B417" s="18">
        <v>2497</v>
      </c>
      <c r="C417" s="18">
        <v>2497</v>
      </c>
      <c r="D417" s="18">
        <v>2562</v>
      </c>
      <c r="E417" s="12">
        <f t="shared" si="6"/>
        <v>102.60312374849821</v>
      </c>
    </row>
    <row r="418" spans="1:5" ht="20.100000000000001" customHeight="1">
      <c r="A418" s="17" t="s">
        <v>1322</v>
      </c>
      <c r="B418" s="18">
        <v>0</v>
      </c>
      <c r="C418" s="18">
        <v>0</v>
      </c>
      <c r="D418" s="18"/>
      <c r="E418" s="12" t="e">
        <f t="shared" si="6"/>
        <v>#DIV/0!</v>
      </c>
    </row>
    <row r="419" spans="1:5" ht="20.100000000000001" customHeight="1">
      <c r="A419" s="17" t="s">
        <v>1323</v>
      </c>
      <c r="B419" s="18">
        <v>0</v>
      </c>
      <c r="C419" s="18">
        <v>0</v>
      </c>
      <c r="D419" s="18"/>
      <c r="E419" s="12" t="e">
        <f t="shared" si="6"/>
        <v>#DIV/0!</v>
      </c>
    </row>
    <row r="420" spans="1:5" ht="20.100000000000001" customHeight="1">
      <c r="A420" s="17" t="s">
        <v>595</v>
      </c>
      <c r="B420" s="18">
        <v>0</v>
      </c>
      <c r="C420" s="18">
        <v>0</v>
      </c>
      <c r="D420" s="18"/>
      <c r="E420" s="12" t="e">
        <f t="shared" si="6"/>
        <v>#DIV/0!</v>
      </c>
    </row>
    <row r="421" spans="1:5" ht="20.100000000000001" customHeight="1">
      <c r="A421" s="17" t="s">
        <v>306</v>
      </c>
      <c r="B421" s="18">
        <v>0</v>
      </c>
      <c r="C421" s="18">
        <v>0</v>
      </c>
      <c r="D421" s="18"/>
      <c r="E421" s="12" t="e">
        <f t="shared" si="6"/>
        <v>#DIV/0!</v>
      </c>
    </row>
    <row r="422" spans="1:5" ht="20.100000000000001" customHeight="1">
      <c r="A422" s="17" t="s">
        <v>307</v>
      </c>
      <c r="B422" s="18">
        <v>0</v>
      </c>
      <c r="C422" s="18">
        <v>0</v>
      </c>
      <c r="D422" s="18"/>
      <c r="E422" s="12" t="e">
        <f t="shared" si="6"/>
        <v>#DIV/0!</v>
      </c>
    </row>
    <row r="423" spans="1:5" ht="20.100000000000001" customHeight="1">
      <c r="A423" s="17" t="s">
        <v>308</v>
      </c>
      <c r="B423" s="18">
        <v>30</v>
      </c>
      <c r="C423" s="18">
        <v>30</v>
      </c>
      <c r="D423" s="18">
        <v>31</v>
      </c>
      <c r="E423" s="12">
        <f t="shared" si="6"/>
        <v>103.33333333333334</v>
      </c>
    </row>
    <row r="424" spans="1:5" ht="20.100000000000001" customHeight="1">
      <c r="A424" s="17" t="s">
        <v>780</v>
      </c>
      <c r="B424" s="18">
        <v>0</v>
      </c>
      <c r="C424" s="18">
        <v>0</v>
      </c>
      <c r="D424" s="18"/>
      <c r="E424" s="12" t="e">
        <f t="shared" si="6"/>
        <v>#DIV/0!</v>
      </c>
    </row>
    <row r="425" spans="1:5" ht="20.100000000000001" customHeight="1">
      <c r="A425" s="17" t="s">
        <v>781</v>
      </c>
      <c r="B425" s="18">
        <v>63</v>
      </c>
      <c r="C425" s="18">
        <v>63</v>
      </c>
      <c r="D425" s="18">
        <v>65</v>
      </c>
      <c r="E425" s="12">
        <f t="shared" si="6"/>
        <v>103.17460317460319</v>
      </c>
    </row>
    <row r="426" spans="1:5" ht="20.100000000000001" customHeight="1">
      <c r="A426" s="17" t="s">
        <v>782</v>
      </c>
      <c r="B426" s="18">
        <v>0</v>
      </c>
      <c r="C426" s="18">
        <v>0</v>
      </c>
      <c r="D426" s="18"/>
      <c r="E426" s="12" t="e">
        <f t="shared" si="6"/>
        <v>#DIV/0!</v>
      </c>
    </row>
    <row r="427" spans="1:5" ht="20.100000000000001" customHeight="1">
      <c r="A427" s="17" t="s">
        <v>309</v>
      </c>
      <c r="B427" s="18">
        <v>2404</v>
      </c>
      <c r="C427" s="18">
        <v>2404</v>
      </c>
      <c r="D427" s="18">
        <v>2466</v>
      </c>
      <c r="E427" s="12">
        <f t="shared" si="6"/>
        <v>102.57903494176372</v>
      </c>
    </row>
    <row r="428" spans="1:5" ht="20.100000000000001" customHeight="1">
      <c r="A428" s="17" t="s">
        <v>310</v>
      </c>
      <c r="B428" s="18">
        <v>2266</v>
      </c>
      <c r="C428" s="18">
        <v>2266</v>
      </c>
      <c r="D428" s="18">
        <v>2332</v>
      </c>
      <c r="E428" s="12">
        <f t="shared" si="6"/>
        <v>102.91262135922329</v>
      </c>
    </row>
    <row r="429" spans="1:5" ht="20.100000000000001" customHeight="1">
      <c r="A429" s="17" t="s">
        <v>311</v>
      </c>
      <c r="B429" s="18">
        <v>416</v>
      </c>
      <c r="C429" s="18">
        <v>416</v>
      </c>
      <c r="D429" s="18">
        <v>427</v>
      </c>
      <c r="E429" s="12">
        <f t="shared" si="6"/>
        <v>102.64423076923077</v>
      </c>
    </row>
    <row r="430" spans="1:5" ht="20.100000000000001" customHeight="1">
      <c r="A430" s="17" t="s">
        <v>783</v>
      </c>
      <c r="B430" s="18">
        <v>507</v>
      </c>
      <c r="C430" s="18">
        <v>507</v>
      </c>
      <c r="D430" s="18">
        <v>520</v>
      </c>
      <c r="E430" s="12">
        <f t="shared" si="6"/>
        <v>102.56410256410255</v>
      </c>
    </row>
    <row r="431" spans="1:5" ht="20.100000000000001" customHeight="1">
      <c r="A431" s="17" t="s">
        <v>312</v>
      </c>
      <c r="B431" s="18">
        <v>1343</v>
      </c>
      <c r="C431" s="18">
        <v>1343</v>
      </c>
      <c r="D431" s="18">
        <v>1385</v>
      </c>
      <c r="E431" s="12">
        <f t="shared" si="6"/>
        <v>103.12732688011914</v>
      </c>
    </row>
    <row r="432" spans="1:5" ht="20.100000000000001" customHeight="1">
      <c r="A432" s="17" t="s">
        <v>313</v>
      </c>
      <c r="B432" s="18">
        <v>67077</v>
      </c>
      <c r="C432" s="18">
        <v>40077</v>
      </c>
      <c r="D432" s="18">
        <v>42500</v>
      </c>
      <c r="E432" s="12">
        <f t="shared" si="6"/>
        <v>106.04586171619633</v>
      </c>
    </row>
    <row r="433" spans="1:5" ht="20.100000000000001" customHeight="1">
      <c r="A433" s="17" t="s">
        <v>314</v>
      </c>
      <c r="B433" s="18">
        <v>4134</v>
      </c>
      <c r="C433" s="18">
        <v>4134</v>
      </c>
      <c r="D433" s="18">
        <v>4381</v>
      </c>
      <c r="E433" s="12">
        <f t="shared" si="6"/>
        <v>105.97484276729561</v>
      </c>
    </row>
    <row r="434" spans="1:5" ht="20.100000000000001" customHeight="1">
      <c r="A434" s="17" t="s">
        <v>1322</v>
      </c>
      <c r="B434" s="18">
        <v>2088</v>
      </c>
      <c r="C434" s="18">
        <v>2088</v>
      </c>
      <c r="D434" s="18">
        <v>2213</v>
      </c>
      <c r="E434" s="12">
        <f t="shared" si="6"/>
        <v>105.98659003831416</v>
      </c>
    </row>
    <row r="435" spans="1:5" ht="20.100000000000001" customHeight="1">
      <c r="A435" s="17" t="s">
        <v>1323</v>
      </c>
      <c r="B435" s="18">
        <v>200</v>
      </c>
      <c r="C435" s="18">
        <v>200</v>
      </c>
      <c r="D435" s="18">
        <v>212</v>
      </c>
      <c r="E435" s="12">
        <f t="shared" si="6"/>
        <v>106</v>
      </c>
    </row>
    <row r="436" spans="1:5" ht="20.100000000000001" customHeight="1">
      <c r="A436" s="17" t="s">
        <v>595</v>
      </c>
      <c r="B436" s="18">
        <v>0</v>
      </c>
      <c r="C436" s="18">
        <v>0</v>
      </c>
      <c r="D436" s="18"/>
      <c r="E436" s="12" t="e">
        <f t="shared" si="6"/>
        <v>#DIV/0!</v>
      </c>
    </row>
    <row r="437" spans="1:5" ht="20.100000000000001" customHeight="1">
      <c r="A437" s="17" t="s">
        <v>784</v>
      </c>
      <c r="B437" s="18">
        <v>0</v>
      </c>
      <c r="C437" s="18">
        <v>0</v>
      </c>
      <c r="D437" s="18"/>
      <c r="E437" s="12" t="e">
        <f t="shared" si="6"/>
        <v>#DIV/0!</v>
      </c>
    </row>
    <row r="438" spans="1:5" ht="20.100000000000001" customHeight="1">
      <c r="A438" s="17" t="s">
        <v>785</v>
      </c>
      <c r="B438" s="18">
        <v>0</v>
      </c>
      <c r="C438" s="18">
        <v>0</v>
      </c>
      <c r="D438" s="18"/>
      <c r="E438" s="12" t="e">
        <f t="shared" si="6"/>
        <v>#DIV/0!</v>
      </c>
    </row>
    <row r="439" spans="1:5" ht="20.100000000000001" customHeight="1">
      <c r="A439" s="17" t="s">
        <v>786</v>
      </c>
      <c r="B439" s="18">
        <v>222</v>
      </c>
      <c r="C439" s="18">
        <v>222</v>
      </c>
      <c r="D439" s="18">
        <v>235</v>
      </c>
      <c r="E439" s="12">
        <f t="shared" si="6"/>
        <v>105.85585585585586</v>
      </c>
    </row>
    <row r="440" spans="1:5" ht="20.100000000000001" customHeight="1">
      <c r="A440" s="17" t="s">
        <v>787</v>
      </c>
      <c r="B440" s="18">
        <v>0</v>
      </c>
      <c r="C440" s="18">
        <v>0</v>
      </c>
      <c r="D440" s="18"/>
      <c r="E440" s="12" t="e">
        <f t="shared" si="6"/>
        <v>#DIV/0!</v>
      </c>
    </row>
    <row r="441" spans="1:5" ht="20.100000000000001" customHeight="1">
      <c r="A441" s="17" t="s">
        <v>623</v>
      </c>
      <c r="B441" s="18">
        <v>0</v>
      </c>
      <c r="C441" s="18">
        <v>0</v>
      </c>
      <c r="D441" s="18"/>
      <c r="E441" s="12" t="e">
        <f t="shared" si="6"/>
        <v>#DIV/0!</v>
      </c>
    </row>
    <row r="442" spans="1:5" ht="20.100000000000001" customHeight="1">
      <c r="A442" s="17" t="s">
        <v>788</v>
      </c>
      <c r="B442" s="18">
        <v>1254</v>
      </c>
      <c r="C442" s="18">
        <v>1254</v>
      </c>
      <c r="D442" s="18">
        <v>1329</v>
      </c>
      <c r="E442" s="12">
        <f t="shared" si="6"/>
        <v>105.98086124401914</v>
      </c>
    </row>
    <row r="443" spans="1:5" ht="20.100000000000001" customHeight="1">
      <c r="A443" s="17" t="s">
        <v>789</v>
      </c>
      <c r="B443" s="18">
        <v>0</v>
      </c>
      <c r="C443" s="18">
        <v>0</v>
      </c>
      <c r="D443" s="18"/>
      <c r="E443" s="12" t="e">
        <f t="shared" si="6"/>
        <v>#DIV/0!</v>
      </c>
    </row>
    <row r="444" spans="1:5" ht="20.100000000000001" customHeight="1">
      <c r="A444" s="17" t="s">
        <v>790</v>
      </c>
      <c r="B444" s="18">
        <v>0</v>
      </c>
      <c r="C444" s="18">
        <v>0</v>
      </c>
      <c r="D444" s="18"/>
      <c r="E444" s="12" t="e">
        <f t="shared" si="6"/>
        <v>#DIV/0!</v>
      </c>
    </row>
    <row r="445" spans="1:5" ht="20.100000000000001" customHeight="1">
      <c r="A445" s="17" t="s">
        <v>791</v>
      </c>
      <c r="B445" s="18">
        <v>0</v>
      </c>
      <c r="C445" s="18">
        <v>0</v>
      </c>
      <c r="D445" s="18"/>
      <c r="E445" s="12" t="e">
        <f t="shared" si="6"/>
        <v>#DIV/0!</v>
      </c>
    </row>
    <row r="446" spans="1:5" ht="20.100000000000001" customHeight="1">
      <c r="A446" s="17" t="s">
        <v>315</v>
      </c>
      <c r="B446" s="18">
        <v>370</v>
      </c>
      <c r="C446" s="18">
        <v>370</v>
      </c>
      <c r="D446" s="18">
        <v>392</v>
      </c>
      <c r="E446" s="12">
        <f t="shared" si="6"/>
        <v>105.94594594594595</v>
      </c>
    </row>
    <row r="447" spans="1:5" ht="20.100000000000001" customHeight="1">
      <c r="A447" s="17" t="s">
        <v>316</v>
      </c>
      <c r="B447" s="18">
        <v>2707</v>
      </c>
      <c r="C447" s="18">
        <v>2707</v>
      </c>
      <c r="D447" s="18">
        <v>2870</v>
      </c>
      <c r="E447" s="12">
        <f t="shared" si="6"/>
        <v>106.02142593276692</v>
      </c>
    </row>
    <row r="448" spans="1:5" ht="20.100000000000001" customHeight="1">
      <c r="A448" s="17" t="s">
        <v>1322</v>
      </c>
      <c r="B448" s="18">
        <v>1262</v>
      </c>
      <c r="C448" s="18">
        <v>1262</v>
      </c>
      <c r="D448" s="18">
        <v>1337</v>
      </c>
      <c r="E448" s="12">
        <f t="shared" si="6"/>
        <v>105.94294770206022</v>
      </c>
    </row>
    <row r="449" spans="1:5" ht="20.100000000000001" customHeight="1">
      <c r="A449" s="17" t="s">
        <v>1323</v>
      </c>
      <c r="B449" s="18">
        <v>0</v>
      </c>
      <c r="C449" s="18">
        <v>0</v>
      </c>
      <c r="D449" s="18"/>
      <c r="E449" s="12" t="e">
        <f t="shared" si="6"/>
        <v>#DIV/0!</v>
      </c>
    </row>
    <row r="450" spans="1:5" ht="20.100000000000001" customHeight="1">
      <c r="A450" s="17" t="s">
        <v>595</v>
      </c>
      <c r="B450" s="18">
        <v>0</v>
      </c>
      <c r="C450" s="18">
        <v>0</v>
      </c>
      <c r="D450" s="18"/>
      <c r="E450" s="12" t="e">
        <f t="shared" si="6"/>
        <v>#DIV/0!</v>
      </c>
    </row>
    <row r="451" spans="1:5" ht="20.100000000000001" customHeight="1">
      <c r="A451" s="17" t="s">
        <v>317</v>
      </c>
      <c r="B451" s="18">
        <v>544</v>
      </c>
      <c r="C451" s="18">
        <v>544</v>
      </c>
      <c r="D451" s="18">
        <v>577</v>
      </c>
      <c r="E451" s="12">
        <f t="shared" si="6"/>
        <v>106.06617647058823</v>
      </c>
    </row>
    <row r="452" spans="1:5" ht="20.100000000000001" customHeight="1">
      <c r="A452" s="17" t="s">
        <v>318</v>
      </c>
      <c r="B452" s="18">
        <v>133</v>
      </c>
      <c r="C452" s="18">
        <v>133</v>
      </c>
      <c r="D452" s="18">
        <v>141</v>
      </c>
      <c r="E452" s="12">
        <f t="shared" si="6"/>
        <v>106.01503759398496</v>
      </c>
    </row>
    <row r="453" spans="1:5" ht="20.100000000000001" customHeight="1">
      <c r="A453" s="17" t="s">
        <v>792</v>
      </c>
      <c r="B453" s="18">
        <v>200</v>
      </c>
      <c r="C453" s="18">
        <v>200</v>
      </c>
      <c r="D453" s="18">
        <v>212</v>
      </c>
      <c r="E453" s="12">
        <f t="shared" ref="E453:E516" si="7">D453/C453*100</f>
        <v>106</v>
      </c>
    </row>
    <row r="454" spans="1:5" ht="20.100000000000001" customHeight="1">
      <c r="A454" s="17" t="s">
        <v>319</v>
      </c>
      <c r="B454" s="18">
        <v>77</v>
      </c>
      <c r="C454" s="18">
        <v>77</v>
      </c>
      <c r="D454" s="18">
        <v>82</v>
      </c>
      <c r="E454" s="12">
        <f t="shared" si="7"/>
        <v>106.49350649350649</v>
      </c>
    </row>
    <row r="455" spans="1:5" ht="20.100000000000001" customHeight="1">
      <c r="A455" s="17" t="s">
        <v>793</v>
      </c>
      <c r="B455" s="18">
        <v>10</v>
      </c>
      <c r="C455" s="18">
        <v>10</v>
      </c>
      <c r="D455" s="18">
        <v>11</v>
      </c>
      <c r="E455" s="12">
        <f t="shared" si="7"/>
        <v>110.00000000000001</v>
      </c>
    </row>
    <row r="456" spans="1:5" ht="20.100000000000001" customHeight="1">
      <c r="A456" s="17" t="s">
        <v>794</v>
      </c>
      <c r="B456" s="18">
        <v>0</v>
      </c>
      <c r="C456" s="18">
        <v>0</v>
      </c>
      <c r="D456" s="18"/>
      <c r="E456" s="12" t="e">
        <f t="shared" si="7"/>
        <v>#DIV/0!</v>
      </c>
    </row>
    <row r="457" spans="1:5" ht="20.100000000000001" customHeight="1">
      <c r="A457" s="17" t="s">
        <v>320</v>
      </c>
      <c r="B457" s="18">
        <v>481</v>
      </c>
      <c r="C457" s="18">
        <v>481</v>
      </c>
      <c r="D457" s="18">
        <v>510</v>
      </c>
      <c r="E457" s="12">
        <f t="shared" si="7"/>
        <v>106.02910602910602</v>
      </c>
    </row>
    <row r="458" spans="1:5" ht="20.100000000000001" customHeight="1">
      <c r="A458" s="17" t="s">
        <v>795</v>
      </c>
      <c r="B458" s="18"/>
      <c r="C458" s="18"/>
      <c r="D458" s="18"/>
      <c r="E458" s="12" t="e">
        <f t="shared" si="7"/>
        <v>#DIV/0!</v>
      </c>
    </row>
    <row r="459" spans="1:5" ht="20.100000000000001" customHeight="1">
      <c r="A459" s="17" t="s">
        <v>796</v>
      </c>
      <c r="B459" s="18"/>
      <c r="C459" s="18"/>
      <c r="D459" s="18"/>
      <c r="E459" s="12" t="e">
        <f t="shared" si="7"/>
        <v>#DIV/0!</v>
      </c>
    </row>
    <row r="460" spans="1:5" ht="20.100000000000001" customHeight="1">
      <c r="A460" s="17" t="s">
        <v>321</v>
      </c>
      <c r="B460" s="18">
        <v>31762</v>
      </c>
      <c r="C460" s="18">
        <v>4762</v>
      </c>
      <c r="D460" s="18">
        <v>8049</v>
      </c>
      <c r="E460" s="12">
        <f t="shared" si="7"/>
        <v>169.02561948761024</v>
      </c>
    </row>
    <row r="461" spans="1:5" ht="20.100000000000001" customHeight="1">
      <c r="A461" s="17" t="s">
        <v>322</v>
      </c>
      <c r="B461" s="18">
        <v>306</v>
      </c>
      <c r="C461" s="18">
        <v>306</v>
      </c>
      <c r="D461" s="18">
        <v>325</v>
      </c>
      <c r="E461" s="12">
        <f t="shared" si="7"/>
        <v>106.20915032679738</v>
      </c>
    </row>
    <row r="462" spans="1:5" ht="20.100000000000001" customHeight="1">
      <c r="A462" s="17" t="s">
        <v>797</v>
      </c>
      <c r="B462" s="18">
        <v>806</v>
      </c>
      <c r="C462" s="18">
        <v>806</v>
      </c>
      <c r="D462" s="18">
        <v>855</v>
      </c>
      <c r="E462" s="12">
        <f t="shared" si="7"/>
        <v>106.07940446650123</v>
      </c>
    </row>
    <row r="463" spans="1:5" ht="20.100000000000001" customHeight="1">
      <c r="A463" s="17" t="s">
        <v>798</v>
      </c>
      <c r="B463" s="18">
        <v>99</v>
      </c>
      <c r="C463" s="18">
        <v>99</v>
      </c>
      <c r="D463" s="18">
        <v>105</v>
      </c>
      <c r="E463" s="12">
        <f t="shared" si="7"/>
        <v>106.06060606060606</v>
      </c>
    </row>
    <row r="464" spans="1:5" ht="20.100000000000001" customHeight="1">
      <c r="A464" s="17" t="s">
        <v>799</v>
      </c>
      <c r="B464" s="18">
        <v>0</v>
      </c>
      <c r="C464" s="18">
        <v>0</v>
      </c>
      <c r="D464" s="18"/>
      <c r="E464" s="12" t="e">
        <f t="shared" si="7"/>
        <v>#DIV/0!</v>
      </c>
    </row>
    <row r="465" spans="1:5" ht="20.100000000000001" customHeight="1">
      <c r="A465" s="17" t="s">
        <v>800</v>
      </c>
      <c r="B465" s="4">
        <v>199</v>
      </c>
      <c r="C465" s="4">
        <v>199</v>
      </c>
      <c r="D465" s="18">
        <v>211</v>
      </c>
      <c r="E465" s="12">
        <f t="shared" si="7"/>
        <v>106.03015075376885</v>
      </c>
    </row>
    <row r="466" spans="1:5" ht="20.100000000000001" customHeight="1">
      <c r="A466" s="17" t="s">
        <v>801</v>
      </c>
      <c r="B466" s="18">
        <v>287</v>
      </c>
      <c r="C466" s="18">
        <v>287</v>
      </c>
      <c r="D466" s="18">
        <v>304</v>
      </c>
      <c r="E466" s="12">
        <f t="shared" si="7"/>
        <v>105.92334494773519</v>
      </c>
    </row>
    <row r="467" spans="1:5" ht="20.100000000000001" customHeight="1">
      <c r="A467" s="17" t="s">
        <v>802</v>
      </c>
      <c r="B467" s="18">
        <v>30000</v>
      </c>
      <c r="C467" s="18">
        <v>3000</v>
      </c>
      <c r="D467" s="18">
        <v>6180</v>
      </c>
      <c r="E467" s="12">
        <f t="shared" si="7"/>
        <v>206</v>
      </c>
    </row>
    <row r="468" spans="1:5" ht="20.100000000000001" customHeight="1">
      <c r="A468" s="17" t="s">
        <v>803</v>
      </c>
      <c r="B468" s="18">
        <v>65</v>
      </c>
      <c r="C468" s="18">
        <v>65</v>
      </c>
      <c r="D468" s="18">
        <v>69</v>
      </c>
      <c r="E468" s="12">
        <f t="shared" si="7"/>
        <v>106.15384615384616</v>
      </c>
    </row>
    <row r="469" spans="1:5" ht="20.100000000000001" customHeight="1">
      <c r="A469" s="17" t="s">
        <v>804</v>
      </c>
      <c r="B469" s="18"/>
      <c r="C469" s="18"/>
      <c r="D469" s="18"/>
      <c r="E469" s="12" t="e">
        <f t="shared" si="7"/>
        <v>#DIV/0!</v>
      </c>
    </row>
    <row r="470" spans="1:5" ht="20.100000000000001" customHeight="1">
      <c r="A470" s="17" t="s">
        <v>805</v>
      </c>
      <c r="B470" s="18"/>
      <c r="C470" s="18"/>
      <c r="D470" s="18"/>
      <c r="E470" s="12" t="e">
        <f t="shared" si="7"/>
        <v>#DIV/0!</v>
      </c>
    </row>
    <row r="471" spans="1:5" ht="20.100000000000001" customHeight="1">
      <c r="A471" s="17" t="s">
        <v>806</v>
      </c>
      <c r="B471" s="18"/>
      <c r="C471" s="18"/>
      <c r="D471" s="18"/>
      <c r="E471" s="12" t="e">
        <f t="shared" si="7"/>
        <v>#DIV/0!</v>
      </c>
    </row>
    <row r="472" spans="1:5" ht="20.100000000000001" customHeight="1">
      <c r="A472" s="17" t="s">
        <v>807</v>
      </c>
      <c r="B472" s="18"/>
      <c r="C472" s="18"/>
      <c r="D472" s="18"/>
      <c r="E472" s="12" t="e">
        <f t="shared" si="7"/>
        <v>#DIV/0!</v>
      </c>
    </row>
    <row r="473" spans="1:5" ht="20.100000000000001" customHeight="1">
      <c r="A473" s="17" t="s">
        <v>323</v>
      </c>
      <c r="B473" s="18">
        <v>2688</v>
      </c>
      <c r="C473" s="18">
        <v>2688</v>
      </c>
      <c r="D473" s="18">
        <v>2849</v>
      </c>
      <c r="E473" s="12">
        <f t="shared" si="7"/>
        <v>105.98958333333333</v>
      </c>
    </row>
    <row r="474" spans="1:5" ht="20.100000000000001" customHeight="1">
      <c r="A474" s="17" t="s">
        <v>808</v>
      </c>
      <c r="B474" s="18"/>
      <c r="C474" s="18"/>
      <c r="D474" s="18"/>
      <c r="E474" s="12" t="e">
        <f t="shared" si="7"/>
        <v>#DIV/0!</v>
      </c>
    </row>
    <row r="475" spans="1:5" ht="20.100000000000001" customHeight="1">
      <c r="A475" s="17" t="s">
        <v>809</v>
      </c>
      <c r="B475" s="18"/>
      <c r="C475" s="18"/>
      <c r="D475" s="18"/>
      <c r="E475" s="12" t="e">
        <f t="shared" si="7"/>
        <v>#DIV/0!</v>
      </c>
    </row>
    <row r="476" spans="1:5" ht="20.100000000000001" customHeight="1">
      <c r="A476" s="17" t="s">
        <v>810</v>
      </c>
      <c r="B476" s="18"/>
      <c r="C476" s="18"/>
      <c r="D476" s="18"/>
      <c r="E476" s="12" t="e">
        <f t="shared" si="7"/>
        <v>#DIV/0!</v>
      </c>
    </row>
    <row r="477" spans="1:5" ht="20.100000000000001" customHeight="1">
      <c r="A477" s="17" t="s">
        <v>811</v>
      </c>
      <c r="B477" s="18"/>
      <c r="C477" s="18"/>
      <c r="D477" s="18"/>
      <c r="E477" s="12" t="e">
        <f t="shared" si="7"/>
        <v>#DIV/0!</v>
      </c>
    </row>
    <row r="478" spans="1:5" ht="20.100000000000001" customHeight="1">
      <c r="A478" s="17" t="s">
        <v>812</v>
      </c>
      <c r="B478" s="18"/>
      <c r="C478" s="18"/>
      <c r="D478" s="18"/>
      <c r="E478" s="12" t="e">
        <f t="shared" si="7"/>
        <v>#DIV/0!</v>
      </c>
    </row>
    <row r="479" spans="1:5" ht="20.100000000000001" customHeight="1">
      <c r="A479" s="17" t="s">
        <v>813</v>
      </c>
      <c r="B479" s="18"/>
      <c r="C479" s="18"/>
      <c r="D479" s="18"/>
      <c r="E479" s="12" t="e">
        <f t="shared" si="7"/>
        <v>#DIV/0!</v>
      </c>
    </row>
    <row r="480" spans="1:5" ht="20.100000000000001" customHeight="1">
      <c r="A480" s="17" t="s">
        <v>814</v>
      </c>
      <c r="B480" s="18"/>
      <c r="C480" s="18"/>
      <c r="D480" s="18"/>
      <c r="E480" s="12" t="e">
        <f t="shared" si="7"/>
        <v>#DIV/0!</v>
      </c>
    </row>
    <row r="481" spans="1:5" ht="20.100000000000001" customHeight="1">
      <c r="A481" s="17" t="s">
        <v>815</v>
      </c>
      <c r="B481" s="18"/>
      <c r="C481" s="18"/>
      <c r="D481" s="18"/>
      <c r="E481" s="12" t="e">
        <f t="shared" si="7"/>
        <v>#DIV/0!</v>
      </c>
    </row>
    <row r="482" spans="1:5" ht="20.100000000000001" customHeight="1">
      <c r="A482" s="17" t="s">
        <v>324</v>
      </c>
      <c r="B482" s="18">
        <v>2688</v>
      </c>
      <c r="C482" s="18">
        <v>2688</v>
      </c>
      <c r="D482" s="18">
        <v>2849</v>
      </c>
      <c r="E482" s="12">
        <f t="shared" si="7"/>
        <v>105.98958333333333</v>
      </c>
    </row>
    <row r="483" spans="1:5" ht="20.100000000000001" customHeight="1">
      <c r="A483" s="17" t="s">
        <v>325</v>
      </c>
      <c r="B483" s="18">
        <v>631</v>
      </c>
      <c r="C483" s="18">
        <v>631</v>
      </c>
      <c r="D483" s="18">
        <v>669</v>
      </c>
      <c r="E483" s="12">
        <f t="shared" si="7"/>
        <v>106.02218700475436</v>
      </c>
    </row>
    <row r="484" spans="1:5" ht="20.100000000000001" customHeight="1">
      <c r="A484" s="17" t="s">
        <v>326</v>
      </c>
      <c r="B484" s="18">
        <v>313</v>
      </c>
      <c r="C484" s="18">
        <v>313</v>
      </c>
      <c r="D484" s="18">
        <v>332</v>
      </c>
      <c r="E484" s="12">
        <f t="shared" si="7"/>
        <v>106.0702875399361</v>
      </c>
    </row>
    <row r="485" spans="1:5" ht="20.100000000000001" customHeight="1">
      <c r="A485" s="17" t="s">
        <v>327</v>
      </c>
      <c r="B485" s="18">
        <v>0</v>
      </c>
      <c r="C485" s="18">
        <v>0</v>
      </c>
      <c r="D485" s="18"/>
      <c r="E485" s="12" t="e">
        <f t="shared" si="7"/>
        <v>#DIV/0!</v>
      </c>
    </row>
    <row r="486" spans="1:5" ht="20.100000000000001" customHeight="1">
      <c r="A486" s="17" t="s">
        <v>328</v>
      </c>
      <c r="B486" s="18">
        <v>150</v>
      </c>
      <c r="C486" s="18">
        <v>150</v>
      </c>
      <c r="D486" s="18">
        <v>159</v>
      </c>
      <c r="E486" s="12">
        <f t="shared" si="7"/>
        <v>106</v>
      </c>
    </row>
    <row r="487" spans="1:5" ht="20.100000000000001" customHeight="1">
      <c r="A487" s="17" t="s">
        <v>329</v>
      </c>
      <c r="B487" s="18">
        <v>51</v>
      </c>
      <c r="C487" s="18">
        <v>51</v>
      </c>
      <c r="D487" s="18">
        <v>54</v>
      </c>
      <c r="E487" s="12">
        <f t="shared" si="7"/>
        <v>105.88235294117648</v>
      </c>
    </row>
    <row r="488" spans="1:5" ht="20.100000000000001" customHeight="1">
      <c r="A488" s="17" t="s">
        <v>330</v>
      </c>
      <c r="B488" s="18">
        <v>0</v>
      </c>
      <c r="C488" s="18">
        <v>0</v>
      </c>
      <c r="D488" s="18"/>
      <c r="E488" s="12" t="e">
        <f t="shared" si="7"/>
        <v>#DIV/0!</v>
      </c>
    </row>
    <row r="489" spans="1:5" ht="20.100000000000001" customHeight="1">
      <c r="A489" s="17" t="s">
        <v>331</v>
      </c>
      <c r="B489" s="18">
        <v>0</v>
      </c>
      <c r="C489" s="18">
        <v>0</v>
      </c>
      <c r="D489" s="18"/>
      <c r="E489" s="12" t="e">
        <f t="shared" si="7"/>
        <v>#DIV/0!</v>
      </c>
    </row>
    <row r="490" spans="1:5" ht="20.100000000000001" customHeight="1">
      <c r="A490" s="17" t="s">
        <v>332</v>
      </c>
      <c r="B490" s="18">
        <v>117</v>
      </c>
      <c r="C490" s="18">
        <v>117</v>
      </c>
      <c r="D490" s="18">
        <v>124</v>
      </c>
      <c r="E490" s="12">
        <f t="shared" si="7"/>
        <v>105.98290598290599</v>
      </c>
    </row>
    <row r="491" spans="1:5" ht="20.100000000000001" customHeight="1">
      <c r="A491" s="17" t="s">
        <v>333</v>
      </c>
      <c r="B491" s="18">
        <v>5137</v>
      </c>
      <c r="C491" s="18">
        <v>5137</v>
      </c>
      <c r="D491" s="18">
        <v>5446</v>
      </c>
      <c r="E491" s="12">
        <f t="shared" si="7"/>
        <v>106.01518395950944</v>
      </c>
    </row>
    <row r="492" spans="1:5" ht="20.100000000000001" customHeight="1">
      <c r="A492" s="17" t="s">
        <v>334</v>
      </c>
      <c r="B492" s="18">
        <v>206</v>
      </c>
      <c r="C492" s="18">
        <v>206</v>
      </c>
      <c r="D492" s="18">
        <v>218</v>
      </c>
      <c r="E492" s="12">
        <f t="shared" si="7"/>
        <v>105.8252427184466</v>
      </c>
    </row>
    <row r="493" spans="1:5" ht="20.100000000000001" customHeight="1">
      <c r="A493" s="17" t="s">
        <v>335</v>
      </c>
      <c r="B493" s="18">
        <v>4567</v>
      </c>
      <c r="C493" s="18">
        <v>4567</v>
      </c>
      <c r="D493" s="18">
        <v>4841</v>
      </c>
      <c r="E493" s="12">
        <f t="shared" si="7"/>
        <v>105.99956207576089</v>
      </c>
    </row>
    <row r="494" spans="1:5" ht="20.100000000000001" customHeight="1">
      <c r="A494" s="17" t="s">
        <v>816</v>
      </c>
      <c r="B494" s="18">
        <v>351</v>
      </c>
      <c r="C494" s="18">
        <v>351</v>
      </c>
      <c r="D494" s="18">
        <v>373</v>
      </c>
      <c r="E494" s="12">
        <f t="shared" si="7"/>
        <v>106.26780626780628</v>
      </c>
    </row>
    <row r="495" spans="1:5" ht="20.100000000000001" customHeight="1">
      <c r="A495" s="17" t="s">
        <v>817</v>
      </c>
      <c r="B495" s="18">
        <v>13</v>
      </c>
      <c r="C495" s="18">
        <v>13</v>
      </c>
      <c r="D495" s="18">
        <v>14</v>
      </c>
      <c r="E495" s="12">
        <f t="shared" si="7"/>
        <v>107.69230769230769</v>
      </c>
    </row>
    <row r="496" spans="1:5" ht="20.100000000000001" customHeight="1">
      <c r="A496" s="17" t="s">
        <v>818</v>
      </c>
      <c r="B496" s="18">
        <v>0</v>
      </c>
      <c r="C496" s="18">
        <v>0</v>
      </c>
      <c r="D496" s="18"/>
      <c r="E496" s="12" t="e">
        <f t="shared" si="7"/>
        <v>#DIV/0!</v>
      </c>
    </row>
    <row r="497" spans="1:5" ht="20.100000000000001" customHeight="1">
      <c r="A497" s="17" t="s">
        <v>336</v>
      </c>
      <c r="B497" s="18">
        <v>1216</v>
      </c>
      <c r="C497" s="18">
        <v>1216</v>
      </c>
      <c r="D497" s="18">
        <v>1289</v>
      </c>
      <c r="E497" s="12">
        <f t="shared" si="7"/>
        <v>106.00328947368421</v>
      </c>
    </row>
    <row r="498" spans="1:5" ht="20.100000000000001" customHeight="1">
      <c r="A498" s="17" t="s">
        <v>337</v>
      </c>
      <c r="B498" s="18">
        <v>80</v>
      </c>
      <c r="C498" s="18">
        <v>80</v>
      </c>
      <c r="D498" s="18">
        <v>85</v>
      </c>
      <c r="E498" s="12">
        <f t="shared" si="7"/>
        <v>106.25</v>
      </c>
    </row>
    <row r="499" spans="1:5" ht="20.100000000000001" customHeight="1">
      <c r="A499" s="17" t="s">
        <v>338</v>
      </c>
      <c r="B499" s="18">
        <v>424</v>
      </c>
      <c r="C499" s="18">
        <v>424</v>
      </c>
      <c r="D499" s="18">
        <v>449</v>
      </c>
      <c r="E499" s="12">
        <f t="shared" si="7"/>
        <v>105.89622641509433</v>
      </c>
    </row>
    <row r="500" spans="1:5" ht="20.100000000000001" customHeight="1">
      <c r="A500" s="17" t="s">
        <v>819</v>
      </c>
      <c r="B500" s="18">
        <v>0</v>
      </c>
      <c r="C500" s="18">
        <v>0</v>
      </c>
      <c r="D500" s="18"/>
      <c r="E500" s="12" t="e">
        <f t="shared" si="7"/>
        <v>#DIV/0!</v>
      </c>
    </row>
    <row r="501" spans="1:5" ht="20.100000000000001" customHeight="1">
      <c r="A501" s="17" t="s">
        <v>339</v>
      </c>
      <c r="B501" s="18">
        <v>427</v>
      </c>
      <c r="C501" s="18">
        <v>427</v>
      </c>
      <c r="D501" s="18">
        <v>452</v>
      </c>
      <c r="E501" s="12">
        <f t="shared" si="7"/>
        <v>105.85480093676816</v>
      </c>
    </row>
    <row r="502" spans="1:5" ht="20.100000000000001" customHeight="1">
      <c r="A502" s="17" t="s">
        <v>340</v>
      </c>
      <c r="B502" s="18">
        <v>90</v>
      </c>
      <c r="C502" s="18">
        <v>90</v>
      </c>
      <c r="D502" s="18">
        <v>96</v>
      </c>
      <c r="E502" s="12">
        <f t="shared" si="7"/>
        <v>106.66666666666667</v>
      </c>
    </row>
    <row r="503" spans="1:5" ht="20.100000000000001" customHeight="1">
      <c r="A503" s="17" t="s">
        <v>341</v>
      </c>
      <c r="B503" s="18">
        <v>195</v>
      </c>
      <c r="C503" s="18">
        <v>195</v>
      </c>
      <c r="D503" s="18">
        <v>207</v>
      </c>
      <c r="E503" s="12">
        <f t="shared" si="7"/>
        <v>106.15384615384616</v>
      </c>
    </row>
    <row r="504" spans="1:5" ht="20.100000000000001" customHeight="1">
      <c r="A504" s="17" t="s">
        <v>342</v>
      </c>
      <c r="B504" s="18">
        <v>2725</v>
      </c>
      <c r="C504" s="18">
        <v>2725</v>
      </c>
      <c r="D504" s="18">
        <v>2889</v>
      </c>
      <c r="E504" s="12">
        <f t="shared" si="7"/>
        <v>106.01834862385321</v>
      </c>
    </row>
    <row r="505" spans="1:5" ht="20.100000000000001" customHeight="1">
      <c r="A505" s="17" t="s">
        <v>1322</v>
      </c>
      <c r="B505" s="18">
        <v>285</v>
      </c>
      <c r="C505" s="18">
        <v>285</v>
      </c>
      <c r="D505" s="18">
        <v>302</v>
      </c>
      <c r="E505" s="12">
        <f t="shared" si="7"/>
        <v>105.96491228070175</v>
      </c>
    </row>
    <row r="506" spans="1:5" ht="20.100000000000001" customHeight="1">
      <c r="A506" s="17" t="s">
        <v>1323</v>
      </c>
      <c r="B506" s="18">
        <v>18</v>
      </c>
      <c r="C506" s="18">
        <v>18</v>
      </c>
      <c r="D506" s="18">
        <v>19</v>
      </c>
      <c r="E506" s="12">
        <f t="shared" si="7"/>
        <v>105.55555555555556</v>
      </c>
    </row>
    <row r="507" spans="1:5" ht="20.100000000000001" customHeight="1">
      <c r="A507" s="17" t="s">
        <v>595</v>
      </c>
      <c r="B507" s="18">
        <v>0</v>
      </c>
      <c r="C507" s="18">
        <v>0</v>
      </c>
      <c r="D507" s="18"/>
      <c r="E507" s="12" t="e">
        <f t="shared" si="7"/>
        <v>#DIV/0!</v>
      </c>
    </row>
    <row r="508" spans="1:5" ht="20.100000000000001" customHeight="1">
      <c r="A508" s="17" t="s">
        <v>343</v>
      </c>
      <c r="B508" s="18">
        <v>251</v>
      </c>
      <c r="C508" s="18">
        <v>251</v>
      </c>
      <c r="D508" s="18">
        <v>266</v>
      </c>
      <c r="E508" s="12">
        <f t="shared" si="7"/>
        <v>105.97609561752988</v>
      </c>
    </row>
    <row r="509" spans="1:5" ht="20.100000000000001" customHeight="1">
      <c r="A509" s="17" t="s">
        <v>820</v>
      </c>
      <c r="B509" s="18">
        <v>304</v>
      </c>
      <c r="C509" s="18">
        <v>304</v>
      </c>
      <c r="D509" s="18">
        <v>323</v>
      </c>
      <c r="E509" s="12">
        <f t="shared" si="7"/>
        <v>106.25</v>
      </c>
    </row>
    <row r="510" spans="1:5" ht="20.100000000000001" customHeight="1">
      <c r="A510" s="17" t="s">
        <v>821</v>
      </c>
      <c r="B510" s="18">
        <v>0</v>
      </c>
      <c r="C510" s="18">
        <v>0</v>
      </c>
      <c r="D510" s="18"/>
      <c r="E510" s="12" t="e">
        <f t="shared" si="7"/>
        <v>#DIV/0!</v>
      </c>
    </row>
    <row r="511" spans="1:5" ht="20.100000000000001" customHeight="1">
      <c r="A511" s="17" t="s">
        <v>344</v>
      </c>
      <c r="C511" s="18"/>
      <c r="D511" s="18"/>
      <c r="E511" s="12" t="e">
        <f t="shared" si="7"/>
        <v>#DIV/0!</v>
      </c>
    </row>
    <row r="512" spans="1:5" ht="20.100000000000001" customHeight="1">
      <c r="A512" s="17" t="s">
        <v>345</v>
      </c>
      <c r="B512" s="18">
        <v>1867</v>
      </c>
      <c r="C512" s="18">
        <v>1867</v>
      </c>
      <c r="D512" s="18">
        <v>1979</v>
      </c>
      <c r="E512" s="12">
        <f t="shared" si="7"/>
        <v>105.99892876272095</v>
      </c>
    </row>
    <row r="513" spans="1:5" ht="20.100000000000001" customHeight="1">
      <c r="A513" s="17" t="s">
        <v>346</v>
      </c>
      <c r="B513" s="18">
        <v>7</v>
      </c>
      <c r="C513" s="18">
        <v>7</v>
      </c>
      <c r="D513" s="18">
        <v>8</v>
      </c>
      <c r="E513" s="12">
        <f t="shared" si="7"/>
        <v>114.28571428571428</v>
      </c>
    </row>
    <row r="514" spans="1:5" ht="20.100000000000001" customHeight="1">
      <c r="A514" s="17" t="s">
        <v>347</v>
      </c>
      <c r="B514" s="18">
        <v>0</v>
      </c>
      <c r="C514" s="18">
        <v>0</v>
      </c>
      <c r="D514" s="18"/>
      <c r="E514" s="12" t="e">
        <f t="shared" si="7"/>
        <v>#DIV/0!</v>
      </c>
    </row>
    <row r="515" spans="1:5" ht="20.100000000000001" customHeight="1">
      <c r="A515" s="17" t="s">
        <v>822</v>
      </c>
      <c r="B515" s="18">
        <v>0</v>
      </c>
      <c r="C515" s="18">
        <v>0</v>
      </c>
      <c r="D515" s="18"/>
      <c r="E515" s="12" t="e">
        <f t="shared" si="7"/>
        <v>#DIV/0!</v>
      </c>
    </row>
    <row r="516" spans="1:5" ht="20.100000000000001" customHeight="1">
      <c r="A516" s="17" t="s">
        <v>348</v>
      </c>
      <c r="B516" s="18">
        <v>0</v>
      </c>
      <c r="C516" s="18">
        <v>0</v>
      </c>
      <c r="D516" s="18"/>
      <c r="E516" s="12" t="e">
        <f t="shared" si="7"/>
        <v>#DIV/0!</v>
      </c>
    </row>
    <row r="517" spans="1:5" ht="20.100000000000001" customHeight="1">
      <c r="A517" s="17" t="s">
        <v>349</v>
      </c>
      <c r="B517" s="18">
        <v>7</v>
      </c>
      <c r="C517" s="18">
        <v>7</v>
      </c>
      <c r="D517" s="18">
        <v>8</v>
      </c>
      <c r="E517" s="12">
        <f t="shared" ref="E517:E580" si="8">D517/C517*100</f>
        <v>114.28571428571428</v>
      </c>
    </row>
    <row r="518" spans="1:5" ht="20.100000000000001" customHeight="1">
      <c r="A518" s="17" t="s">
        <v>823</v>
      </c>
      <c r="B518" s="18">
        <v>371</v>
      </c>
      <c r="C518" s="18">
        <v>371</v>
      </c>
      <c r="D518" s="18">
        <v>393</v>
      </c>
      <c r="E518" s="12">
        <f t="shared" si="8"/>
        <v>105.9299191374663</v>
      </c>
    </row>
    <row r="519" spans="1:5" ht="20.100000000000001" customHeight="1">
      <c r="A519" s="17" t="s">
        <v>1322</v>
      </c>
      <c r="B519" s="18">
        <v>201</v>
      </c>
      <c r="C519" s="18">
        <v>201</v>
      </c>
      <c r="D519" s="18">
        <v>213</v>
      </c>
      <c r="E519" s="12">
        <f t="shared" si="8"/>
        <v>105.97014925373134</v>
      </c>
    </row>
    <row r="520" spans="1:5" ht="20.100000000000001" customHeight="1">
      <c r="A520" s="17" t="s">
        <v>1323</v>
      </c>
      <c r="B520" s="18">
        <v>165</v>
      </c>
      <c r="C520" s="18">
        <v>165</v>
      </c>
      <c r="D520" s="18">
        <v>175</v>
      </c>
      <c r="E520" s="12">
        <f t="shared" si="8"/>
        <v>106.06060606060606</v>
      </c>
    </row>
    <row r="521" spans="1:5" ht="20.100000000000001" customHeight="1">
      <c r="A521" s="17" t="s">
        <v>595</v>
      </c>
      <c r="B521" s="18">
        <v>0</v>
      </c>
      <c r="C521" s="18">
        <v>0</v>
      </c>
      <c r="D521" s="18"/>
      <c r="E521" s="12" t="e">
        <f t="shared" si="8"/>
        <v>#DIV/0!</v>
      </c>
    </row>
    <row r="522" spans="1:5" ht="20.100000000000001" customHeight="1">
      <c r="A522" s="17" t="s">
        <v>824</v>
      </c>
      <c r="B522" s="18">
        <v>5</v>
      </c>
      <c r="C522" s="18">
        <v>5</v>
      </c>
      <c r="D522" s="18">
        <v>5</v>
      </c>
      <c r="E522" s="12">
        <f t="shared" si="8"/>
        <v>100</v>
      </c>
    </row>
    <row r="523" spans="1:5" ht="20.100000000000001" customHeight="1">
      <c r="A523" s="17" t="s">
        <v>350</v>
      </c>
      <c r="B523" s="18">
        <v>835</v>
      </c>
      <c r="C523" s="18">
        <v>835</v>
      </c>
      <c r="D523" s="18">
        <v>885</v>
      </c>
      <c r="E523" s="12">
        <f t="shared" si="8"/>
        <v>105.98802395209582</v>
      </c>
    </row>
    <row r="524" spans="1:5" ht="20.100000000000001" customHeight="1">
      <c r="A524" s="17" t="s">
        <v>351</v>
      </c>
      <c r="B524" s="18">
        <v>0</v>
      </c>
      <c r="C524" s="18">
        <v>0</v>
      </c>
      <c r="D524" s="18"/>
      <c r="E524" s="12" t="e">
        <f t="shared" si="8"/>
        <v>#DIV/0!</v>
      </c>
    </row>
    <row r="525" spans="1:5" ht="20.100000000000001" customHeight="1">
      <c r="A525" s="17" t="s">
        <v>352</v>
      </c>
      <c r="B525" s="18">
        <v>835</v>
      </c>
      <c r="C525" s="18">
        <v>835</v>
      </c>
      <c r="D525" s="18">
        <v>885</v>
      </c>
      <c r="E525" s="12">
        <f t="shared" si="8"/>
        <v>105.98802395209582</v>
      </c>
    </row>
    <row r="526" spans="1:5" ht="20.100000000000001" customHeight="1">
      <c r="A526" s="17" t="s">
        <v>353</v>
      </c>
      <c r="B526" s="18">
        <v>383</v>
      </c>
      <c r="C526" s="18">
        <v>383</v>
      </c>
      <c r="D526" s="18">
        <v>406</v>
      </c>
      <c r="E526" s="12">
        <f t="shared" si="8"/>
        <v>106.00522193211488</v>
      </c>
    </row>
    <row r="527" spans="1:5" ht="20.100000000000001" customHeight="1">
      <c r="A527" s="17" t="s">
        <v>354</v>
      </c>
      <c r="B527" s="18">
        <v>237</v>
      </c>
      <c r="C527" s="18">
        <v>237</v>
      </c>
      <c r="D527" s="18">
        <v>251</v>
      </c>
      <c r="E527" s="12">
        <f t="shared" si="8"/>
        <v>105.90717299578058</v>
      </c>
    </row>
    <row r="528" spans="1:5" ht="20.100000000000001" customHeight="1">
      <c r="A528" s="17" t="s">
        <v>355</v>
      </c>
      <c r="B528" s="18">
        <v>146</v>
      </c>
      <c r="C528" s="18">
        <v>146</v>
      </c>
      <c r="D528" s="18">
        <v>155</v>
      </c>
      <c r="E528" s="12">
        <f t="shared" si="8"/>
        <v>106.16438356164383</v>
      </c>
    </row>
    <row r="529" spans="1:5" ht="20.100000000000001" customHeight="1">
      <c r="A529" s="17" t="s">
        <v>356</v>
      </c>
      <c r="B529" s="18"/>
      <c r="C529" s="18"/>
      <c r="D529" s="18"/>
      <c r="E529" s="12" t="e">
        <f t="shared" si="8"/>
        <v>#DIV/0!</v>
      </c>
    </row>
    <row r="530" spans="1:5" ht="20.100000000000001" customHeight="1">
      <c r="A530" s="17" t="s">
        <v>357</v>
      </c>
      <c r="B530" s="18"/>
      <c r="C530" s="18"/>
      <c r="D530" s="18"/>
      <c r="E530" s="12" t="e">
        <f t="shared" si="8"/>
        <v>#DIV/0!</v>
      </c>
    </row>
    <row r="531" spans="1:5" ht="20.100000000000001" customHeight="1">
      <c r="A531" s="17" t="s">
        <v>825</v>
      </c>
      <c r="B531" s="18"/>
      <c r="C531" s="18"/>
      <c r="D531" s="18"/>
      <c r="E531" s="12" t="e">
        <f t="shared" si="8"/>
        <v>#DIV/0!</v>
      </c>
    </row>
    <row r="532" spans="1:5" ht="20.100000000000001" customHeight="1">
      <c r="A532" s="17" t="s">
        <v>826</v>
      </c>
      <c r="B532" s="18"/>
      <c r="C532" s="18"/>
      <c r="D532" s="18"/>
      <c r="E532" s="12" t="e">
        <f t="shared" si="8"/>
        <v>#DIV/0!</v>
      </c>
    </row>
    <row r="533" spans="1:5" ht="20.100000000000001" customHeight="1">
      <c r="A533" s="17" t="s">
        <v>827</v>
      </c>
      <c r="B533" s="18"/>
      <c r="C533" s="18"/>
      <c r="D533" s="18"/>
      <c r="E533" s="12" t="e">
        <f t="shared" si="8"/>
        <v>#DIV/0!</v>
      </c>
    </row>
    <row r="534" spans="1:5" ht="20.100000000000001" customHeight="1">
      <c r="A534" s="17" t="s">
        <v>828</v>
      </c>
      <c r="B534" s="18"/>
      <c r="C534" s="18"/>
      <c r="D534" s="18"/>
      <c r="E534" s="12" t="e">
        <f t="shared" si="8"/>
        <v>#DIV/0!</v>
      </c>
    </row>
    <row r="535" spans="1:5" ht="20.100000000000001" customHeight="1">
      <c r="A535" s="17" t="s">
        <v>358</v>
      </c>
      <c r="B535" s="18">
        <v>1638</v>
      </c>
      <c r="C535" s="18">
        <v>1638</v>
      </c>
      <c r="D535" s="18">
        <v>1736</v>
      </c>
      <c r="E535" s="12">
        <f t="shared" si="8"/>
        <v>105.98290598290599</v>
      </c>
    </row>
    <row r="536" spans="1:5" ht="20.100000000000001" customHeight="1">
      <c r="A536" s="17" t="s">
        <v>829</v>
      </c>
      <c r="B536" s="18">
        <v>0</v>
      </c>
      <c r="C536" s="18">
        <v>0</v>
      </c>
      <c r="D536" s="18"/>
      <c r="E536" s="12" t="e">
        <f t="shared" si="8"/>
        <v>#DIV/0!</v>
      </c>
    </row>
    <row r="537" spans="1:5" ht="20.100000000000001" customHeight="1">
      <c r="A537" s="17" t="s">
        <v>359</v>
      </c>
      <c r="B537" s="18">
        <v>1638</v>
      </c>
      <c r="C537" s="18">
        <v>1638</v>
      </c>
      <c r="D537" s="18">
        <v>1736</v>
      </c>
      <c r="E537" s="12">
        <f t="shared" si="8"/>
        <v>105.98290598290599</v>
      </c>
    </row>
    <row r="538" spans="1:5" ht="20.100000000000001" customHeight="1">
      <c r="A538" s="17" t="s">
        <v>360</v>
      </c>
      <c r="B538" s="18">
        <v>1001</v>
      </c>
      <c r="C538" s="18">
        <v>1001</v>
      </c>
      <c r="D538" s="18">
        <v>1061</v>
      </c>
      <c r="E538" s="12">
        <f t="shared" si="8"/>
        <v>105.99400599400599</v>
      </c>
    </row>
    <row r="539" spans="1:5" ht="20.100000000000001" customHeight="1">
      <c r="A539" s="17" t="s">
        <v>361</v>
      </c>
      <c r="B539" s="18"/>
      <c r="C539" s="18"/>
      <c r="D539" s="18"/>
      <c r="E539" s="12" t="e">
        <f t="shared" si="8"/>
        <v>#DIV/0!</v>
      </c>
    </row>
    <row r="540" spans="1:5" ht="20.100000000000001" customHeight="1">
      <c r="A540" s="17" t="s">
        <v>362</v>
      </c>
      <c r="B540" s="18">
        <v>1001</v>
      </c>
      <c r="C540" s="18">
        <v>1001</v>
      </c>
      <c r="D540" s="18">
        <v>1061</v>
      </c>
      <c r="E540" s="12">
        <f t="shared" si="8"/>
        <v>105.99400599400599</v>
      </c>
    </row>
    <row r="541" spans="1:5" ht="20.100000000000001" customHeight="1">
      <c r="A541" s="17" t="s">
        <v>830</v>
      </c>
      <c r="B541" s="18"/>
      <c r="C541" s="18"/>
      <c r="D541" s="18"/>
      <c r="E541" s="12" t="e">
        <f t="shared" si="8"/>
        <v>#DIV/0!</v>
      </c>
    </row>
    <row r="542" spans="1:5" ht="20.100000000000001" customHeight="1">
      <c r="A542" s="17" t="s">
        <v>831</v>
      </c>
      <c r="B542" s="18">
        <v>5</v>
      </c>
      <c r="C542" s="18">
        <v>5</v>
      </c>
      <c r="D542" s="18">
        <v>5</v>
      </c>
      <c r="E542" s="12">
        <f t="shared" si="8"/>
        <v>100</v>
      </c>
    </row>
    <row r="543" spans="1:5" ht="20.100000000000001" customHeight="1">
      <c r="A543" s="17" t="s">
        <v>832</v>
      </c>
      <c r="B543" s="18"/>
      <c r="C543" s="18"/>
      <c r="D543" s="18"/>
      <c r="E543" s="12" t="e">
        <f t="shared" si="8"/>
        <v>#DIV/0!</v>
      </c>
    </row>
    <row r="544" spans="1:5" ht="20.100000000000001" customHeight="1">
      <c r="A544" s="17" t="s">
        <v>833</v>
      </c>
      <c r="B544" s="18"/>
      <c r="C544" s="18"/>
      <c r="D544" s="18"/>
      <c r="E544" s="12" t="e">
        <f t="shared" si="8"/>
        <v>#DIV/0!</v>
      </c>
    </row>
    <row r="545" spans="1:5" ht="20.100000000000001" customHeight="1">
      <c r="A545" s="17" t="s">
        <v>834</v>
      </c>
      <c r="B545" s="18"/>
      <c r="C545" s="18"/>
      <c r="D545" s="18"/>
      <c r="E545" s="12" t="e">
        <f t="shared" si="8"/>
        <v>#DIV/0!</v>
      </c>
    </row>
    <row r="546" spans="1:5" ht="20.100000000000001" customHeight="1">
      <c r="A546" s="17" t="s">
        <v>835</v>
      </c>
      <c r="B546" s="18">
        <v>5</v>
      </c>
      <c r="C546" s="18">
        <v>5</v>
      </c>
      <c r="D546" s="18">
        <v>5</v>
      </c>
      <c r="E546" s="12">
        <f t="shared" si="8"/>
        <v>100</v>
      </c>
    </row>
    <row r="547" spans="1:5" ht="20.100000000000001" customHeight="1">
      <c r="A547" s="17" t="s">
        <v>363</v>
      </c>
      <c r="B547" s="18">
        <v>11837</v>
      </c>
      <c r="C547" s="18">
        <v>11837</v>
      </c>
      <c r="D547" s="18">
        <v>9564</v>
      </c>
      <c r="E547" s="12">
        <f t="shared" si="8"/>
        <v>80.797499366393509</v>
      </c>
    </row>
    <row r="548" spans="1:5" ht="20.100000000000001" customHeight="1">
      <c r="A548" s="17" t="s">
        <v>364</v>
      </c>
      <c r="B548" s="18">
        <v>11837</v>
      </c>
      <c r="C548" s="18">
        <v>11837</v>
      </c>
      <c r="D548" s="18">
        <v>9564</v>
      </c>
      <c r="E548" s="12">
        <f t="shared" si="8"/>
        <v>80.797499366393509</v>
      </c>
    </row>
    <row r="549" spans="1:5" ht="20.100000000000001" customHeight="1">
      <c r="A549" s="17" t="s">
        <v>365</v>
      </c>
      <c r="B549" s="18">
        <v>44595</v>
      </c>
      <c r="C549" s="18">
        <v>44595</v>
      </c>
      <c r="D549" s="18">
        <v>47000</v>
      </c>
      <c r="E549" s="12">
        <f t="shared" si="8"/>
        <v>105.3929812759278</v>
      </c>
    </row>
    <row r="550" spans="1:5" ht="20.100000000000001" customHeight="1">
      <c r="A550" s="17" t="s">
        <v>366</v>
      </c>
      <c r="B550" s="18">
        <v>1656</v>
      </c>
      <c r="C550" s="18">
        <v>1656</v>
      </c>
      <c r="D550" s="18">
        <v>1746</v>
      </c>
      <c r="E550" s="12">
        <f t="shared" si="8"/>
        <v>105.43478260869566</v>
      </c>
    </row>
    <row r="551" spans="1:5" ht="20.100000000000001" customHeight="1">
      <c r="A551" s="17" t="s">
        <v>1322</v>
      </c>
      <c r="B551" s="18">
        <v>1000</v>
      </c>
      <c r="C551" s="18">
        <v>1000</v>
      </c>
      <c r="D551" s="18">
        <v>1054</v>
      </c>
      <c r="E551" s="12">
        <f t="shared" si="8"/>
        <v>105.4</v>
      </c>
    </row>
    <row r="552" spans="1:5" ht="20.100000000000001" customHeight="1">
      <c r="A552" s="17" t="s">
        <v>1323</v>
      </c>
      <c r="B552" s="18">
        <v>621</v>
      </c>
      <c r="C552" s="18">
        <v>621</v>
      </c>
      <c r="D552" s="18">
        <v>655</v>
      </c>
      <c r="E552" s="12">
        <f t="shared" si="8"/>
        <v>105.47504025764896</v>
      </c>
    </row>
    <row r="553" spans="1:5" ht="20.100000000000001" customHeight="1">
      <c r="A553" s="17" t="s">
        <v>595</v>
      </c>
      <c r="B553" s="18">
        <v>0</v>
      </c>
      <c r="C553" s="18">
        <v>0</v>
      </c>
      <c r="D553" s="18"/>
      <c r="E553" s="12" t="e">
        <f t="shared" si="8"/>
        <v>#DIV/0!</v>
      </c>
    </row>
    <row r="554" spans="1:5" ht="20.100000000000001" customHeight="1">
      <c r="A554" s="17" t="s">
        <v>367</v>
      </c>
      <c r="B554" s="18">
        <v>35</v>
      </c>
      <c r="C554" s="18">
        <v>35</v>
      </c>
      <c r="D554" s="18">
        <v>37</v>
      </c>
      <c r="E554" s="12">
        <f t="shared" si="8"/>
        <v>105.71428571428572</v>
      </c>
    </row>
    <row r="555" spans="1:5" ht="20.100000000000001" customHeight="1">
      <c r="A555" s="17" t="s">
        <v>368</v>
      </c>
      <c r="B555" s="18">
        <v>14945</v>
      </c>
      <c r="C555" s="18">
        <v>14945</v>
      </c>
      <c r="D555" s="18">
        <v>15751</v>
      </c>
      <c r="E555" s="12">
        <f t="shared" si="8"/>
        <v>105.3931080628973</v>
      </c>
    </row>
    <row r="556" spans="1:5" ht="20.100000000000001" customHeight="1">
      <c r="A556" s="17" t="s">
        <v>369</v>
      </c>
      <c r="B556" s="18">
        <v>5576</v>
      </c>
      <c r="C556" s="18">
        <v>5576</v>
      </c>
      <c r="D556" s="18">
        <v>5877</v>
      </c>
      <c r="E556" s="12">
        <f t="shared" si="8"/>
        <v>105.39813486370157</v>
      </c>
    </row>
    <row r="557" spans="1:5" ht="20.100000000000001" customHeight="1">
      <c r="A557" s="17" t="s">
        <v>370</v>
      </c>
      <c r="B557" s="18">
        <v>4544</v>
      </c>
      <c r="C557" s="18">
        <v>4544</v>
      </c>
      <c r="D557" s="18">
        <v>4789</v>
      </c>
      <c r="E557" s="12">
        <f t="shared" si="8"/>
        <v>105.39172535211267</v>
      </c>
    </row>
    <row r="558" spans="1:5" ht="20.100000000000001" customHeight="1">
      <c r="A558" s="17" t="s">
        <v>836</v>
      </c>
      <c r="B558" s="18">
        <v>0</v>
      </c>
      <c r="C558" s="18">
        <v>0</v>
      </c>
      <c r="D558" s="18"/>
      <c r="E558" s="12" t="e">
        <f t="shared" si="8"/>
        <v>#DIV/0!</v>
      </c>
    </row>
    <row r="559" spans="1:5" ht="20.100000000000001" customHeight="1">
      <c r="A559" s="17" t="s">
        <v>837</v>
      </c>
      <c r="B559" s="18">
        <v>0</v>
      </c>
      <c r="C559" s="18">
        <v>0</v>
      </c>
      <c r="D559" s="18"/>
      <c r="E559" s="12" t="e">
        <f t="shared" si="8"/>
        <v>#DIV/0!</v>
      </c>
    </row>
    <row r="560" spans="1:5" ht="20.100000000000001" customHeight="1">
      <c r="A560" s="17" t="s">
        <v>838</v>
      </c>
      <c r="B560" s="18">
        <v>1769</v>
      </c>
      <c r="C560" s="18">
        <v>1769</v>
      </c>
      <c r="D560" s="18">
        <v>1864</v>
      </c>
      <c r="E560" s="12">
        <f t="shared" si="8"/>
        <v>105.37026568682873</v>
      </c>
    </row>
    <row r="561" spans="1:5" ht="20.100000000000001" customHeight="1">
      <c r="A561" s="17" t="s">
        <v>839</v>
      </c>
      <c r="B561" s="18">
        <v>2418</v>
      </c>
      <c r="C561" s="18">
        <v>2418</v>
      </c>
      <c r="D561" s="18">
        <v>2548</v>
      </c>
      <c r="E561" s="12">
        <f t="shared" si="8"/>
        <v>105.3763440860215</v>
      </c>
    </row>
    <row r="562" spans="1:5" ht="20.100000000000001" customHeight="1">
      <c r="A562" s="17" t="s">
        <v>840</v>
      </c>
      <c r="B562" s="18">
        <v>0</v>
      </c>
      <c r="C562" s="18">
        <v>0</v>
      </c>
      <c r="D562" s="18"/>
      <c r="E562" s="12" t="e">
        <f t="shared" si="8"/>
        <v>#DIV/0!</v>
      </c>
    </row>
    <row r="563" spans="1:5" ht="20.100000000000001" customHeight="1">
      <c r="A563" s="17" t="s">
        <v>841</v>
      </c>
      <c r="B563" s="18">
        <v>291</v>
      </c>
      <c r="C563" s="18">
        <v>291</v>
      </c>
      <c r="D563" s="18">
        <v>307</v>
      </c>
      <c r="E563" s="12">
        <f t="shared" si="8"/>
        <v>105.49828178694159</v>
      </c>
    </row>
    <row r="564" spans="1:5" ht="20.100000000000001" customHeight="1">
      <c r="A564" s="17" t="s">
        <v>842</v>
      </c>
      <c r="B564" s="18">
        <v>0</v>
      </c>
      <c r="C564" s="18">
        <v>0</v>
      </c>
      <c r="D564" s="18"/>
      <c r="E564" s="12" t="e">
        <f t="shared" si="8"/>
        <v>#DIV/0!</v>
      </c>
    </row>
    <row r="565" spans="1:5" ht="20.100000000000001" customHeight="1">
      <c r="A565" s="17" t="s">
        <v>843</v>
      </c>
      <c r="B565" s="18">
        <v>0</v>
      </c>
      <c r="C565" s="18">
        <v>0</v>
      </c>
      <c r="D565" s="18"/>
      <c r="E565" s="12" t="e">
        <f t="shared" si="8"/>
        <v>#DIV/0!</v>
      </c>
    </row>
    <row r="566" spans="1:5" ht="20.100000000000001" customHeight="1">
      <c r="A566" s="17" t="s">
        <v>844</v>
      </c>
      <c r="B566" s="18">
        <v>0</v>
      </c>
      <c r="C566" s="18">
        <v>0</v>
      </c>
      <c r="D566" s="18"/>
      <c r="E566" s="12" t="e">
        <f t="shared" si="8"/>
        <v>#DIV/0!</v>
      </c>
    </row>
    <row r="567" spans="1:5" ht="20.100000000000001" customHeight="1">
      <c r="A567" s="17" t="s">
        <v>371</v>
      </c>
      <c r="B567" s="18">
        <v>347</v>
      </c>
      <c r="C567" s="18">
        <v>347</v>
      </c>
      <c r="D567" s="18">
        <v>366</v>
      </c>
      <c r="E567" s="12">
        <f t="shared" si="8"/>
        <v>105.47550432276658</v>
      </c>
    </row>
    <row r="568" spans="1:5" ht="20.100000000000001" customHeight="1">
      <c r="A568" s="17" t="s">
        <v>372</v>
      </c>
      <c r="B568" s="18">
        <v>2842</v>
      </c>
      <c r="C568" s="18">
        <v>2842</v>
      </c>
      <c r="D568" s="18">
        <v>2996</v>
      </c>
      <c r="E568" s="12">
        <f t="shared" si="8"/>
        <v>105.41871921182266</v>
      </c>
    </row>
    <row r="569" spans="1:5" ht="20.100000000000001" customHeight="1">
      <c r="A569" s="17" t="s">
        <v>845</v>
      </c>
      <c r="B569" s="18">
        <v>2728</v>
      </c>
      <c r="C569" s="18">
        <v>2728</v>
      </c>
      <c r="D569" s="18">
        <v>2876</v>
      </c>
      <c r="E569" s="12">
        <f t="shared" si="8"/>
        <v>105.42521994134897</v>
      </c>
    </row>
    <row r="570" spans="1:5" ht="20.100000000000001" customHeight="1">
      <c r="A570" s="17" t="s">
        <v>373</v>
      </c>
      <c r="B570" s="18">
        <v>0</v>
      </c>
      <c r="C570" s="18">
        <v>0</v>
      </c>
      <c r="D570" s="18"/>
      <c r="E570" s="12" t="e">
        <f t="shared" si="8"/>
        <v>#DIV/0!</v>
      </c>
    </row>
    <row r="571" spans="1:5" ht="20.100000000000001" customHeight="1">
      <c r="A571" s="17" t="s">
        <v>846</v>
      </c>
      <c r="B571" s="18">
        <v>114</v>
      </c>
      <c r="C571" s="18">
        <v>114</v>
      </c>
      <c r="D571" s="18">
        <v>120</v>
      </c>
      <c r="E571" s="12">
        <f t="shared" si="8"/>
        <v>105.26315789473684</v>
      </c>
    </row>
    <row r="572" spans="1:5" ht="20.100000000000001" customHeight="1">
      <c r="A572" s="17" t="s">
        <v>374</v>
      </c>
      <c r="B572" s="18">
        <v>4928</v>
      </c>
      <c r="C572" s="18">
        <v>4928</v>
      </c>
      <c r="D572" s="18">
        <v>5196</v>
      </c>
      <c r="E572" s="12">
        <f t="shared" si="8"/>
        <v>105.43831168831169</v>
      </c>
    </row>
    <row r="573" spans="1:5" ht="20.100000000000001" customHeight="1">
      <c r="A573" s="17" t="s">
        <v>375</v>
      </c>
      <c r="B573" s="18">
        <v>1546</v>
      </c>
      <c r="C573" s="18">
        <v>1546</v>
      </c>
      <c r="D573" s="18">
        <v>1630</v>
      </c>
      <c r="E573" s="12">
        <f t="shared" si="8"/>
        <v>105.4333764553687</v>
      </c>
    </row>
    <row r="574" spans="1:5" ht="20.100000000000001" customHeight="1">
      <c r="A574" s="17" t="s">
        <v>376</v>
      </c>
      <c r="B574" s="18">
        <v>831</v>
      </c>
      <c r="C574" s="18">
        <v>831</v>
      </c>
      <c r="D574" s="18">
        <v>876</v>
      </c>
      <c r="E574" s="12">
        <f t="shared" si="8"/>
        <v>105.41516245487365</v>
      </c>
    </row>
    <row r="575" spans="1:5" ht="20.100000000000001" customHeight="1">
      <c r="A575" s="17" t="s">
        <v>377</v>
      </c>
      <c r="B575" s="18">
        <v>0</v>
      </c>
      <c r="C575" s="18">
        <v>0</v>
      </c>
      <c r="D575" s="18"/>
      <c r="E575" s="12" t="e">
        <f t="shared" si="8"/>
        <v>#DIV/0!</v>
      </c>
    </row>
    <row r="576" spans="1:5" ht="20.100000000000001" customHeight="1">
      <c r="A576" s="17" t="s">
        <v>847</v>
      </c>
      <c r="B576" s="18">
        <v>0</v>
      </c>
      <c r="C576" s="18">
        <v>0</v>
      </c>
      <c r="D576" s="18"/>
      <c r="E576" s="12" t="e">
        <f t="shared" si="8"/>
        <v>#DIV/0!</v>
      </c>
    </row>
    <row r="577" spans="1:5" ht="20.100000000000001" customHeight="1">
      <c r="A577" s="17" t="s">
        <v>848</v>
      </c>
      <c r="B577" s="18">
        <v>634</v>
      </c>
      <c r="C577" s="18">
        <v>634</v>
      </c>
      <c r="D577" s="18">
        <v>669</v>
      </c>
      <c r="E577" s="12">
        <f t="shared" si="8"/>
        <v>105.52050473186121</v>
      </c>
    </row>
    <row r="578" spans="1:5" ht="20.100000000000001" customHeight="1">
      <c r="A578" s="17" t="s">
        <v>849</v>
      </c>
      <c r="B578" s="18">
        <v>458</v>
      </c>
      <c r="C578" s="18">
        <v>458</v>
      </c>
      <c r="D578" s="18">
        <v>483</v>
      </c>
      <c r="E578" s="12">
        <f t="shared" si="8"/>
        <v>105.4585152838428</v>
      </c>
    </row>
    <row r="579" spans="1:5" ht="20.100000000000001" customHeight="1">
      <c r="A579" s="17" t="s">
        <v>850</v>
      </c>
      <c r="B579" s="18">
        <v>0</v>
      </c>
      <c r="C579" s="18">
        <v>0</v>
      </c>
      <c r="D579" s="18"/>
      <c r="E579" s="12" t="e">
        <f t="shared" si="8"/>
        <v>#DIV/0!</v>
      </c>
    </row>
    <row r="580" spans="1:5" ht="20.100000000000001" customHeight="1">
      <c r="A580" s="17" t="s">
        <v>378</v>
      </c>
      <c r="B580" s="18">
        <v>399</v>
      </c>
      <c r="C580" s="18">
        <v>399</v>
      </c>
      <c r="D580" s="18">
        <v>421</v>
      </c>
      <c r="E580" s="12">
        <f t="shared" si="8"/>
        <v>105.51378446115289</v>
      </c>
    </row>
    <row r="581" spans="1:5" ht="20.100000000000001" customHeight="1">
      <c r="A581" s="17" t="s">
        <v>379</v>
      </c>
      <c r="B581" s="18">
        <v>807</v>
      </c>
      <c r="C581" s="18">
        <v>807</v>
      </c>
      <c r="D581" s="18">
        <v>850</v>
      </c>
      <c r="E581" s="12">
        <f t="shared" ref="E581:E644" si="9">D581/C581*100</f>
        <v>105.32837670384139</v>
      </c>
    </row>
    <row r="582" spans="1:5" ht="20.100000000000001" customHeight="1">
      <c r="A582" s="17" t="s">
        <v>851</v>
      </c>
      <c r="B582" s="18">
        <v>0</v>
      </c>
      <c r="C582" s="18">
        <v>0</v>
      </c>
      <c r="D582" s="18"/>
      <c r="E582" s="12" t="e">
        <f t="shared" si="9"/>
        <v>#DIV/0!</v>
      </c>
    </row>
    <row r="583" spans="1:5" ht="20.100000000000001" customHeight="1">
      <c r="A583" s="17" t="s">
        <v>380</v>
      </c>
      <c r="B583" s="18">
        <v>253</v>
      </c>
      <c r="C583" s="18">
        <v>253</v>
      </c>
      <c r="D583" s="18">
        <v>267</v>
      </c>
      <c r="E583" s="12">
        <f t="shared" si="9"/>
        <v>105.53359683794466</v>
      </c>
    </row>
    <row r="584" spans="1:5" ht="20.100000000000001" customHeight="1">
      <c r="A584" s="17" t="s">
        <v>852</v>
      </c>
      <c r="B584" s="18">
        <v>53</v>
      </c>
      <c r="C584" s="18">
        <v>53</v>
      </c>
      <c r="D584" s="18">
        <v>56</v>
      </c>
      <c r="E584" s="12">
        <f t="shared" si="9"/>
        <v>105.66037735849056</v>
      </c>
    </row>
    <row r="585" spans="1:5" ht="20.100000000000001" customHeight="1">
      <c r="A585" s="17" t="s">
        <v>853</v>
      </c>
      <c r="B585" s="18">
        <v>53</v>
      </c>
      <c r="C585" s="18">
        <v>53</v>
      </c>
      <c r="D585" s="18">
        <v>56</v>
      </c>
      <c r="E585" s="12">
        <f t="shared" si="9"/>
        <v>105.66037735849056</v>
      </c>
    </row>
    <row r="586" spans="1:5" ht="20.100000000000001" customHeight="1">
      <c r="A586" s="17" t="s">
        <v>854</v>
      </c>
      <c r="B586" s="18">
        <v>0</v>
      </c>
      <c r="C586" s="18">
        <v>0</v>
      </c>
      <c r="D586" s="18"/>
      <c r="E586" s="12" t="e">
        <f t="shared" si="9"/>
        <v>#DIV/0!</v>
      </c>
    </row>
    <row r="587" spans="1:5" ht="20.100000000000001" customHeight="1">
      <c r="A587" s="17" t="s">
        <v>381</v>
      </c>
      <c r="B587" s="18">
        <v>414</v>
      </c>
      <c r="C587" s="18">
        <v>414</v>
      </c>
      <c r="D587" s="18">
        <v>436</v>
      </c>
      <c r="E587" s="12">
        <f t="shared" si="9"/>
        <v>105.31400966183575</v>
      </c>
    </row>
    <row r="588" spans="1:5" ht="20.100000000000001" customHeight="1">
      <c r="A588" s="17" t="s">
        <v>855</v>
      </c>
      <c r="B588" s="18">
        <v>128</v>
      </c>
      <c r="C588" s="18">
        <v>128</v>
      </c>
      <c r="D588" s="18">
        <v>134</v>
      </c>
      <c r="E588" s="12">
        <f t="shared" si="9"/>
        <v>104.6875</v>
      </c>
    </row>
    <row r="589" spans="1:5" ht="20.100000000000001" customHeight="1">
      <c r="A589" s="17" t="s">
        <v>382</v>
      </c>
      <c r="B589" s="18">
        <v>86</v>
      </c>
      <c r="C589" s="18">
        <v>86</v>
      </c>
      <c r="D589" s="18">
        <v>91</v>
      </c>
      <c r="E589" s="12">
        <f t="shared" si="9"/>
        <v>105.81395348837211</v>
      </c>
    </row>
    <row r="590" spans="1:5" ht="20.100000000000001" customHeight="1">
      <c r="A590" s="17" t="s">
        <v>383</v>
      </c>
      <c r="B590" s="18">
        <v>200</v>
      </c>
      <c r="C590" s="18">
        <v>200</v>
      </c>
      <c r="D590" s="18">
        <v>211</v>
      </c>
      <c r="E590" s="12">
        <f t="shared" si="9"/>
        <v>105.5</v>
      </c>
    </row>
    <row r="591" spans="1:5" ht="20.100000000000001" customHeight="1">
      <c r="A591" s="17" t="s">
        <v>384</v>
      </c>
      <c r="B591" s="18">
        <v>5409</v>
      </c>
      <c r="C591" s="18">
        <v>5409</v>
      </c>
      <c r="D591" s="18">
        <v>5702</v>
      </c>
      <c r="E591" s="12">
        <f t="shared" si="9"/>
        <v>105.41689776298762</v>
      </c>
    </row>
    <row r="592" spans="1:5" ht="20.100000000000001" customHeight="1">
      <c r="A592" s="17" t="s">
        <v>1322</v>
      </c>
      <c r="B592" s="18">
        <v>729</v>
      </c>
      <c r="C592" s="18">
        <v>729</v>
      </c>
      <c r="D592" s="18">
        <v>769</v>
      </c>
      <c r="E592" s="12">
        <f t="shared" si="9"/>
        <v>105.48696844993142</v>
      </c>
    </row>
    <row r="593" spans="1:5" ht="20.100000000000001" customHeight="1">
      <c r="A593" s="17" t="s">
        <v>1323</v>
      </c>
      <c r="B593" s="18">
        <v>0</v>
      </c>
      <c r="C593" s="18">
        <v>0</v>
      </c>
      <c r="D593" s="18"/>
      <c r="E593" s="12" t="e">
        <f t="shared" si="9"/>
        <v>#DIV/0!</v>
      </c>
    </row>
    <row r="594" spans="1:5" ht="20.100000000000001" customHeight="1">
      <c r="A594" s="17" t="s">
        <v>595</v>
      </c>
      <c r="B594" s="18">
        <v>0</v>
      </c>
      <c r="C594" s="18">
        <v>0</v>
      </c>
      <c r="D594" s="18"/>
      <c r="E594" s="12" t="e">
        <f t="shared" si="9"/>
        <v>#DIV/0!</v>
      </c>
    </row>
    <row r="595" spans="1:5" ht="20.100000000000001" customHeight="1">
      <c r="A595" s="17" t="s">
        <v>856</v>
      </c>
      <c r="B595" s="18">
        <v>0</v>
      </c>
      <c r="C595" s="18">
        <v>0</v>
      </c>
      <c r="D595" s="18"/>
      <c r="E595" s="12" t="e">
        <f t="shared" si="9"/>
        <v>#DIV/0!</v>
      </c>
    </row>
    <row r="596" spans="1:5" ht="20.100000000000001" customHeight="1">
      <c r="A596" s="17" t="s">
        <v>857</v>
      </c>
      <c r="B596" s="18">
        <v>0</v>
      </c>
      <c r="C596" s="18">
        <v>0</v>
      </c>
      <c r="D596" s="18"/>
      <c r="E596" s="12" t="e">
        <f t="shared" si="9"/>
        <v>#DIV/0!</v>
      </c>
    </row>
    <row r="597" spans="1:5" ht="20.100000000000001" customHeight="1">
      <c r="A597" s="17" t="s">
        <v>858</v>
      </c>
      <c r="B597" s="18">
        <v>0</v>
      </c>
      <c r="C597" s="18">
        <v>0</v>
      </c>
      <c r="D597" s="18"/>
      <c r="E597" s="12" t="e">
        <f t="shared" si="9"/>
        <v>#DIV/0!</v>
      </c>
    </row>
    <row r="598" spans="1:5" ht="20.100000000000001" customHeight="1">
      <c r="A598" s="17" t="s">
        <v>385</v>
      </c>
      <c r="B598" s="18">
        <v>1724</v>
      </c>
      <c r="C598" s="18">
        <v>1724</v>
      </c>
      <c r="D598" s="18">
        <v>1817</v>
      </c>
      <c r="E598" s="12">
        <f t="shared" si="9"/>
        <v>105.39443155452437</v>
      </c>
    </row>
    <row r="599" spans="1:5" ht="20.100000000000001" customHeight="1">
      <c r="A599" s="17" t="s">
        <v>425</v>
      </c>
      <c r="B599" s="18">
        <v>1159</v>
      </c>
      <c r="C599" s="18">
        <v>1159</v>
      </c>
      <c r="D599" s="18">
        <v>1222</v>
      </c>
      <c r="E599" s="12">
        <f t="shared" si="9"/>
        <v>105.43572044866265</v>
      </c>
    </row>
    <row r="600" spans="1:5" ht="20.100000000000001" customHeight="1">
      <c r="A600" s="17" t="s">
        <v>386</v>
      </c>
      <c r="B600" s="18">
        <v>1797</v>
      </c>
      <c r="C600" s="18">
        <v>1797</v>
      </c>
      <c r="D600" s="18">
        <v>1894</v>
      </c>
      <c r="E600" s="12">
        <f t="shared" si="9"/>
        <v>105.39788536449639</v>
      </c>
    </row>
    <row r="601" spans="1:5" ht="20.100000000000001" customHeight="1">
      <c r="A601" s="17" t="s">
        <v>387</v>
      </c>
      <c r="B601" s="18">
        <v>6223</v>
      </c>
      <c r="C601" s="18">
        <v>6223</v>
      </c>
      <c r="D601" s="18">
        <v>6559</v>
      </c>
      <c r="E601" s="12">
        <f t="shared" si="9"/>
        <v>105.39932508436445</v>
      </c>
    </row>
    <row r="602" spans="1:5" ht="20.100000000000001" customHeight="1">
      <c r="A602" s="17" t="s">
        <v>388</v>
      </c>
      <c r="B602" s="18">
        <v>2138</v>
      </c>
      <c r="C602" s="18">
        <v>2138</v>
      </c>
      <c r="D602" s="18">
        <v>2253</v>
      </c>
      <c r="E602" s="12">
        <f t="shared" si="9"/>
        <v>105.37885874649204</v>
      </c>
    </row>
    <row r="603" spans="1:5" ht="20.100000000000001" customHeight="1">
      <c r="A603" s="17" t="s">
        <v>389</v>
      </c>
      <c r="B603" s="18">
        <v>1755</v>
      </c>
      <c r="C603" s="18">
        <v>1755</v>
      </c>
      <c r="D603" s="18">
        <v>1850</v>
      </c>
      <c r="E603" s="12">
        <f t="shared" si="9"/>
        <v>105.41310541310543</v>
      </c>
    </row>
    <row r="604" spans="1:5" ht="20.100000000000001" customHeight="1">
      <c r="A604" s="17" t="s">
        <v>390</v>
      </c>
      <c r="B604" s="18">
        <v>2330</v>
      </c>
      <c r="C604" s="18">
        <v>2330</v>
      </c>
      <c r="D604" s="18">
        <v>2456</v>
      </c>
      <c r="E604" s="12">
        <f t="shared" si="9"/>
        <v>105.40772532188841</v>
      </c>
    </row>
    <row r="605" spans="1:5" ht="20.100000000000001" customHeight="1">
      <c r="A605" s="17" t="s">
        <v>391</v>
      </c>
      <c r="B605" s="18"/>
      <c r="C605" s="18"/>
      <c r="D605" s="18"/>
      <c r="E605" s="12" t="e">
        <f t="shared" si="9"/>
        <v>#DIV/0!</v>
      </c>
    </row>
    <row r="606" spans="1:5" ht="20.100000000000001" customHeight="1">
      <c r="A606" s="17" t="s">
        <v>392</v>
      </c>
      <c r="B606" s="18">
        <v>637</v>
      </c>
      <c r="C606" s="18">
        <v>637</v>
      </c>
      <c r="D606" s="18">
        <v>671</v>
      </c>
      <c r="E606" s="12">
        <f t="shared" si="9"/>
        <v>105.3375196232339</v>
      </c>
    </row>
    <row r="607" spans="1:5" ht="20.100000000000001" customHeight="1">
      <c r="A607" s="17" t="s">
        <v>859</v>
      </c>
      <c r="B607" s="18"/>
      <c r="C607" s="18"/>
      <c r="D607" s="18"/>
      <c r="E607" s="12" t="e">
        <f t="shared" si="9"/>
        <v>#DIV/0!</v>
      </c>
    </row>
    <row r="608" spans="1:5" ht="20.100000000000001" customHeight="1">
      <c r="A608" s="17" t="s">
        <v>393</v>
      </c>
      <c r="B608" s="18"/>
      <c r="C608" s="18"/>
      <c r="D608" s="18"/>
      <c r="E608" s="12" t="e">
        <f t="shared" si="9"/>
        <v>#DIV/0!</v>
      </c>
    </row>
    <row r="609" spans="1:5" ht="20.100000000000001" customHeight="1">
      <c r="A609" s="17" t="s">
        <v>860</v>
      </c>
      <c r="B609" s="18">
        <v>395</v>
      </c>
      <c r="C609" s="18">
        <v>395</v>
      </c>
      <c r="D609" s="18">
        <v>416</v>
      </c>
      <c r="E609" s="12">
        <f t="shared" si="9"/>
        <v>105.31645569620254</v>
      </c>
    </row>
    <row r="610" spans="1:5" ht="20.100000000000001" customHeight="1">
      <c r="A610" s="17" t="s">
        <v>861</v>
      </c>
      <c r="B610" s="18">
        <v>242</v>
      </c>
      <c r="C610" s="18">
        <v>242</v>
      </c>
      <c r="D610" s="18">
        <v>255</v>
      </c>
      <c r="E610" s="12">
        <f t="shared" si="9"/>
        <v>105.37190082644628</v>
      </c>
    </row>
    <row r="611" spans="1:5" ht="20.100000000000001" customHeight="1">
      <c r="A611" s="17" t="s">
        <v>862</v>
      </c>
      <c r="B611" s="18"/>
      <c r="C611" s="18"/>
      <c r="D611" s="18"/>
      <c r="E611" s="12" t="e">
        <f t="shared" si="9"/>
        <v>#DIV/0!</v>
      </c>
    </row>
    <row r="612" spans="1:5" ht="20.100000000000001" customHeight="1">
      <c r="A612" s="17" t="s">
        <v>394</v>
      </c>
      <c r="B612" s="18">
        <v>505</v>
      </c>
      <c r="C612" s="18">
        <v>505</v>
      </c>
      <c r="D612" s="18">
        <v>532</v>
      </c>
      <c r="E612" s="12">
        <f t="shared" si="9"/>
        <v>105.34653465346535</v>
      </c>
    </row>
    <row r="613" spans="1:5" ht="20.100000000000001" customHeight="1">
      <c r="A613" s="17" t="s">
        <v>395</v>
      </c>
      <c r="B613" s="18">
        <v>381</v>
      </c>
      <c r="C613" s="18">
        <v>381</v>
      </c>
      <c r="D613" s="18">
        <v>402</v>
      </c>
      <c r="E613" s="12">
        <f t="shared" si="9"/>
        <v>105.51181102362204</v>
      </c>
    </row>
    <row r="614" spans="1:5" ht="20.100000000000001" customHeight="1">
      <c r="A614" s="17" t="s">
        <v>863</v>
      </c>
      <c r="B614" s="18">
        <v>124</v>
      </c>
      <c r="C614" s="18">
        <v>124</v>
      </c>
      <c r="D614" s="18">
        <v>130</v>
      </c>
      <c r="E614" s="12">
        <f t="shared" si="9"/>
        <v>104.83870967741935</v>
      </c>
    </row>
    <row r="615" spans="1:5" ht="20.100000000000001" customHeight="1">
      <c r="A615" s="17" t="s">
        <v>864</v>
      </c>
      <c r="B615" s="18"/>
      <c r="C615" s="18"/>
      <c r="D615" s="18"/>
      <c r="E615" s="12" t="e">
        <f t="shared" si="9"/>
        <v>#DIV/0!</v>
      </c>
    </row>
    <row r="616" spans="1:5" ht="20.100000000000001" customHeight="1">
      <c r="A616" s="17" t="s">
        <v>396</v>
      </c>
      <c r="B616" s="18"/>
      <c r="C616" s="18"/>
      <c r="D616" s="18">
        <v>2</v>
      </c>
      <c r="E616" s="12" t="e">
        <f t="shared" si="9"/>
        <v>#DIV/0!</v>
      </c>
    </row>
    <row r="617" spans="1:5" ht="20.100000000000001" customHeight="1">
      <c r="A617" s="17" t="s">
        <v>397</v>
      </c>
      <c r="B617" s="18"/>
      <c r="C617" s="18"/>
      <c r="D617" s="18">
        <v>2</v>
      </c>
      <c r="E617" s="12" t="e">
        <f t="shared" si="9"/>
        <v>#DIV/0!</v>
      </c>
    </row>
    <row r="618" spans="1:5" ht="20.100000000000001" customHeight="1">
      <c r="A618" s="17" t="s">
        <v>865</v>
      </c>
      <c r="B618" s="18"/>
      <c r="C618" s="18"/>
      <c r="D618" s="18"/>
      <c r="E618" s="12" t="e">
        <f t="shared" si="9"/>
        <v>#DIV/0!</v>
      </c>
    </row>
    <row r="619" spans="1:5" ht="20.100000000000001" customHeight="1">
      <c r="A619" s="17" t="s">
        <v>398</v>
      </c>
      <c r="B619" s="18">
        <v>6983</v>
      </c>
      <c r="C619" s="18">
        <v>6983</v>
      </c>
      <c r="D619" s="18">
        <v>7297</v>
      </c>
      <c r="E619" s="12">
        <f t="shared" si="9"/>
        <v>104.49663468423313</v>
      </c>
    </row>
    <row r="620" spans="1:5" ht="20.100000000000001" customHeight="1">
      <c r="A620" s="17" t="s">
        <v>399</v>
      </c>
      <c r="B620" s="18">
        <v>6983</v>
      </c>
      <c r="C620" s="18">
        <v>6983</v>
      </c>
      <c r="D620" s="18">
        <v>7297</v>
      </c>
      <c r="E620" s="12">
        <f t="shared" si="9"/>
        <v>104.49663468423313</v>
      </c>
    </row>
    <row r="621" spans="1:5" ht="20.100000000000001" customHeight="1">
      <c r="A621" s="17" t="s">
        <v>400</v>
      </c>
      <c r="B621" s="18">
        <v>16993</v>
      </c>
      <c r="C621" s="18">
        <v>16993</v>
      </c>
      <c r="D621" s="18">
        <v>15400</v>
      </c>
      <c r="E621" s="12">
        <f t="shared" si="9"/>
        <v>90.625551697757899</v>
      </c>
    </row>
    <row r="622" spans="1:5" ht="20.100000000000001" customHeight="1">
      <c r="A622" s="17" t="s">
        <v>401</v>
      </c>
      <c r="B622" s="18">
        <v>1624</v>
      </c>
      <c r="C622" s="18">
        <v>1624</v>
      </c>
      <c r="D622" s="18">
        <v>1701</v>
      </c>
      <c r="E622" s="12">
        <f t="shared" si="9"/>
        <v>104.74137931034481</v>
      </c>
    </row>
    <row r="623" spans="1:5" ht="20.100000000000001" customHeight="1">
      <c r="A623" s="17" t="s">
        <v>1322</v>
      </c>
      <c r="B623" s="18">
        <v>1264</v>
      </c>
      <c r="C623" s="18">
        <v>1264</v>
      </c>
      <c r="D623" s="18">
        <v>1324</v>
      </c>
      <c r="E623" s="12">
        <f t="shared" si="9"/>
        <v>104.74683544303798</v>
      </c>
    </row>
    <row r="624" spans="1:5" ht="20.100000000000001" customHeight="1">
      <c r="A624" s="17" t="s">
        <v>1323</v>
      </c>
      <c r="B624" s="18">
        <v>0</v>
      </c>
      <c r="C624" s="18">
        <v>0</v>
      </c>
      <c r="D624" s="18"/>
      <c r="E624" s="12" t="e">
        <f t="shared" si="9"/>
        <v>#DIV/0!</v>
      </c>
    </row>
    <row r="625" spans="1:5" ht="20.100000000000001" customHeight="1">
      <c r="A625" s="17" t="s">
        <v>595</v>
      </c>
      <c r="B625" s="18">
        <v>0</v>
      </c>
      <c r="C625" s="18">
        <v>0</v>
      </c>
      <c r="D625" s="18"/>
      <c r="E625" s="12" t="e">
        <f t="shared" si="9"/>
        <v>#DIV/0!</v>
      </c>
    </row>
    <row r="626" spans="1:5" ht="20.100000000000001" customHeight="1">
      <c r="A626" s="17" t="s">
        <v>866</v>
      </c>
      <c r="B626" s="18">
        <v>0</v>
      </c>
      <c r="C626" s="18">
        <v>0</v>
      </c>
      <c r="D626" s="18"/>
      <c r="E626" s="12" t="e">
        <f t="shared" si="9"/>
        <v>#DIV/0!</v>
      </c>
    </row>
    <row r="627" spans="1:5" ht="20.100000000000001" customHeight="1">
      <c r="A627" s="17" t="s">
        <v>867</v>
      </c>
      <c r="B627" s="18">
        <v>360</v>
      </c>
      <c r="C627" s="18">
        <v>360</v>
      </c>
      <c r="D627" s="18">
        <v>377</v>
      </c>
      <c r="E627" s="12">
        <f t="shared" si="9"/>
        <v>104.72222222222223</v>
      </c>
    </row>
    <row r="628" spans="1:5" ht="20.100000000000001" customHeight="1">
      <c r="A628" s="17" t="s">
        <v>868</v>
      </c>
      <c r="B628" s="18">
        <v>0</v>
      </c>
      <c r="C628" s="18">
        <v>0</v>
      </c>
      <c r="D628" s="18"/>
      <c r="E628" s="12" t="e">
        <f t="shared" si="9"/>
        <v>#DIV/0!</v>
      </c>
    </row>
    <row r="629" spans="1:5" ht="20.100000000000001" customHeight="1">
      <c r="A629" s="17" t="s">
        <v>869</v>
      </c>
      <c r="B629" s="18">
        <v>0</v>
      </c>
      <c r="C629" s="18">
        <v>0</v>
      </c>
      <c r="D629" s="18"/>
      <c r="E629" s="12" t="e">
        <f t="shared" si="9"/>
        <v>#DIV/0!</v>
      </c>
    </row>
    <row r="630" spans="1:5" ht="20.100000000000001" customHeight="1">
      <c r="A630" s="17" t="s">
        <v>402</v>
      </c>
      <c r="B630" s="18">
        <v>0</v>
      </c>
      <c r="C630" s="18">
        <v>0</v>
      </c>
      <c r="D630" s="18"/>
      <c r="E630" s="12" t="e">
        <f t="shared" si="9"/>
        <v>#DIV/0!</v>
      </c>
    </row>
    <row r="631" spans="1:5" ht="20.100000000000001" customHeight="1">
      <c r="A631" s="17" t="s">
        <v>870</v>
      </c>
      <c r="B631" s="18">
        <v>0</v>
      </c>
      <c r="C631" s="18">
        <v>0</v>
      </c>
      <c r="D631" s="18"/>
      <c r="E631" s="12" t="e">
        <f t="shared" si="9"/>
        <v>#DIV/0!</v>
      </c>
    </row>
    <row r="632" spans="1:5" ht="20.100000000000001" customHeight="1">
      <c r="A632" s="17" t="s">
        <v>871</v>
      </c>
      <c r="B632" s="18">
        <v>0</v>
      </c>
      <c r="C632" s="18">
        <v>0</v>
      </c>
      <c r="D632" s="18"/>
      <c r="E632" s="12" t="e">
        <f t="shared" si="9"/>
        <v>#DIV/0!</v>
      </c>
    </row>
    <row r="633" spans="1:5" ht="20.100000000000001" customHeight="1">
      <c r="A633" s="17" t="s">
        <v>872</v>
      </c>
      <c r="B633" s="18">
        <v>0</v>
      </c>
      <c r="C633" s="18">
        <v>0</v>
      </c>
      <c r="D633" s="18"/>
      <c r="E633" s="12" t="e">
        <f t="shared" si="9"/>
        <v>#DIV/0!</v>
      </c>
    </row>
    <row r="634" spans="1:5" ht="20.100000000000001" customHeight="1">
      <c r="A634" s="17" t="s">
        <v>873</v>
      </c>
      <c r="B634" s="18">
        <v>0</v>
      </c>
      <c r="C634" s="18">
        <v>0</v>
      </c>
      <c r="D634" s="18"/>
      <c r="E634" s="12" t="e">
        <f t="shared" si="9"/>
        <v>#DIV/0!</v>
      </c>
    </row>
    <row r="635" spans="1:5" ht="20.100000000000001" customHeight="1">
      <c r="A635" s="17" t="s">
        <v>403</v>
      </c>
      <c r="B635" s="18">
        <v>520</v>
      </c>
      <c r="C635" s="18">
        <v>520</v>
      </c>
      <c r="D635" s="18">
        <v>10545</v>
      </c>
      <c r="E635" s="12">
        <f t="shared" si="9"/>
        <v>2027.8846153846152</v>
      </c>
    </row>
    <row r="636" spans="1:5" ht="20.100000000000001" customHeight="1">
      <c r="A636" s="17" t="s">
        <v>874</v>
      </c>
      <c r="B636" s="18">
        <v>95</v>
      </c>
      <c r="C636" s="18">
        <v>95</v>
      </c>
      <c r="D636" s="18">
        <v>100</v>
      </c>
      <c r="E636" s="12">
        <f t="shared" si="9"/>
        <v>105.26315789473684</v>
      </c>
    </row>
    <row r="637" spans="1:5" ht="20.100000000000001" customHeight="1">
      <c r="A637" s="17" t="s">
        <v>875</v>
      </c>
      <c r="B637" s="18">
        <v>356</v>
      </c>
      <c r="C637" s="18">
        <v>356</v>
      </c>
      <c r="D637" s="18">
        <v>373</v>
      </c>
      <c r="E637" s="12">
        <f t="shared" si="9"/>
        <v>104.7752808988764</v>
      </c>
    </row>
    <row r="638" spans="1:5" ht="20.100000000000001" customHeight="1">
      <c r="A638" s="17" t="s">
        <v>876</v>
      </c>
      <c r="B638" s="18">
        <v>0</v>
      </c>
      <c r="C638" s="18">
        <v>0</v>
      </c>
      <c r="D638" s="18"/>
      <c r="E638" s="12" t="e">
        <f t="shared" si="9"/>
        <v>#DIV/0!</v>
      </c>
    </row>
    <row r="639" spans="1:5" ht="20.100000000000001" customHeight="1">
      <c r="A639" s="17" t="s">
        <v>877</v>
      </c>
      <c r="B639" s="18">
        <v>69</v>
      </c>
      <c r="C639" s="18">
        <v>69</v>
      </c>
      <c r="D639" s="18">
        <v>72</v>
      </c>
      <c r="E639" s="12">
        <f t="shared" si="9"/>
        <v>104.34782608695652</v>
      </c>
    </row>
    <row r="640" spans="1:5" ht="20.100000000000001" customHeight="1">
      <c r="A640" s="17" t="s">
        <v>878</v>
      </c>
      <c r="B640" s="18">
        <v>0</v>
      </c>
      <c r="C640" s="18">
        <v>0</v>
      </c>
      <c r="D640" s="18"/>
      <c r="E640" s="12" t="e">
        <f t="shared" si="9"/>
        <v>#DIV/0!</v>
      </c>
    </row>
    <row r="641" spans="1:5" ht="20.100000000000001" customHeight="1">
      <c r="A641" s="17" t="s">
        <v>879</v>
      </c>
      <c r="B641" s="18">
        <v>0</v>
      </c>
      <c r="C641" s="18">
        <v>0</v>
      </c>
      <c r="D641" s="18"/>
      <c r="E641" s="12" t="e">
        <f t="shared" si="9"/>
        <v>#DIV/0!</v>
      </c>
    </row>
    <row r="642" spans="1:5" ht="20.100000000000001" customHeight="1">
      <c r="A642" s="17" t="s">
        <v>880</v>
      </c>
      <c r="B642" s="18">
        <v>0</v>
      </c>
      <c r="C642" s="18">
        <v>0</v>
      </c>
      <c r="D642" s="18"/>
      <c r="E642" s="12" t="e">
        <f t="shared" si="9"/>
        <v>#DIV/0!</v>
      </c>
    </row>
    <row r="643" spans="1:5" ht="20.100000000000001" customHeight="1">
      <c r="A643" s="17" t="s">
        <v>404</v>
      </c>
      <c r="B643" s="18">
        <v>0</v>
      </c>
      <c r="C643" s="18">
        <v>0</v>
      </c>
      <c r="D643" s="18">
        <v>10000</v>
      </c>
      <c r="E643" s="12" t="e">
        <f t="shared" si="9"/>
        <v>#DIV/0!</v>
      </c>
    </row>
    <row r="644" spans="1:5" ht="20.100000000000001" customHeight="1">
      <c r="A644" s="17" t="s">
        <v>405</v>
      </c>
      <c r="B644" s="18">
        <v>111</v>
      </c>
      <c r="C644" s="18">
        <v>111</v>
      </c>
      <c r="D644" s="18">
        <v>116</v>
      </c>
      <c r="E644" s="12">
        <f t="shared" si="9"/>
        <v>104.5045045045045</v>
      </c>
    </row>
    <row r="645" spans="1:5" ht="20.100000000000001" customHeight="1">
      <c r="A645" s="17" t="s">
        <v>406</v>
      </c>
      <c r="B645" s="18">
        <v>101</v>
      </c>
      <c r="C645" s="18">
        <v>101</v>
      </c>
      <c r="D645" s="18">
        <v>106</v>
      </c>
      <c r="E645" s="12">
        <f t="shared" ref="E645:E708" si="10">D645/C645*100</f>
        <v>104.95049504950495</v>
      </c>
    </row>
    <row r="646" spans="1:5" ht="20.100000000000001" customHeight="1">
      <c r="A646" s="17" t="s">
        <v>407</v>
      </c>
      <c r="B646" s="18">
        <v>0</v>
      </c>
      <c r="C646" s="18">
        <v>0</v>
      </c>
      <c r="D646" s="18"/>
      <c r="E646" s="12" t="e">
        <f t="shared" si="10"/>
        <v>#DIV/0!</v>
      </c>
    </row>
    <row r="647" spans="1:5" ht="20.100000000000001" customHeight="1">
      <c r="A647" s="17" t="s">
        <v>881</v>
      </c>
      <c r="B647" s="18">
        <v>0</v>
      </c>
      <c r="C647" s="18">
        <v>0</v>
      </c>
      <c r="D647" s="18"/>
      <c r="E647" s="12" t="e">
        <f t="shared" si="10"/>
        <v>#DIV/0!</v>
      </c>
    </row>
    <row r="648" spans="1:5" ht="20.100000000000001" customHeight="1">
      <c r="A648" s="17" t="s">
        <v>882</v>
      </c>
      <c r="B648" s="18">
        <v>0</v>
      </c>
      <c r="C648" s="18">
        <v>0</v>
      </c>
      <c r="D648" s="18"/>
      <c r="E648" s="12" t="e">
        <f t="shared" si="10"/>
        <v>#DIV/0!</v>
      </c>
    </row>
    <row r="649" spans="1:5" ht="20.100000000000001" customHeight="1">
      <c r="A649" s="17" t="s">
        <v>883</v>
      </c>
      <c r="B649" s="18">
        <v>10</v>
      </c>
      <c r="C649" s="18">
        <v>10</v>
      </c>
      <c r="D649" s="18">
        <v>10</v>
      </c>
      <c r="E649" s="12">
        <f t="shared" si="10"/>
        <v>100</v>
      </c>
    </row>
    <row r="650" spans="1:5" ht="20.100000000000001" customHeight="1">
      <c r="A650" s="17" t="s">
        <v>408</v>
      </c>
      <c r="B650" s="18">
        <v>0</v>
      </c>
      <c r="C650" s="18">
        <v>0</v>
      </c>
      <c r="D650" s="18"/>
      <c r="E650" s="12" t="e">
        <f t="shared" si="10"/>
        <v>#DIV/0!</v>
      </c>
    </row>
    <row r="651" spans="1:5" ht="20.100000000000001" customHeight="1">
      <c r="A651" s="17" t="s">
        <v>884</v>
      </c>
      <c r="B651" s="18">
        <v>0</v>
      </c>
      <c r="C651" s="18">
        <v>0</v>
      </c>
      <c r="D651" s="18"/>
      <c r="E651" s="12" t="e">
        <f t="shared" si="10"/>
        <v>#DIV/0!</v>
      </c>
    </row>
    <row r="652" spans="1:5" ht="20.100000000000001" customHeight="1">
      <c r="A652" s="17" t="s">
        <v>885</v>
      </c>
      <c r="B652" s="18">
        <v>0</v>
      </c>
      <c r="C652" s="18">
        <v>0</v>
      </c>
      <c r="D652" s="18"/>
      <c r="E652" s="12" t="e">
        <f t="shared" si="10"/>
        <v>#DIV/0!</v>
      </c>
    </row>
    <row r="653" spans="1:5" ht="20.100000000000001" customHeight="1">
      <c r="A653" s="17" t="s">
        <v>886</v>
      </c>
      <c r="B653" s="18">
        <v>0</v>
      </c>
      <c r="C653" s="18">
        <v>0</v>
      </c>
      <c r="D653" s="18"/>
      <c r="E653" s="12" t="e">
        <f t="shared" si="10"/>
        <v>#DIV/0!</v>
      </c>
    </row>
    <row r="654" spans="1:5" ht="20.100000000000001" customHeight="1">
      <c r="A654" s="17" t="s">
        <v>887</v>
      </c>
      <c r="B654" s="18">
        <v>0</v>
      </c>
      <c r="C654" s="18">
        <v>0</v>
      </c>
      <c r="D654" s="18"/>
      <c r="E654" s="12" t="e">
        <f t="shared" si="10"/>
        <v>#DIV/0!</v>
      </c>
    </row>
    <row r="655" spans="1:5" ht="20.100000000000001" customHeight="1">
      <c r="A655" s="17" t="s">
        <v>888</v>
      </c>
      <c r="B655" s="18">
        <v>0</v>
      </c>
      <c r="C655" s="18">
        <v>0</v>
      </c>
      <c r="D655" s="18"/>
      <c r="E655" s="12" t="e">
        <f t="shared" si="10"/>
        <v>#DIV/0!</v>
      </c>
    </row>
    <row r="656" spans="1:5" ht="20.100000000000001" customHeight="1">
      <c r="A656" s="17" t="s">
        <v>889</v>
      </c>
      <c r="B656" s="18">
        <v>0</v>
      </c>
      <c r="C656" s="18">
        <v>0</v>
      </c>
      <c r="D656" s="18"/>
      <c r="E656" s="12" t="e">
        <f t="shared" si="10"/>
        <v>#DIV/0!</v>
      </c>
    </row>
    <row r="657" spans="1:5" ht="20.100000000000001" customHeight="1">
      <c r="A657" s="17" t="s">
        <v>890</v>
      </c>
      <c r="B657" s="18">
        <v>0</v>
      </c>
      <c r="C657" s="18">
        <v>0</v>
      </c>
      <c r="D657" s="18"/>
      <c r="E657" s="12" t="e">
        <f t="shared" si="10"/>
        <v>#DIV/0!</v>
      </c>
    </row>
    <row r="658" spans="1:5" ht="20.100000000000001" customHeight="1">
      <c r="A658" s="17" t="s">
        <v>891</v>
      </c>
      <c r="B658" s="18">
        <v>0</v>
      </c>
      <c r="C658" s="18">
        <v>0</v>
      </c>
      <c r="D658" s="18"/>
      <c r="E658" s="12" t="e">
        <f t="shared" si="10"/>
        <v>#DIV/0!</v>
      </c>
    </row>
    <row r="659" spans="1:5" ht="20.100000000000001" customHeight="1">
      <c r="A659" s="17" t="s">
        <v>892</v>
      </c>
      <c r="B659" s="18">
        <v>0</v>
      </c>
      <c r="C659" s="18">
        <v>0</v>
      </c>
      <c r="D659" s="18"/>
      <c r="E659" s="12" t="e">
        <f t="shared" si="10"/>
        <v>#DIV/0!</v>
      </c>
    </row>
    <row r="660" spans="1:5" ht="20.100000000000001" customHeight="1">
      <c r="A660" s="17" t="s">
        <v>893</v>
      </c>
      <c r="B660" s="18">
        <v>0</v>
      </c>
      <c r="C660" s="18">
        <v>0</v>
      </c>
      <c r="D660" s="18"/>
      <c r="E660" s="12" t="e">
        <f t="shared" si="10"/>
        <v>#DIV/0!</v>
      </c>
    </row>
    <row r="661" spans="1:5" ht="20.100000000000001" customHeight="1">
      <c r="A661" s="17" t="s">
        <v>894</v>
      </c>
      <c r="B661" s="18">
        <v>0</v>
      </c>
      <c r="C661" s="18">
        <v>0</v>
      </c>
      <c r="D661" s="18"/>
      <c r="E661" s="12" t="e">
        <f t="shared" si="10"/>
        <v>#DIV/0!</v>
      </c>
    </row>
    <row r="662" spans="1:5" ht="20.100000000000001" customHeight="1">
      <c r="A662" s="17" t="s">
        <v>895</v>
      </c>
      <c r="B662" s="18">
        <v>0</v>
      </c>
      <c r="C662" s="18">
        <v>0</v>
      </c>
      <c r="D662" s="18"/>
      <c r="E662" s="12" t="e">
        <f t="shared" si="10"/>
        <v>#DIV/0!</v>
      </c>
    </row>
    <row r="663" spans="1:5" ht="20.100000000000001" customHeight="1">
      <c r="A663" s="17" t="s">
        <v>896</v>
      </c>
      <c r="B663" s="18">
        <v>0</v>
      </c>
      <c r="C663" s="18">
        <v>0</v>
      </c>
      <c r="D663" s="18"/>
      <c r="E663" s="12" t="e">
        <f t="shared" si="10"/>
        <v>#DIV/0!</v>
      </c>
    </row>
    <row r="664" spans="1:5" ht="20.100000000000001" customHeight="1">
      <c r="A664" s="17" t="s">
        <v>897</v>
      </c>
      <c r="B664" s="18">
        <v>0</v>
      </c>
      <c r="C664" s="18">
        <v>0</v>
      </c>
      <c r="D664" s="18"/>
      <c r="E664" s="12" t="e">
        <f t="shared" si="10"/>
        <v>#DIV/0!</v>
      </c>
    </row>
    <row r="665" spans="1:5" ht="20.100000000000001" customHeight="1">
      <c r="A665" s="17" t="s">
        <v>898</v>
      </c>
      <c r="B665" s="18">
        <v>0</v>
      </c>
      <c r="C665" s="18">
        <v>0</v>
      </c>
      <c r="D665" s="18"/>
      <c r="E665" s="12" t="e">
        <f t="shared" si="10"/>
        <v>#DIV/0!</v>
      </c>
    </row>
    <row r="666" spans="1:5" ht="20.100000000000001" customHeight="1">
      <c r="A666" s="17" t="s">
        <v>899</v>
      </c>
      <c r="B666" s="18">
        <v>0</v>
      </c>
      <c r="C666" s="18">
        <v>0</v>
      </c>
      <c r="D666" s="18"/>
      <c r="E666" s="12" t="e">
        <f t="shared" si="10"/>
        <v>#DIV/0!</v>
      </c>
    </row>
    <row r="667" spans="1:5" ht="20.100000000000001" customHeight="1">
      <c r="A667" s="17" t="s">
        <v>900</v>
      </c>
      <c r="B667" s="18">
        <v>0</v>
      </c>
      <c r="C667" s="18">
        <v>0</v>
      </c>
      <c r="D667" s="18"/>
      <c r="E667" s="12" t="e">
        <f t="shared" si="10"/>
        <v>#DIV/0!</v>
      </c>
    </row>
    <row r="668" spans="1:5" ht="20.100000000000001" customHeight="1">
      <c r="A668" s="17" t="s">
        <v>901</v>
      </c>
      <c r="B668" s="18">
        <v>0</v>
      </c>
      <c r="C668" s="18">
        <v>0</v>
      </c>
      <c r="D668" s="18"/>
      <c r="E668" s="12" t="e">
        <f t="shared" si="10"/>
        <v>#DIV/0!</v>
      </c>
    </row>
    <row r="669" spans="1:5" ht="20.100000000000001" customHeight="1">
      <c r="A669" s="17" t="s">
        <v>902</v>
      </c>
      <c r="B669" s="18">
        <v>0</v>
      </c>
      <c r="C669" s="18">
        <v>0</v>
      </c>
      <c r="D669" s="18"/>
      <c r="E669" s="12" t="e">
        <f t="shared" si="10"/>
        <v>#DIV/0!</v>
      </c>
    </row>
    <row r="670" spans="1:5" ht="20.100000000000001" customHeight="1">
      <c r="A670" s="17" t="s">
        <v>903</v>
      </c>
      <c r="B670" s="18">
        <v>0</v>
      </c>
      <c r="C670" s="18">
        <v>0</v>
      </c>
      <c r="D670" s="18"/>
      <c r="E670" s="12" t="e">
        <f t="shared" si="10"/>
        <v>#DIV/0!</v>
      </c>
    </row>
    <row r="671" spans="1:5" ht="20.100000000000001" customHeight="1">
      <c r="A671" s="17" t="s">
        <v>904</v>
      </c>
      <c r="B671" s="18">
        <v>0</v>
      </c>
      <c r="C671" s="18">
        <v>0</v>
      </c>
      <c r="D671" s="18"/>
      <c r="E671" s="12" t="e">
        <f t="shared" si="10"/>
        <v>#DIV/0!</v>
      </c>
    </row>
    <row r="672" spans="1:5" ht="20.100000000000001" customHeight="1">
      <c r="A672" s="17" t="s">
        <v>409</v>
      </c>
      <c r="B672" s="18">
        <v>385</v>
      </c>
      <c r="C672" s="18">
        <v>385</v>
      </c>
      <c r="D672" s="18">
        <v>404</v>
      </c>
      <c r="E672" s="12">
        <f t="shared" si="10"/>
        <v>104.93506493506493</v>
      </c>
    </row>
    <row r="673" spans="1:5" ht="20.100000000000001" customHeight="1">
      <c r="A673" s="17" t="s">
        <v>905</v>
      </c>
      <c r="B673" s="18">
        <v>290</v>
      </c>
      <c r="C673" s="18">
        <v>290</v>
      </c>
      <c r="D673" s="18">
        <v>304</v>
      </c>
      <c r="E673" s="12">
        <f t="shared" si="10"/>
        <v>104.82758620689656</v>
      </c>
    </row>
    <row r="674" spans="1:5" ht="20.100000000000001" customHeight="1">
      <c r="A674" s="17" t="s">
        <v>906</v>
      </c>
      <c r="B674" s="18">
        <v>95</v>
      </c>
      <c r="C674" s="18">
        <v>95</v>
      </c>
      <c r="D674" s="18">
        <v>100</v>
      </c>
      <c r="E674" s="12">
        <f t="shared" si="10"/>
        <v>105.26315789473684</v>
      </c>
    </row>
    <row r="675" spans="1:5" ht="20.100000000000001" customHeight="1">
      <c r="A675" s="17" t="s">
        <v>907</v>
      </c>
      <c r="B675" s="18">
        <v>0</v>
      </c>
      <c r="C675" s="18">
        <v>0</v>
      </c>
      <c r="D675" s="18"/>
      <c r="E675" s="12" t="e">
        <f t="shared" si="10"/>
        <v>#DIV/0!</v>
      </c>
    </row>
    <row r="676" spans="1:5" ht="20.100000000000001" customHeight="1">
      <c r="A676" s="17" t="s">
        <v>908</v>
      </c>
      <c r="B676" s="18">
        <v>0</v>
      </c>
      <c r="C676" s="18">
        <v>0</v>
      </c>
      <c r="D676" s="18"/>
      <c r="E676" s="12" t="e">
        <f t="shared" si="10"/>
        <v>#DIV/0!</v>
      </c>
    </row>
    <row r="677" spans="1:5" ht="20.100000000000001" customHeight="1">
      <c r="A677" s="17" t="s">
        <v>410</v>
      </c>
      <c r="B677" s="18">
        <v>0</v>
      </c>
      <c r="C677" s="18">
        <v>0</v>
      </c>
      <c r="D677" s="18"/>
      <c r="E677" s="12" t="e">
        <f t="shared" si="10"/>
        <v>#DIV/0!</v>
      </c>
    </row>
    <row r="678" spans="1:5" ht="20.100000000000001" customHeight="1">
      <c r="A678" s="17" t="s">
        <v>909</v>
      </c>
      <c r="B678" s="18">
        <v>0</v>
      </c>
      <c r="C678" s="18">
        <v>0</v>
      </c>
      <c r="D678" s="18"/>
      <c r="E678" s="12" t="e">
        <f t="shared" si="10"/>
        <v>#DIV/0!</v>
      </c>
    </row>
    <row r="679" spans="1:5" ht="20.100000000000001" customHeight="1">
      <c r="A679" s="17" t="s">
        <v>910</v>
      </c>
      <c r="B679" s="18">
        <v>0</v>
      </c>
      <c r="C679" s="18">
        <v>0</v>
      </c>
      <c r="D679" s="18"/>
      <c r="E679" s="12" t="e">
        <f t="shared" si="10"/>
        <v>#DIV/0!</v>
      </c>
    </row>
    <row r="680" spans="1:5" ht="20.100000000000001" customHeight="1">
      <c r="A680" s="17" t="s">
        <v>911</v>
      </c>
      <c r="B680" s="18">
        <v>0</v>
      </c>
      <c r="C680" s="18">
        <v>0</v>
      </c>
      <c r="D680" s="18"/>
      <c r="E680" s="12" t="e">
        <f t="shared" si="10"/>
        <v>#DIV/0!</v>
      </c>
    </row>
    <row r="681" spans="1:5" ht="20.100000000000001" customHeight="1">
      <c r="A681" s="17" t="s">
        <v>912</v>
      </c>
      <c r="B681" s="18">
        <v>0</v>
      </c>
      <c r="C681" s="18">
        <v>0</v>
      </c>
      <c r="D681" s="18"/>
      <c r="E681" s="12" t="e">
        <f t="shared" si="10"/>
        <v>#DIV/0!</v>
      </c>
    </row>
    <row r="682" spans="1:5" ht="20.100000000000001" customHeight="1">
      <c r="A682" s="17" t="s">
        <v>913</v>
      </c>
      <c r="B682" s="18">
        <v>8</v>
      </c>
      <c r="C682" s="18">
        <v>8</v>
      </c>
      <c r="D682" s="18">
        <v>8</v>
      </c>
      <c r="E682" s="12">
        <f t="shared" si="10"/>
        <v>100</v>
      </c>
    </row>
    <row r="683" spans="1:5" ht="20.100000000000001" customHeight="1">
      <c r="A683" s="17" t="s">
        <v>1322</v>
      </c>
      <c r="B683" s="18">
        <v>0</v>
      </c>
      <c r="C683" s="18">
        <v>0</v>
      </c>
      <c r="D683" s="18"/>
      <c r="E683" s="12" t="e">
        <f t="shared" si="10"/>
        <v>#DIV/0!</v>
      </c>
    </row>
    <row r="684" spans="1:5" ht="20.100000000000001" customHeight="1">
      <c r="A684" s="17" t="s">
        <v>1323</v>
      </c>
      <c r="B684" s="18">
        <v>0</v>
      </c>
      <c r="C684" s="18">
        <v>0</v>
      </c>
      <c r="D684" s="18"/>
      <c r="E684" s="12" t="e">
        <f t="shared" si="10"/>
        <v>#DIV/0!</v>
      </c>
    </row>
    <row r="685" spans="1:5" ht="20.100000000000001" customHeight="1">
      <c r="A685" s="17" t="s">
        <v>595</v>
      </c>
      <c r="B685" s="18">
        <v>0</v>
      </c>
      <c r="C685" s="18">
        <v>0</v>
      </c>
      <c r="D685" s="18"/>
      <c r="E685" s="12" t="e">
        <f t="shared" si="10"/>
        <v>#DIV/0!</v>
      </c>
    </row>
    <row r="686" spans="1:5" ht="20.100000000000001" customHeight="1">
      <c r="A686" s="17" t="s">
        <v>914</v>
      </c>
      <c r="B686" s="18">
        <v>0</v>
      </c>
      <c r="C686" s="18">
        <v>0</v>
      </c>
      <c r="D686" s="18"/>
      <c r="E686" s="12" t="e">
        <f t="shared" si="10"/>
        <v>#DIV/0!</v>
      </c>
    </row>
    <row r="687" spans="1:5" ht="20.100000000000001" customHeight="1">
      <c r="A687" s="17" t="s">
        <v>915</v>
      </c>
      <c r="B687" s="18">
        <v>0</v>
      </c>
      <c r="C687" s="18">
        <v>0</v>
      </c>
      <c r="D687" s="18"/>
      <c r="E687" s="12" t="e">
        <f t="shared" si="10"/>
        <v>#DIV/0!</v>
      </c>
    </row>
    <row r="688" spans="1:5" ht="20.100000000000001" customHeight="1">
      <c r="A688" s="17" t="s">
        <v>916</v>
      </c>
      <c r="B688" s="18">
        <v>0</v>
      </c>
      <c r="C688" s="18">
        <v>0</v>
      </c>
      <c r="D688" s="18"/>
      <c r="E688" s="12" t="e">
        <f t="shared" si="10"/>
        <v>#DIV/0!</v>
      </c>
    </row>
    <row r="689" spans="1:5" ht="20.100000000000001" customHeight="1">
      <c r="A689" s="17" t="s">
        <v>917</v>
      </c>
      <c r="B689" s="18">
        <v>0</v>
      </c>
      <c r="C689" s="18">
        <v>0</v>
      </c>
      <c r="D689" s="18"/>
      <c r="E689" s="12" t="e">
        <f t="shared" si="10"/>
        <v>#DIV/0!</v>
      </c>
    </row>
    <row r="690" spans="1:5" ht="20.100000000000001" customHeight="1">
      <c r="A690" s="17" t="s">
        <v>918</v>
      </c>
      <c r="B690" s="18">
        <v>0</v>
      </c>
      <c r="C690" s="18">
        <v>0</v>
      </c>
      <c r="D690" s="18"/>
      <c r="E690" s="12" t="e">
        <f t="shared" si="10"/>
        <v>#DIV/0!</v>
      </c>
    </row>
    <row r="691" spans="1:5" ht="20.100000000000001" customHeight="1">
      <c r="A691" s="17" t="s">
        <v>919</v>
      </c>
      <c r="B691" s="18">
        <v>0</v>
      </c>
      <c r="C691" s="18">
        <v>0</v>
      </c>
      <c r="D691" s="18"/>
      <c r="E691" s="12" t="e">
        <f t="shared" si="10"/>
        <v>#DIV/0!</v>
      </c>
    </row>
    <row r="692" spans="1:5" ht="20.100000000000001" customHeight="1">
      <c r="A692" s="17" t="s">
        <v>920</v>
      </c>
      <c r="B692" s="18">
        <v>0</v>
      </c>
      <c r="C692" s="18">
        <v>0</v>
      </c>
      <c r="D692" s="18"/>
      <c r="E692" s="12" t="e">
        <f t="shared" si="10"/>
        <v>#DIV/0!</v>
      </c>
    </row>
    <row r="693" spans="1:5" ht="20.100000000000001" customHeight="1">
      <c r="A693" s="17" t="s">
        <v>623</v>
      </c>
      <c r="B693" s="18">
        <v>0</v>
      </c>
      <c r="C693" s="18">
        <v>0</v>
      </c>
      <c r="D693" s="18"/>
      <c r="E693" s="12" t="e">
        <f t="shared" si="10"/>
        <v>#DIV/0!</v>
      </c>
    </row>
    <row r="694" spans="1:5" ht="20.100000000000001" customHeight="1">
      <c r="A694" s="17" t="s">
        <v>921</v>
      </c>
      <c r="B694" s="18">
        <v>0</v>
      </c>
      <c r="C694" s="18">
        <v>0</v>
      </c>
      <c r="D694" s="18"/>
      <c r="E694" s="12" t="e">
        <f t="shared" si="10"/>
        <v>#DIV/0!</v>
      </c>
    </row>
    <row r="695" spans="1:5" ht="20.100000000000001" customHeight="1">
      <c r="A695" s="17" t="s">
        <v>425</v>
      </c>
      <c r="B695" s="18">
        <v>0</v>
      </c>
      <c r="C695" s="18">
        <v>0</v>
      </c>
      <c r="D695" s="18"/>
      <c r="E695" s="12" t="e">
        <f t="shared" si="10"/>
        <v>#DIV/0!</v>
      </c>
    </row>
    <row r="696" spans="1:5" ht="20.100000000000001" customHeight="1">
      <c r="A696" s="17" t="s">
        <v>922</v>
      </c>
      <c r="B696" s="18">
        <v>8</v>
      </c>
      <c r="C696" s="18">
        <v>8</v>
      </c>
      <c r="D696" s="18">
        <v>8</v>
      </c>
      <c r="E696" s="12">
        <f t="shared" si="10"/>
        <v>100</v>
      </c>
    </row>
    <row r="697" spans="1:5" ht="20.100000000000001" customHeight="1">
      <c r="A697" s="17" t="s">
        <v>411</v>
      </c>
      <c r="B697" s="18">
        <v>14345</v>
      </c>
      <c r="C697" s="18">
        <v>12045</v>
      </c>
      <c r="D697" s="18">
        <v>2626</v>
      </c>
      <c r="E697" s="12">
        <f t="shared" si="10"/>
        <v>21.801577418015775</v>
      </c>
    </row>
    <row r="698" spans="1:5" ht="20.100000000000001" customHeight="1">
      <c r="A698" s="17" t="s">
        <v>412</v>
      </c>
      <c r="B698" s="18">
        <v>14345</v>
      </c>
      <c r="C698" s="18">
        <v>12045</v>
      </c>
      <c r="D698" s="18">
        <v>2626</v>
      </c>
      <c r="E698" s="12">
        <f t="shared" si="10"/>
        <v>21.801577418015775</v>
      </c>
    </row>
    <row r="699" spans="1:5" ht="20.100000000000001" customHeight="1">
      <c r="A699" s="17" t="s">
        <v>413</v>
      </c>
      <c r="B699" s="18">
        <v>41349</v>
      </c>
      <c r="C699" s="18">
        <v>37649</v>
      </c>
      <c r="D699" s="18">
        <v>39500</v>
      </c>
      <c r="E699" s="12">
        <f t="shared" si="10"/>
        <v>104.91646524476081</v>
      </c>
    </row>
    <row r="700" spans="1:5" ht="20.100000000000001" customHeight="1">
      <c r="A700" s="17" t="s">
        <v>414</v>
      </c>
      <c r="B700" s="18">
        <v>9226</v>
      </c>
      <c r="C700" s="18">
        <v>9226</v>
      </c>
      <c r="D700" s="18">
        <v>9693</v>
      </c>
      <c r="E700" s="12">
        <f t="shared" si="10"/>
        <v>105.061781920659</v>
      </c>
    </row>
    <row r="701" spans="1:5" ht="20.100000000000001" customHeight="1">
      <c r="A701" s="17" t="s">
        <v>1322</v>
      </c>
      <c r="B701" s="18">
        <v>2455</v>
      </c>
      <c r="C701" s="18">
        <v>2455</v>
      </c>
      <c r="D701" s="18">
        <v>2580</v>
      </c>
      <c r="E701" s="12">
        <f t="shared" si="10"/>
        <v>105.09164969450102</v>
      </c>
    </row>
    <row r="702" spans="1:5" ht="20.100000000000001" customHeight="1">
      <c r="A702" s="17" t="s">
        <v>1323</v>
      </c>
      <c r="B702" s="18">
        <v>965</v>
      </c>
      <c r="C702" s="18">
        <v>965</v>
      </c>
      <c r="D702" s="18">
        <v>1014</v>
      </c>
      <c r="E702" s="12">
        <f t="shared" si="10"/>
        <v>105.07772020725388</v>
      </c>
    </row>
    <row r="703" spans="1:5" ht="20.100000000000001" customHeight="1">
      <c r="A703" s="17" t="s">
        <v>595</v>
      </c>
      <c r="B703" s="18">
        <v>0</v>
      </c>
      <c r="C703" s="18">
        <v>0</v>
      </c>
      <c r="D703" s="18"/>
      <c r="E703" s="12" t="e">
        <f t="shared" si="10"/>
        <v>#DIV/0!</v>
      </c>
    </row>
    <row r="704" spans="1:5" ht="20.100000000000001" customHeight="1">
      <c r="A704" s="17" t="s">
        <v>415</v>
      </c>
      <c r="B704" s="18">
        <v>2429</v>
      </c>
      <c r="C704" s="18">
        <v>2429</v>
      </c>
      <c r="D704" s="18">
        <v>2552</v>
      </c>
      <c r="E704" s="12">
        <f t="shared" si="10"/>
        <v>105.06381226842323</v>
      </c>
    </row>
    <row r="705" spans="1:5" ht="20.100000000000001" customHeight="1">
      <c r="A705" s="17" t="s">
        <v>923</v>
      </c>
      <c r="B705" s="18">
        <v>0</v>
      </c>
      <c r="C705" s="18">
        <v>0</v>
      </c>
      <c r="D705" s="18"/>
      <c r="E705" s="12" t="e">
        <f t="shared" si="10"/>
        <v>#DIV/0!</v>
      </c>
    </row>
    <row r="706" spans="1:5" ht="20.100000000000001" customHeight="1">
      <c r="A706" s="17" t="s">
        <v>924</v>
      </c>
      <c r="B706" s="18">
        <v>185</v>
      </c>
      <c r="C706" s="18">
        <v>185</v>
      </c>
      <c r="D706" s="18">
        <v>194</v>
      </c>
      <c r="E706" s="12">
        <f t="shared" si="10"/>
        <v>104.86486486486486</v>
      </c>
    </row>
    <row r="707" spans="1:5" ht="20.100000000000001" customHeight="1">
      <c r="A707" s="17" t="s">
        <v>925</v>
      </c>
      <c r="B707" s="18">
        <v>0</v>
      </c>
      <c r="C707" s="18">
        <v>0</v>
      </c>
      <c r="D707" s="18"/>
      <c r="E707" s="12" t="e">
        <f t="shared" si="10"/>
        <v>#DIV/0!</v>
      </c>
    </row>
    <row r="708" spans="1:5" ht="20.100000000000001" customHeight="1">
      <c r="A708" s="17" t="s">
        <v>926</v>
      </c>
      <c r="B708" s="18">
        <v>0</v>
      </c>
      <c r="C708" s="18">
        <v>0</v>
      </c>
      <c r="D708" s="18"/>
      <c r="E708" s="12" t="e">
        <f t="shared" si="10"/>
        <v>#DIV/0!</v>
      </c>
    </row>
    <row r="709" spans="1:5" ht="20.100000000000001" customHeight="1">
      <c r="A709" s="17" t="s">
        <v>927</v>
      </c>
      <c r="B709" s="18">
        <v>0</v>
      </c>
      <c r="C709" s="18">
        <v>0</v>
      </c>
      <c r="D709" s="18"/>
      <c r="E709" s="12" t="e">
        <f t="shared" ref="E709:E772" si="11">D709/C709*100</f>
        <v>#DIV/0!</v>
      </c>
    </row>
    <row r="710" spans="1:5" ht="20.100000000000001" customHeight="1">
      <c r="A710" s="17" t="s">
        <v>928</v>
      </c>
      <c r="B710" s="18">
        <v>0</v>
      </c>
      <c r="C710" s="18">
        <v>0</v>
      </c>
      <c r="D710" s="18"/>
      <c r="E710" s="12" t="e">
        <f t="shared" si="11"/>
        <v>#DIV/0!</v>
      </c>
    </row>
    <row r="711" spans="1:5" ht="20.100000000000001" customHeight="1">
      <c r="A711" s="17" t="s">
        <v>416</v>
      </c>
      <c r="B711" s="18">
        <v>3192</v>
      </c>
      <c r="C711" s="18">
        <v>3192</v>
      </c>
      <c r="D711" s="18">
        <v>3353</v>
      </c>
      <c r="E711" s="12">
        <f t="shared" si="11"/>
        <v>105.04385964912282</v>
      </c>
    </row>
    <row r="712" spans="1:5" ht="20.100000000000001" customHeight="1">
      <c r="A712" s="17" t="s">
        <v>929</v>
      </c>
      <c r="B712" s="18">
        <v>1418</v>
      </c>
      <c r="C712" s="18">
        <v>1418</v>
      </c>
      <c r="D712" s="18">
        <v>1488</v>
      </c>
      <c r="E712" s="12">
        <f t="shared" si="11"/>
        <v>104.93653032440055</v>
      </c>
    </row>
    <row r="713" spans="1:5" ht="20.100000000000001" customHeight="1">
      <c r="A713" s="17" t="s">
        <v>930</v>
      </c>
      <c r="B713" s="18">
        <v>1418</v>
      </c>
      <c r="C713" s="18">
        <v>1418</v>
      </c>
      <c r="D713" s="18">
        <v>1488</v>
      </c>
      <c r="E713" s="12">
        <f t="shared" si="11"/>
        <v>104.93653032440055</v>
      </c>
    </row>
    <row r="714" spans="1:5" ht="20.100000000000001" customHeight="1">
      <c r="A714" s="17" t="s">
        <v>417</v>
      </c>
      <c r="B714" s="18">
        <v>13630</v>
      </c>
      <c r="C714" s="18">
        <v>9930</v>
      </c>
      <c r="D714" s="18">
        <v>11895</v>
      </c>
      <c r="E714" s="12">
        <f t="shared" si="11"/>
        <v>119.78851963746224</v>
      </c>
    </row>
    <row r="715" spans="1:5" ht="20.100000000000001" customHeight="1">
      <c r="A715" s="17" t="s">
        <v>931</v>
      </c>
      <c r="B715" s="18">
        <v>0</v>
      </c>
      <c r="C715" s="18">
        <v>0</v>
      </c>
      <c r="D715" s="18"/>
      <c r="E715" s="12" t="e">
        <f t="shared" si="11"/>
        <v>#DIV/0!</v>
      </c>
    </row>
    <row r="716" spans="1:5" ht="20.100000000000001" customHeight="1">
      <c r="A716" s="17" t="s">
        <v>418</v>
      </c>
      <c r="B716" s="18">
        <v>13630</v>
      </c>
      <c r="C716" s="18">
        <v>9930</v>
      </c>
      <c r="D716" s="18">
        <v>11895</v>
      </c>
      <c r="E716" s="12">
        <f t="shared" si="11"/>
        <v>119.78851963746224</v>
      </c>
    </row>
    <row r="717" spans="1:5" ht="20.100000000000001" customHeight="1">
      <c r="A717" s="17" t="s">
        <v>419</v>
      </c>
      <c r="B717" s="18">
        <v>14341</v>
      </c>
      <c r="C717" s="18">
        <v>14341</v>
      </c>
      <c r="D717" s="18">
        <v>14900</v>
      </c>
      <c r="E717" s="12">
        <f t="shared" si="11"/>
        <v>103.8979150686842</v>
      </c>
    </row>
    <row r="718" spans="1:5" ht="20.100000000000001" customHeight="1">
      <c r="A718" s="17" t="s">
        <v>420</v>
      </c>
      <c r="B718" s="18">
        <v>14341</v>
      </c>
      <c r="C718" s="18">
        <v>14341</v>
      </c>
      <c r="D718" s="18">
        <v>14900</v>
      </c>
      <c r="E718" s="12">
        <f t="shared" si="11"/>
        <v>103.8979150686842</v>
      </c>
    </row>
    <row r="719" spans="1:5" ht="20.100000000000001" customHeight="1">
      <c r="A719" s="17" t="s">
        <v>932</v>
      </c>
      <c r="B719" s="18">
        <v>135</v>
      </c>
      <c r="C719" s="18">
        <v>135</v>
      </c>
      <c r="D719" s="18">
        <v>141</v>
      </c>
      <c r="E719" s="12">
        <f t="shared" si="11"/>
        <v>104.44444444444446</v>
      </c>
    </row>
    <row r="720" spans="1:5" ht="20.100000000000001" customHeight="1">
      <c r="A720" s="17" t="s">
        <v>933</v>
      </c>
      <c r="B720" s="18">
        <v>135</v>
      </c>
      <c r="C720" s="18">
        <v>135</v>
      </c>
      <c r="D720" s="18">
        <v>141</v>
      </c>
      <c r="E720" s="12">
        <f t="shared" si="11"/>
        <v>104.44444444444446</v>
      </c>
    </row>
    <row r="721" spans="1:5" ht="20.100000000000001" customHeight="1">
      <c r="A721" s="17" t="s">
        <v>421</v>
      </c>
      <c r="B721" s="18">
        <v>2599</v>
      </c>
      <c r="C721" s="18">
        <v>2599</v>
      </c>
      <c r="D721" s="18">
        <v>1383</v>
      </c>
      <c r="E721" s="12">
        <f t="shared" si="11"/>
        <v>53.212774143901498</v>
      </c>
    </row>
    <row r="722" spans="1:5" ht="20.100000000000001" customHeight="1">
      <c r="A722" s="17" t="s">
        <v>422</v>
      </c>
      <c r="B722" s="18">
        <v>2599</v>
      </c>
      <c r="C722" s="18">
        <v>2599</v>
      </c>
      <c r="D722" s="18">
        <v>1383</v>
      </c>
      <c r="E722" s="12">
        <f t="shared" si="11"/>
        <v>53.212774143901498</v>
      </c>
    </row>
    <row r="723" spans="1:5" ht="20.100000000000001" customHeight="1">
      <c r="A723" s="17" t="s">
        <v>423</v>
      </c>
      <c r="B723" s="18">
        <v>110159</v>
      </c>
      <c r="C723" s="18">
        <v>96965</v>
      </c>
      <c r="D723" s="18">
        <v>101000</v>
      </c>
      <c r="E723" s="12">
        <f t="shared" si="11"/>
        <v>104.16129531274171</v>
      </c>
    </row>
    <row r="724" spans="1:5" ht="20.100000000000001" customHeight="1">
      <c r="A724" s="17" t="s">
        <v>424</v>
      </c>
      <c r="B724" s="18">
        <v>33362</v>
      </c>
      <c r="C724" s="18">
        <v>33362</v>
      </c>
      <c r="D724" s="18">
        <v>34729</v>
      </c>
      <c r="E724" s="12">
        <f t="shared" si="11"/>
        <v>104.09747617049338</v>
      </c>
    </row>
    <row r="725" spans="1:5" ht="20.100000000000001" customHeight="1">
      <c r="A725" s="17" t="s">
        <v>1322</v>
      </c>
      <c r="B725" s="18">
        <v>5527</v>
      </c>
      <c r="C725" s="18">
        <v>5527</v>
      </c>
      <c r="D725" s="18">
        <v>5754</v>
      </c>
      <c r="E725" s="12">
        <f t="shared" si="11"/>
        <v>104.10711054821785</v>
      </c>
    </row>
    <row r="726" spans="1:5" ht="20.100000000000001" customHeight="1">
      <c r="A726" s="17" t="s">
        <v>1323</v>
      </c>
      <c r="B726" s="18">
        <v>280</v>
      </c>
      <c r="C726" s="18">
        <v>280</v>
      </c>
      <c r="D726" s="18">
        <v>291</v>
      </c>
      <c r="E726" s="12">
        <f t="shared" si="11"/>
        <v>103.92857142857143</v>
      </c>
    </row>
    <row r="727" spans="1:5" ht="20.100000000000001" customHeight="1">
      <c r="A727" s="17" t="s">
        <v>595</v>
      </c>
      <c r="B727" s="18">
        <v>0</v>
      </c>
      <c r="C727" s="18">
        <v>0</v>
      </c>
      <c r="D727" s="18"/>
      <c r="E727" s="12" t="e">
        <f t="shared" si="11"/>
        <v>#DIV/0!</v>
      </c>
    </row>
    <row r="728" spans="1:5" ht="20.100000000000001" customHeight="1">
      <c r="A728" s="17" t="s">
        <v>425</v>
      </c>
      <c r="B728" s="18">
        <v>1224</v>
      </c>
      <c r="C728" s="18">
        <v>1224</v>
      </c>
      <c r="D728" s="18">
        <v>1274</v>
      </c>
      <c r="E728" s="12">
        <f t="shared" si="11"/>
        <v>104.08496732026144</v>
      </c>
    </row>
    <row r="729" spans="1:5" ht="20.100000000000001" customHeight="1">
      <c r="A729" s="17" t="s">
        <v>934</v>
      </c>
      <c r="B729" s="18">
        <v>0</v>
      </c>
      <c r="C729" s="18">
        <v>0</v>
      </c>
      <c r="D729" s="18"/>
      <c r="E729" s="12" t="e">
        <f t="shared" si="11"/>
        <v>#DIV/0!</v>
      </c>
    </row>
    <row r="730" spans="1:5" ht="20.100000000000001" customHeight="1">
      <c r="A730" s="17" t="s">
        <v>426</v>
      </c>
      <c r="B730" s="18">
        <v>112</v>
      </c>
      <c r="C730" s="18">
        <v>112</v>
      </c>
      <c r="D730" s="18">
        <v>117</v>
      </c>
      <c r="E730" s="12">
        <f t="shared" si="11"/>
        <v>104.46428571428572</v>
      </c>
    </row>
    <row r="731" spans="1:5" ht="20.100000000000001" customHeight="1">
      <c r="A731" s="17" t="s">
        <v>935</v>
      </c>
      <c r="B731" s="18">
        <v>223</v>
      </c>
      <c r="C731" s="18">
        <v>223</v>
      </c>
      <c r="D731" s="18">
        <v>232</v>
      </c>
      <c r="E731" s="12">
        <f t="shared" si="11"/>
        <v>104.03587443946188</v>
      </c>
    </row>
    <row r="732" spans="1:5" ht="20.100000000000001" customHeight="1">
      <c r="A732" s="17" t="s">
        <v>936</v>
      </c>
      <c r="B732" s="18">
        <v>6</v>
      </c>
      <c r="C732" s="18">
        <v>6</v>
      </c>
      <c r="D732" s="18">
        <v>6</v>
      </c>
      <c r="E732" s="12">
        <f t="shared" si="11"/>
        <v>100</v>
      </c>
    </row>
    <row r="733" spans="1:5" ht="20.100000000000001" customHeight="1">
      <c r="A733" s="17" t="s">
        <v>427</v>
      </c>
      <c r="B733" s="18">
        <v>400</v>
      </c>
      <c r="C733" s="18">
        <v>400</v>
      </c>
      <c r="D733" s="18">
        <v>416</v>
      </c>
      <c r="E733" s="12">
        <f t="shared" si="11"/>
        <v>104</v>
      </c>
    </row>
    <row r="734" spans="1:5" ht="20.100000000000001" customHeight="1">
      <c r="A734" s="17" t="s">
        <v>937</v>
      </c>
      <c r="B734" s="18">
        <v>0</v>
      </c>
      <c r="C734" s="18">
        <v>0</v>
      </c>
      <c r="D734" s="18"/>
      <c r="E734" s="12" t="e">
        <f t="shared" si="11"/>
        <v>#DIV/0!</v>
      </c>
    </row>
    <row r="735" spans="1:5" ht="20.100000000000001" customHeight="1">
      <c r="A735" s="17" t="s">
        <v>938</v>
      </c>
      <c r="B735" s="18">
        <v>0</v>
      </c>
      <c r="C735" s="18">
        <v>0</v>
      </c>
      <c r="D735" s="18"/>
      <c r="E735" s="12" t="e">
        <f t="shared" si="11"/>
        <v>#DIV/0!</v>
      </c>
    </row>
    <row r="736" spans="1:5" ht="20.100000000000001" customHeight="1">
      <c r="A736" s="17" t="s">
        <v>939</v>
      </c>
      <c r="B736" s="18">
        <v>0</v>
      </c>
      <c r="C736" s="18">
        <v>0</v>
      </c>
      <c r="D736" s="18"/>
      <c r="E736" s="12" t="e">
        <f t="shared" si="11"/>
        <v>#DIV/0!</v>
      </c>
    </row>
    <row r="737" spans="1:5" ht="20.100000000000001" customHeight="1">
      <c r="A737" s="17" t="s">
        <v>940</v>
      </c>
      <c r="B737" s="18">
        <v>0</v>
      </c>
      <c r="C737" s="18">
        <v>0</v>
      </c>
      <c r="D737" s="18"/>
      <c r="E737" s="12" t="e">
        <f t="shared" si="11"/>
        <v>#DIV/0!</v>
      </c>
    </row>
    <row r="738" spans="1:5" ht="20.100000000000001" customHeight="1">
      <c r="A738" s="17" t="s">
        <v>941</v>
      </c>
      <c r="B738" s="18">
        <v>0</v>
      </c>
      <c r="C738" s="18">
        <v>0</v>
      </c>
      <c r="D738" s="18"/>
      <c r="E738" s="12" t="e">
        <f t="shared" si="11"/>
        <v>#DIV/0!</v>
      </c>
    </row>
    <row r="739" spans="1:5" ht="20.100000000000001" customHeight="1">
      <c r="A739" s="17" t="s">
        <v>942</v>
      </c>
      <c r="B739" s="18">
        <v>0</v>
      </c>
      <c r="C739" s="18">
        <v>0</v>
      </c>
      <c r="D739" s="18"/>
      <c r="E739" s="12" t="e">
        <f t="shared" si="11"/>
        <v>#DIV/0!</v>
      </c>
    </row>
    <row r="740" spans="1:5" ht="20.100000000000001" customHeight="1">
      <c r="A740" s="17" t="s">
        <v>943</v>
      </c>
      <c r="B740" s="18">
        <v>20</v>
      </c>
      <c r="C740" s="18">
        <v>20</v>
      </c>
      <c r="D740" s="18">
        <v>21</v>
      </c>
      <c r="E740" s="12">
        <f t="shared" si="11"/>
        <v>105</v>
      </c>
    </row>
    <row r="741" spans="1:5" ht="20.100000000000001" customHeight="1">
      <c r="A741" s="17" t="s">
        <v>944</v>
      </c>
      <c r="B741" s="18">
        <v>0</v>
      </c>
      <c r="C741" s="18">
        <v>0</v>
      </c>
      <c r="D741" s="18"/>
      <c r="E741" s="12" t="e">
        <f t="shared" si="11"/>
        <v>#DIV/0!</v>
      </c>
    </row>
    <row r="742" spans="1:5" ht="20.100000000000001" customHeight="1">
      <c r="A742" s="17" t="s">
        <v>945</v>
      </c>
      <c r="B742" s="18">
        <v>0</v>
      </c>
      <c r="C742" s="18">
        <v>0</v>
      </c>
      <c r="D742" s="18"/>
      <c r="E742" s="12" t="e">
        <f t="shared" si="11"/>
        <v>#DIV/0!</v>
      </c>
    </row>
    <row r="743" spans="1:5" ht="20.100000000000001" customHeight="1">
      <c r="A743" s="17" t="s">
        <v>428</v>
      </c>
      <c r="B743" s="18">
        <v>0</v>
      </c>
      <c r="C743" s="18">
        <v>0</v>
      </c>
      <c r="D743" s="18"/>
      <c r="E743" s="12" t="e">
        <f t="shared" si="11"/>
        <v>#DIV/0!</v>
      </c>
    </row>
    <row r="744" spans="1:5" ht="20.100000000000001" customHeight="1">
      <c r="A744" s="17" t="s">
        <v>946</v>
      </c>
      <c r="B744" s="18">
        <v>0</v>
      </c>
      <c r="C744" s="18">
        <v>0</v>
      </c>
      <c r="D744" s="18"/>
      <c r="E744" s="12" t="e">
        <f t="shared" si="11"/>
        <v>#DIV/0!</v>
      </c>
    </row>
    <row r="745" spans="1:5" ht="20.100000000000001" customHeight="1">
      <c r="A745" s="17" t="s">
        <v>947</v>
      </c>
      <c r="B745" s="18">
        <v>0</v>
      </c>
      <c r="C745" s="18">
        <v>0</v>
      </c>
      <c r="D745" s="18"/>
      <c r="E745" s="12" t="e">
        <f t="shared" si="11"/>
        <v>#DIV/0!</v>
      </c>
    </row>
    <row r="746" spans="1:5" ht="20.100000000000001" customHeight="1">
      <c r="A746" s="17" t="s">
        <v>948</v>
      </c>
      <c r="B746" s="18">
        <v>0</v>
      </c>
      <c r="C746" s="18">
        <v>0</v>
      </c>
      <c r="D746" s="18"/>
      <c r="E746" s="12" t="e">
        <f t="shared" si="11"/>
        <v>#DIV/0!</v>
      </c>
    </row>
    <row r="747" spans="1:5" ht="20.100000000000001" customHeight="1">
      <c r="A747" s="17" t="s">
        <v>429</v>
      </c>
      <c r="B747" s="18">
        <v>11466</v>
      </c>
      <c r="C747" s="18">
        <v>11466</v>
      </c>
      <c r="D747" s="18">
        <v>11936</v>
      </c>
      <c r="E747" s="12">
        <f t="shared" si="11"/>
        <v>104.09907552764696</v>
      </c>
    </row>
    <row r="748" spans="1:5" ht="20.100000000000001" customHeight="1">
      <c r="A748" s="17" t="s">
        <v>430</v>
      </c>
      <c r="B748" s="18">
        <v>106</v>
      </c>
      <c r="C748" s="18">
        <v>106</v>
      </c>
      <c r="D748" s="18">
        <v>110</v>
      </c>
      <c r="E748" s="12">
        <f t="shared" si="11"/>
        <v>103.77358490566037</v>
      </c>
    </row>
    <row r="749" spans="1:5" ht="20.100000000000001" customHeight="1">
      <c r="A749" s="17" t="s">
        <v>431</v>
      </c>
      <c r="B749" s="18">
        <v>13998</v>
      </c>
      <c r="C749" s="18">
        <v>13998</v>
      </c>
      <c r="D749" s="18">
        <v>14572</v>
      </c>
      <c r="E749" s="12">
        <f t="shared" si="11"/>
        <v>104.10058579797115</v>
      </c>
    </row>
    <row r="750" spans="1:5" ht="20.100000000000001" customHeight="1">
      <c r="A750" s="17" t="s">
        <v>432</v>
      </c>
      <c r="B750" s="18">
        <v>1314</v>
      </c>
      <c r="C750" s="18">
        <v>1314</v>
      </c>
      <c r="D750" s="18">
        <v>1367</v>
      </c>
      <c r="E750" s="12">
        <f t="shared" si="11"/>
        <v>104.03348554033485</v>
      </c>
    </row>
    <row r="751" spans="1:5" ht="20.100000000000001" customHeight="1">
      <c r="A751" s="17" t="s">
        <v>1322</v>
      </c>
      <c r="B751" s="18">
        <v>0</v>
      </c>
      <c r="C751" s="18">
        <v>0</v>
      </c>
      <c r="D751" s="18"/>
      <c r="E751" s="12" t="e">
        <f t="shared" si="11"/>
        <v>#DIV/0!</v>
      </c>
    </row>
    <row r="752" spans="1:5" ht="20.100000000000001" customHeight="1">
      <c r="A752" s="17" t="s">
        <v>1323</v>
      </c>
      <c r="B752" s="18">
        <v>8</v>
      </c>
      <c r="C752" s="18">
        <v>8</v>
      </c>
      <c r="D752" s="18">
        <v>8</v>
      </c>
      <c r="E752" s="12">
        <f t="shared" si="11"/>
        <v>100</v>
      </c>
    </row>
    <row r="753" spans="1:5" ht="20.100000000000001" customHeight="1">
      <c r="A753" s="17" t="s">
        <v>595</v>
      </c>
      <c r="B753" s="18">
        <v>0</v>
      </c>
      <c r="C753" s="18">
        <v>0</v>
      </c>
      <c r="D753" s="18"/>
      <c r="E753" s="12" t="e">
        <f t="shared" si="11"/>
        <v>#DIV/0!</v>
      </c>
    </row>
    <row r="754" spans="1:5" ht="20.100000000000001" customHeight="1">
      <c r="A754" s="17" t="s">
        <v>949</v>
      </c>
      <c r="B754" s="18">
        <v>187</v>
      </c>
      <c r="C754" s="18">
        <v>187</v>
      </c>
      <c r="D754" s="18">
        <v>194</v>
      </c>
      <c r="E754" s="12">
        <f t="shared" si="11"/>
        <v>103.74331550802138</v>
      </c>
    </row>
    <row r="755" spans="1:5" ht="20.100000000000001" customHeight="1">
      <c r="A755" s="17" t="s">
        <v>950</v>
      </c>
      <c r="B755" s="18">
        <v>39</v>
      </c>
      <c r="C755" s="18">
        <v>39</v>
      </c>
      <c r="D755" s="18">
        <v>40</v>
      </c>
      <c r="E755" s="12">
        <f t="shared" si="11"/>
        <v>102.56410256410255</v>
      </c>
    </row>
    <row r="756" spans="1:5" ht="20.100000000000001" customHeight="1">
      <c r="A756" s="17" t="s">
        <v>951</v>
      </c>
      <c r="B756" s="18">
        <v>0</v>
      </c>
      <c r="C756" s="18">
        <v>0</v>
      </c>
      <c r="D756" s="18"/>
      <c r="E756" s="12" t="e">
        <f t="shared" si="11"/>
        <v>#DIV/0!</v>
      </c>
    </row>
    <row r="757" spans="1:5" ht="20.100000000000001" customHeight="1">
      <c r="A757" s="17" t="s">
        <v>952</v>
      </c>
      <c r="B757" s="18">
        <v>0</v>
      </c>
      <c r="C757" s="18">
        <v>0</v>
      </c>
      <c r="D757" s="18"/>
      <c r="E757" s="12" t="e">
        <f t="shared" si="11"/>
        <v>#DIV/0!</v>
      </c>
    </row>
    <row r="758" spans="1:5" ht="20.100000000000001" customHeight="1">
      <c r="A758" s="17" t="s">
        <v>953</v>
      </c>
      <c r="B758" s="18">
        <v>0</v>
      </c>
      <c r="C758" s="18">
        <v>0</v>
      </c>
      <c r="D758" s="18"/>
      <c r="E758" s="12" t="e">
        <f t="shared" si="11"/>
        <v>#DIV/0!</v>
      </c>
    </row>
    <row r="759" spans="1:5" ht="20.100000000000001" customHeight="1">
      <c r="A759" s="17" t="s">
        <v>433</v>
      </c>
      <c r="B759" s="18">
        <v>123</v>
      </c>
      <c r="C759" s="18">
        <v>123</v>
      </c>
      <c r="D759" s="18">
        <v>128</v>
      </c>
      <c r="E759" s="12">
        <f t="shared" si="11"/>
        <v>104.06504065040652</v>
      </c>
    </row>
    <row r="760" spans="1:5" ht="20.100000000000001" customHeight="1">
      <c r="A760" s="17" t="s">
        <v>954</v>
      </c>
      <c r="B760" s="18">
        <v>0</v>
      </c>
      <c r="C760" s="18">
        <v>0</v>
      </c>
      <c r="D760" s="18"/>
      <c r="E760" s="12" t="e">
        <f t="shared" si="11"/>
        <v>#DIV/0!</v>
      </c>
    </row>
    <row r="761" spans="1:5" ht="20.100000000000001" customHeight="1">
      <c r="A761" s="17" t="s">
        <v>955</v>
      </c>
      <c r="B761" s="18">
        <v>0</v>
      </c>
      <c r="C761" s="18">
        <v>0</v>
      </c>
      <c r="D761" s="18"/>
      <c r="E761" s="12" t="e">
        <f t="shared" si="11"/>
        <v>#DIV/0!</v>
      </c>
    </row>
    <row r="762" spans="1:5" ht="20.100000000000001" customHeight="1">
      <c r="A762" s="17" t="s">
        <v>956</v>
      </c>
      <c r="B762" s="18">
        <v>0</v>
      </c>
      <c r="C762" s="18">
        <v>0</v>
      </c>
      <c r="D762" s="18"/>
      <c r="E762" s="12" t="e">
        <f t="shared" si="11"/>
        <v>#DIV/0!</v>
      </c>
    </row>
    <row r="763" spans="1:5" ht="20.100000000000001" customHeight="1">
      <c r="A763" s="17" t="s">
        <v>957</v>
      </c>
      <c r="B763" s="18">
        <v>11</v>
      </c>
      <c r="C763" s="18">
        <v>11</v>
      </c>
      <c r="D763" s="18">
        <v>11</v>
      </c>
      <c r="E763" s="12">
        <f t="shared" si="11"/>
        <v>100</v>
      </c>
    </row>
    <row r="764" spans="1:5" ht="20.100000000000001" customHeight="1">
      <c r="A764" s="17" t="s">
        <v>958</v>
      </c>
      <c r="B764" s="18">
        <v>0</v>
      </c>
      <c r="C764" s="18">
        <v>0</v>
      </c>
      <c r="D764" s="18"/>
      <c r="E764" s="12" t="e">
        <f t="shared" si="11"/>
        <v>#DIV/0!</v>
      </c>
    </row>
    <row r="765" spans="1:5" ht="20.100000000000001" customHeight="1">
      <c r="A765" s="17" t="s">
        <v>959</v>
      </c>
      <c r="B765" s="18">
        <v>0</v>
      </c>
      <c r="C765" s="18">
        <v>0</v>
      </c>
      <c r="D765" s="18"/>
      <c r="E765" s="12" t="e">
        <f t="shared" si="11"/>
        <v>#DIV/0!</v>
      </c>
    </row>
    <row r="766" spans="1:5" ht="20.100000000000001" customHeight="1">
      <c r="A766" s="17" t="s">
        <v>960</v>
      </c>
      <c r="B766" s="18">
        <v>0</v>
      </c>
      <c r="C766" s="18">
        <v>0</v>
      </c>
      <c r="D766" s="18"/>
      <c r="E766" s="12" t="e">
        <f t="shared" si="11"/>
        <v>#DIV/0!</v>
      </c>
    </row>
    <row r="767" spans="1:5" ht="20.100000000000001" customHeight="1">
      <c r="A767" s="17" t="s">
        <v>961</v>
      </c>
      <c r="B767" s="18">
        <v>0</v>
      </c>
      <c r="C767" s="18">
        <v>0</v>
      </c>
      <c r="D767" s="18"/>
      <c r="E767" s="12" t="e">
        <f t="shared" si="11"/>
        <v>#DIV/0!</v>
      </c>
    </row>
    <row r="768" spans="1:5" ht="20.100000000000001" customHeight="1">
      <c r="A768" s="17" t="s">
        <v>962</v>
      </c>
      <c r="B768" s="18">
        <v>0</v>
      </c>
      <c r="C768" s="18">
        <v>0</v>
      </c>
      <c r="D768" s="18"/>
      <c r="E768" s="12" t="e">
        <f t="shared" si="11"/>
        <v>#DIV/0!</v>
      </c>
    </row>
    <row r="769" spans="1:5" ht="20.100000000000001" customHeight="1">
      <c r="A769" s="17" t="s">
        <v>963</v>
      </c>
      <c r="B769" s="18">
        <v>0</v>
      </c>
      <c r="C769" s="18">
        <v>0</v>
      </c>
      <c r="D769" s="18"/>
      <c r="E769" s="12" t="e">
        <f t="shared" si="11"/>
        <v>#DIV/0!</v>
      </c>
    </row>
    <row r="770" spans="1:5" ht="20.100000000000001" customHeight="1">
      <c r="A770" s="17" t="s">
        <v>964</v>
      </c>
      <c r="B770" s="18">
        <v>0</v>
      </c>
      <c r="C770" s="18">
        <v>0</v>
      </c>
      <c r="D770" s="18"/>
      <c r="E770" s="12" t="e">
        <f t="shared" si="11"/>
        <v>#DIV/0!</v>
      </c>
    </row>
    <row r="771" spans="1:5" ht="20.100000000000001" customHeight="1">
      <c r="A771" s="17" t="s">
        <v>965</v>
      </c>
      <c r="B771" s="18">
        <v>0</v>
      </c>
      <c r="C771" s="18">
        <v>0</v>
      </c>
      <c r="D771" s="18"/>
      <c r="E771" s="12" t="e">
        <f t="shared" si="11"/>
        <v>#DIV/0!</v>
      </c>
    </row>
    <row r="772" spans="1:5" ht="20.100000000000001" customHeight="1">
      <c r="A772" s="17" t="s">
        <v>966</v>
      </c>
      <c r="B772" s="18">
        <v>0</v>
      </c>
      <c r="C772" s="18">
        <v>0</v>
      </c>
      <c r="D772" s="18"/>
      <c r="E772" s="12" t="e">
        <f t="shared" si="11"/>
        <v>#DIV/0!</v>
      </c>
    </row>
    <row r="773" spans="1:5" ht="20.100000000000001" customHeight="1">
      <c r="A773" s="17" t="s">
        <v>967</v>
      </c>
      <c r="B773" s="18">
        <v>0</v>
      </c>
      <c r="C773" s="18">
        <v>0</v>
      </c>
      <c r="D773" s="18"/>
      <c r="E773" s="12" t="e">
        <f t="shared" ref="E773:E836" si="12">D773/C773*100</f>
        <v>#DIV/0!</v>
      </c>
    </row>
    <row r="774" spans="1:5" ht="20.100000000000001" customHeight="1">
      <c r="A774" s="17" t="s">
        <v>968</v>
      </c>
      <c r="B774" s="18">
        <v>0</v>
      </c>
      <c r="C774" s="18">
        <v>0</v>
      </c>
      <c r="D774" s="18"/>
      <c r="E774" s="12" t="e">
        <f t="shared" si="12"/>
        <v>#DIV/0!</v>
      </c>
    </row>
    <row r="775" spans="1:5" ht="20.100000000000001" customHeight="1">
      <c r="A775" s="17" t="s">
        <v>969</v>
      </c>
      <c r="B775" s="18">
        <v>0</v>
      </c>
      <c r="C775" s="18">
        <v>0</v>
      </c>
      <c r="D775" s="18"/>
      <c r="E775" s="12" t="e">
        <f t="shared" si="12"/>
        <v>#DIV/0!</v>
      </c>
    </row>
    <row r="776" spans="1:5" ht="20.100000000000001" customHeight="1">
      <c r="A776" s="17" t="s">
        <v>434</v>
      </c>
      <c r="B776" s="18">
        <v>55</v>
      </c>
      <c r="C776" s="18">
        <v>55</v>
      </c>
      <c r="D776" s="18">
        <v>58</v>
      </c>
      <c r="E776" s="12">
        <f t="shared" si="12"/>
        <v>105.45454545454544</v>
      </c>
    </row>
    <row r="777" spans="1:5" ht="20.100000000000001" customHeight="1">
      <c r="A777" s="17" t="s">
        <v>435</v>
      </c>
      <c r="B777" s="18">
        <v>891</v>
      </c>
      <c r="C777" s="18">
        <v>891</v>
      </c>
      <c r="D777" s="18">
        <v>928</v>
      </c>
      <c r="E777" s="12">
        <f t="shared" si="12"/>
        <v>104.15263748597081</v>
      </c>
    </row>
    <row r="778" spans="1:5" ht="20.100000000000001" customHeight="1">
      <c r="A778" s="17" t="s">
        <v>436</v>
      </c>
      <c r="B778" s="18">
        <v>73139</v>
      </c>
      <c r="C778" s="18">
        <v>59945</v>
      </c>
      <c r="D778" s="18">
        <v>59947</v>
      </c>
      <c r="E778" s="12">
        <f t="shared" si="12"/>
        <v>100.00333639169239</v>
      </c>
    </row>
    <row r="779" spans="1:5" ht="20.100000000000001" customHeight="1">
      <c r="A779" s="17" t="s">
        <v>1322</v>
      </c>
      <c r="B779" s="18">
        <v>0</v>
      </c>
      <c r="C779" s="18">
        <v>0</v>
      </c>
      <c r="D779" s="18"/>
      <c r="E779" s="12" t="e">
        <f t="shared" si="12"/>
        <v>#DIV/0!</v>
      </c>
    </row>
    <row r="780" spans="1:5" ht="20.100000000000001" customHeight="1">
      <c r="A780" s="17" t="s">
        <v>1323</v>
      </c>
      <c r="B780" s="18">
        <v>1276</v>
      </c>
      <c r="C780" s="18">
        <v>1276</v>
      </c>
      <c r="D780" s="18">
        <v>1328</v>
      </c>
      <c r="E780" s="12">
        <f t="shared" si="12"/>
        <v>104.07523510971788</v>
      </c>
    </row>
    <row r="781" spans="1:5" ht="20.100000000000001" customHeight="1">
      <c r="A781" s="17" t="s">
        <v>595</v>
      </c>
      <c r="B781" s="18">
        <v>0</v>
      </c>
      <c r="C781" s="18">
        <v>0</v>
      </c>
      <c r="D781" s="18"/>
      <c r="E781" s="12" t="e">
        <f t="shared" si="12"/>
        <v>#DIV/0!</v>
      </c>
    </row>
    <row r="782" spans="1:5" ht="20.100000000000001" customHeight="1">
      <c r="A782" s="17" t="s">
        <v>970</v>
      </c>
      <c r="B782" s="18">
        <v>319</v>
      </c>
      <c r="C782" s="18">
        <v>319</v>
      </c>
      <c r="D782" s="18">
        <v>332</v>
      </c>
      <c r="E782" s="12">
        <f t="shared" si="12"/>
        <v>104.07523510971788</v>
      </c>
    </row>
    <row r="783" spans="1:5" ht="20.100000000000001" customHeight="1">
      <c r="A783" s="17" t="s">
        <v>971</v>
      </c>
      <c r="B783" s="18">
        <v>17980</v>
      </c>
      <c r="C783" s="18">
        <v>17980</v>
      </c>
      <c r="D783" s="18">
        <v>18718</v>
      </c>
      <c r="E783" s="12">
        <f t="shared" si="12"/>
        <v>104.10456062291435</v>
      </c>
    </row>
    <row r="784" spans="1:5" ht="20.100000000000001" customHeight="1">
      <c r="A784" s="17" t="s">
        <v>972</v>
      </c>
      <c r="B784" s="18">
        <v>0</v>
      </c>
      <c r="C784" s="18">
        <v>0</v>
      </c>
      <c r="D784" s="18"/>
      <c r="E784" s="12" t="e">
        <f t="shared" si="12"/>
        <v>#DIV/0!</v>
      </c>
    </row>
    <row r="785" spans="1:5" ht="20.100000000000001" customHeight="1">
      <c r="A785" s="17" t="s">
        <v>973</v>
      </c>
      <c r="B785" s="18">
        <v>0</v>
      </c>
      <c r="C785" s="18">
        <v>0</v>
      </c>
      <c r="D785" s="18"/>
      <c r="E785" s="12" t="e">
        <f t="shared" si="12"/>
        <v>#DIV/0!</v>
      </c>
    </row>
    <row r="786" spans="1:5" ht="20.100000000000001" customHeight="1">
      <c r="A786" s="17" t="s">
        <v>974</v>
      </c>
      <c r="B786" s="18">
        <v>0</v>
      </c>
      <c r="C786" s="18">
        <v>0</v>
      </c>
      <c r="D786" s="18"/>
      <c r="E786" s="12" t="e">
        <f t="shared" si="12"/>
        <v>#DIV/0!</v>
      </c>
    </row>
    <row r="787" spans="1:5" ht="20.100000000000001" customHeight="1">
      <c r="A787" s="17" t="s">
        <v>975</v>
      </c>
      <c r="B787" s="18">
        <v>0</v>
      </c>
      <c r="C787" s="18">
        <v>0</v>
      </c>
      <c r="D787" s="18"/>
      <c r="E787" s="12" t="e">
        <f t="shared" si="12"/>
        <v>#DIV/0!</v>
      </c>
    </row>
    <row r="788" spans="1:5" ht="20.100000000000001" customHeight="1">
      <c r="A788" s="17" t="s">
        <v>976</v>
      </c>
      <c r="B788" s="18">
        <v>30</v>
      </c>
      <c r="C788" s="18">
        <v>30</v>
      </c>
      <c r="D788" s="18">
        <v>31</v>
      </c>
      <c r="E788" s="12">
        <f t="shared" si="12"/>
        <v>103.33333333333334</v>
      </c>
    </row>
    <row r="789" spans="1:5" ht="20.100000000000001" customHeight="1">
      <c r="A789" s="17" t="s">
        <v>977</v>
      </c>
      <c r="B789" s="18">
        <v>260</v>
      </c>
      <c r="C789" s="18">
        <v>260</v>
      </c>
      <c r="D789" s="18">
        <v>271</v>
      </c>
      <c r="E789" s="12">
        <f t="shared" si="12"/>
        <v>104.23076923076924</v>
      </c>
    </row>
    <row r="790" spans="1:5" ht="20.100000000000001" customHeight="1">
      <c r="A790" s="17" t="s">
        <v>978</v>
      </c>
      <c r="B790" s="18">
        <v>50</v>
      </c>
      <c r="C790" s="18">
        <v>50</v>
      </c>
      <c r="D790" s="18">
        <v>52</v>
      </c>
      <c r="E790" s="12">
        <f t="shared" si="12"/>
        <v>104</v>
      </c>
    </row>
    <row r="791" spans="1:5" ht="20.100000000000001" customHeight="1">
      <c r="A791" s="17" t="s">
        <v>979</v>
      </c>
      <c r="B791" s="18">
        <v>25</v>
      </c>
      <c r="C791" s="18">
        <v>25</v>
      </c>
      <c r="D791" s="18">
        <v>26</v>
      </c>
      <c r="E791" s="12">
        <f t="shared" si="12"/>
        <v>104</v>
      </c>
    </row>
    <row r="792" spans="1:5" ht="20.100000000000001" customHeight="1">
      <c r="A792" s="17" t="s">
        <v>437</v>
      </c>
      <c r="B792" s="18">
        <v>262</v>
      </c>
      <c r="C792" s="18">
        <v>262</v>
      </c>
      <c r="D792" s="18">
        <v>273</v>
      </c>
      <c r="E792" s="12">
        <f t="shared" si="12"/>
        <v>104.19847328244273</v>
      </c>
    </row>
    <row r="793" spans="1:5" ht="20.100000000000001" customHeight="1">
      <c r="A793" s="17" t="s">
        <v>438</v>
      </c>
      <c r="B793" s="18">
        <v>0</v>
      </c>
      <c r="C793" s="18">
        <v>0</v>
      </c>
      <c r="D793" s="18"/>
      <c r="E793" s="12" t="e">
        <f t="shared" si="12"/>
        <v>#DIV/0!</v>
      </c>
    </row>
    <row r="794" spans="1:5" ht="20.100000000000001" customHeight="1">
      <c r="A794" s="17" t="s">
        <v>980</v>
      </c>
      <c r="B794" s="18">
        <v>0</v>
      </c>
      <c r="C794" s="18">
        <v>0</v>
      </c>
      <c r="D794" s="18"/>
      <c r="E794" s="12" t="e">
        <f t="shared" si="12"/>
        <v>#DIV/0!</v>
      </c>
    </row>
    <row r="795" spans="1:5" ht="20.100000000000001" customHeight="1">
      <c r="A795" s="17" t="s">
        <v>981</v>
      </c>
      <c r="B795" s="18">
        <v>0</v>
      </c>
      <c r="C795" s="18">
        <v>0</v>
      </c>
      <c r="D795" s="18"/>
      <c r="E795" s="12" t="e">
        <f t="shared" si="12"/>
        <v>#DIV/0!</v>
      </c>
    </row>
    <row r="796" spans="1:5" ht="20.100000000000001" customHeight="1">
      <c r="A796" s="17" t="s">
        <v>982</v>
      </c>
      <c r="B796" s="18">
        <v>0</v>
      </c>
      <c r="C796" s="18">
        <v>0</v>
      </c>
      <c r="D796" s="18"/>
      <c r="E796" s="12" t="e">
        <f t="shared" si="12"/>
        <v>#DIV/0!</v>
      </c>
    </row>
    <row r="797" spans="1:5" ht="20.100000000000001" customHeight="1">
      <c r="A797" s="17" t="s">
        <v>983</v>
      </c>
      <c r="B797" s="18">
        <v>0</v>
      </c>
      <c r="C797" s="18">
        <v>0</v>
      </c>
      <c r="D797" s="18"/>
      <c r="E797" s="12" t="e">
        <f t="shared" si="12"/>
        <v>#DIV/0!</v>
      </c>
    </row>
    <row r="798" spans="1:5" ht="20.100000000000001" customHeight="1">
      <c r="A798" s="17" t="s">
        <v>984</v>
      </c>
      <c r="B798" s="18">
        <v>0</v>
      </c>
      <c r="C798" s="18">
        <v>0</v>
      </c>
      <c r="D798" s="18"/>
      <c r="E798" s="12" t="e">
        <f t="shared" si="12"/>
        <v>#DIV/0!</v>
      </c>
    </row>
    <row r="799" spans="1:5" ht="20.100000000000001" customHeight="1">
      <c r="A799" s="17" t="s">
        <v>985</v>
      </c>
      <c r="B799" s="18">
        <v>0</v>
      </c>
      <c r="C799" s="18">
        <v>0</v>
      </c>
      <c r="D799" s="18"/>
      <c r="E799" s="12" t="e">
        <f t="shared" si="12"/>
        <v>#DIV/0!</v>
      </c>
    </row>
    <row r="800" spans="1:5" ht="20.100000000000001" customHeight="1">
      <c r="A800" s="17" t="s">
        <v>986</v>
      </c>
      <c r="B800" s="18">
        <v>0</v>
      </c>
      <c r="C800" s="18">
        <v>0</v>
      </c>
      <c r="D800" s="18"/>
      <c r="E800" s="12" t="e">
        <f t="shared" si="12"/>
        <v>#DIV/0!</v>
      </c>
    </row>
    <row r="801" spans="1:5" ht="20.100000000000001" customHeight="1">
      <c r="A801" s="17" t="s">
        <v>987</v>
      </c>
      <c r="B801" s="18">
        <v>0</v>
      </c>
      <c r="C801" s="18">
        <v>0</v>
      </c>
      <c r="D801" s="18"/>
      <c r="E801" s="12" t="e">
        <f t="shared" si="12"/>
        <v>#DIV/0!</v>
      </c>
    </row>
    <row r="802" spans="1:5" ht="20.100000000000001" customHeight="1">
      <c r="A802" s="17" t="s">
        <v>964</v>
      </c>
      <c r="B802" s="18">
        <v>0</v>
      </c>
      <c r="C802" s="18">
        <v>0</v>
      </c>
      <c r="D802" s="18"/>
      <c r="E802" s="12" t="e">
        <f t="shared" si="12"/>
        <v>#DIV/0!</v>
      </c>
    </row>
    <row r="803" spans="1:5" ht="20.100000000000001" customHeight="1">
      <c r="A803" s="17" t="s">
        <v>988</v>
      </c>
      <c r="B803" s="18">
        <v>0</v>
      </c>
      <c r="C803" s="18">
        <v>0</v>
      </c>
      <c r="D803" s="18"/>
      <c r="E803" s="12" t="e">
        <f t="shared" si="12"/>
        <v>#DIV/0!</v>
      </c>
    </row>
    <row r="804" spans="1:5" ht="20.100000000000001" customHeight="1">
      <c r="A804" s="17" t="s">
        <v>989</v>
      </c>
      <c r="B804" s="18">
        <v>0</v>
      </c>
      <c r="C804" s="18">
        <v>0</v>
      </c>
      <c r="D804" s="18"/>
      <c r="E804" s="12" t="e">
        <f t="shared" si="12"/>
        <v>#DIV/0!</v>
      </c>
    </row>
    <row r="805" spans="1:5" ht="20.100000000000001" customHeight="1">
      <c r="A805" s="17" t="s">
        <v>439</v>
      </c>
      <c r="B805" s="18">
        <v>52937</v>
      </c>
      <c r="C805" s="18">
        <v>39743</v>
      </c>
      <c r="D805" s="18">
        <v>38916</v>
      </c>
      <c r="E805" s="12">
        <f t="shared" si="12"/>
        <v>97.919130412902902</v>
      </c>
    </row>
    <row r="806" spans="1:5" ht="20.100000000000001" customHeight="1">
      <c r="A806" s="17" t="s">
        <v>990</v>
      </c>
      <c r="B806" s="18">
        <v>0</v>
      </c>
      <c r="C806" s="18">
        <v>0</v>
      </c>
      <c r="D806" s="18"/>
      <c r="E806" s="12" t="e">
        <f t="shared" si="12"/>
        <v>#DIV/0!</v>
      </c>
    </row>
    <row r="807" spans="1:5" ht="20.100000000000001" customHeight="1">
      <c r="A807" s="17" t="s">
        <v>1322</v>
      </c>
      <c r="B807" s="18">
        <v>0</v>
      </c>
      <c r="C807" s="18">
        <v>0</v>
      </c>
      <c r="D807" s="18"/>
      <c r="E807" s="12" t="e">
        <f t="shared" si="12"/>
        <v>#DIV/0!</v>
      </c>
    </row>
    <row r="808" spans="1:5" ht="20.100000000000001" customHeight="1">
      <c r="A808" s="17" t="s">
        <v>1323</v>
      </c>
      <c r="B808" s="18">
        <v>0</v>
      </c>
      <c r="C808" s="18">
        <v>0</v>
      </c>
      <c r="D808" s="18"/>
      <c r="E808" s="12" t="e">
        <f t="shared" si="12"/>
        <v>#DIV/0!</v>
      </c>
    </row>
    <row r="809" spans="1:5" ht="20.100000000000001" customHeight="1">
      <c r="A809" s="17" t="s">
        <v>595</v>
      </c>
      <c r="B809" s="18">
        <v>0</v>
      </c>
      <c r="C809" s="18">
        <v>0</v>
      </c>
      <c r="D809" s="18"/>
      <c r="E809" s="12" t="e">
        <f t="shared" si="12"/>
        <v>#DIV/0!</v>
      </c>
    </row>
    <row r="810" spans="1:5" ht="20.100000000000001" customHeight="1">
      <c r="A810" s="17" t="s">
        <v>991</v>
      </c>
      <c r="B810" s="18">
        <v>0</v>
      </c>
      <c r="C810" s="18">
        <v>0</v>
      </c>
      <c r="D810" s="18"/>
      <c r="E810" s="12" t="e">
        <f t="shared" si="12"/>
        <v>#DIV/0!</v>
      </c>
    </row>
    <row r="811" spans="1:5" ht="20.100000000000001" customHeight="1">
      <c r="A811" s="17" t="s">
        <v>992</v>
      </c>
      <c r="B811" s="18">
        <v>0</v>
      </c>
      <c r="C811" s="18">
        <v>0</v>
      </c>
      <c r="D811" s="18"/>
      <c r="E811" s="12" t="e">
        <f t="shared" si="12"/>
        <v>#DIV/0!</v>
      </c>
    </row>
    <row r="812" spans="1:5" ht="20.100000000000001" customHeight="1">
      <c r="A812" s="17" t="s">
        <v>993</v>
      </c>
      <c r="B812" s="18">
        <v>0</v>
      </c>
      <c r="C812" s="18">
        <v>0</v>
      </c>
      <c r="D812" s="18"/>
      <c r="E812" s="12" t="e">
        <f t="shared" si="12"/>
        <v>#DIV/0!</v>
      </c>
    </row>
    <row r="813" spans="1:5" ht="20.100000000000001" customHeight="1">
      <c r="A813" s="17" t="s">
        <v>994</v>
      </c>
      <c r="B813" s="18">
        <v>0</v>
      </c>
      <c r="C813" s="18">
        <v>0</v>
      </c>
      <c r="D813" s="18"/>
      <c r="E813" s="12" t="e">
        <f t="shared" si="12"/>
        <v>#DIV/0!</v>
      </c>
    </row>
    <row r="814" spans="1:5" ht="20.100000000000001" customHeight="1">
      <c r="A814" s="17" t="s">
        <v>995</v>
      </c>
      <c r="B814" s="18">
        <v>0</v>
      </c>
      <c r="C814" s="18">
        <v>0</v>
      </c>
      <c r="D814" s="18"/>
      <c r="E814" s="12" t="e">
        <f t="shared" si="12"/>
        <v>#DIV/0!</v>
      </c>
    </row>
    <row r="815" spans="1:5" ht="20.100000000000001" customHeight="1">
      <c r="A815" s="17" t="s">
        <v>996</v>
      </c>
      <c r="B815" s="18">
        <v>0</v>
      </c>
      <c r="C815" s="18">
        <v>0</v>
      </c>
      <c r="D815" s="18"/>
      <c r="E815" s="12" t="e">
        <f t="shared" si="12"/>
        <v>#DIV/0!</v>
      </c>
    </row>
    <row r="816" spans="1:5" ht="20.100000000000001" customHeight="1">
      <c r="A816" s="17" t="s">
        <v>997</v>
      </c>
      <c r="B816" s="18">
        <v>0</v>
      </c>
      <c r="C816" s="18">
        <v>0</v>
      </c>
      <c r="D816" s="18"/>
      <c r="E816" s="12" t="e">
        <f t="shared" si="12"/>
        <v>#DIV/0!</v>
      </c>
    </row>
    <row r="817" spans="1:5" ht="20.100000000000001" customHeight="1">
      <c r="A817" s="17" t="s">
        <v>440</v>
      </c>
      <c r="B817" s="18">
        <v>3</v>
      </c>
      <c r="C817" s="18">
        <v>3</v>
      </c>
      <c r="D817" s="18">
        <v>3</v>
      </c>
      <c r="E817" s="12">
        <f t="shared" si="12"/>
        <v>100</v>
      </c>
    </row>
    <row r="818" spans="1:5" ht="20.100000000000001" customHeight="1">
      <c r="A818" s="17" t="s">
        <v>1322</v>
      </c>
      <c r="B818" s="18">
        <v>0</v>
      </c>
      <c r="C818" s="18">
        <v>0</v>
      </c>
      <c r="D818" s="18"/>
      <c r="E818" s="12" t="e">
        <f t="shared" si="12"/>
        <v>#DIV/0!</v>
      </c>
    </row>
    <row r="819" spans="1:5" ht="20.100000000000001" customHeight="1">
      <c r="A819" s="17" t="s">
        <v>1323</v>
      </c>
      <c r="B819" s="18">
        <v>0</v>
      </c>
      <c r="C819" s="18">
        <v>0</v>
      </c>
      <c r="D819" s="18"/>
      <c r="E819" s="12" t="e">
        <f t="shared" si="12"/>
        <v>#DIV/0!</v>
      </c>
    </row>
    <row r="820" spans="1:5" ht="20.100000000000001" customHeight="1">
      <c r="A820" s="17" t="s">
        <v>595</v>
      </c>
      <c r="B820" s="18">
        <v>0</v>
      </c>
      <c r="C820" s="18">
        <v>0</v>
      </c>
      <c r="D820" s="18"/>
      <c r="E820" s="12" t="e">
        <f t="shared" si="12"/>
        <v>#DIV/0!</v>
      </c>
    </row>
    <row r="821" spans="1:5" ht="20.100000000000001" customHeight="1">
      <c r="A821" s="17" t="s">
        <v>998</v>
      </c>
      <c r="B821" s="18">
        <v>0</v>
      </c>
      <c r="C821" s="18">
        <v>0</v>
      </c>
      <c r="D821" s="18"/>
      <c r="E821" s="12" t="e">
        <f t="shared" si="12"/>
        <v>#DIV/0!</v>
      </c>
    </row>
    <row r="822" spans="1:5" ht="20.100000000000001" customHeight="1">
      <c r="A822" s="17" t="s">
        <v>441</v>
      </c>
      <c r="B822" s="18">
        <v>0</v>
      </c>
      <c r="C822" s="18">
        <v>0</v>
      </c>
      <c r="D822" s="18"/>
      <c r="E822" s="12" t="e">
        <f t="shared" si="12"/>
        <v>#DIV/0!</v>
      </c>
    </row>
    <row r="823" spans="1:5" ht="20.100000000000001" customHeight="1">
      <c r="A823" s="17" t="s">
        <v>999</v>
      </c>
      <c r="B823" s="18">
        <v>0</v>
      </c>
      <c r="C823" s="18">
        <v>0</v>
      </c>
      <c r="D823" s="18"/>
      <c r="E823" s="12" t="e">
        <f t="shared" si="12"/>
        <v>#DIV/0!</v>
      </c>
    </row>
    <row r="824" spans="1:5" ht="20.100000000000001" customHeight="1">
      <c r="A824" s="17" t="s">
        <v>1000</v>
      </c>
      <c r="B824" s="18">
        <v>0</v>
      </c>
      <c r="C824" s="18">
        <v>0</v>
      </c>
      <c r="D824" s="18"/>
      <c r="E824" s="12" t="e">
        <f t="shared" si="12"/>
        <v>#DIV/0!</v>
      </c>
    </row>
    <row r="825" spans="1:5" ht="20.100000000000001" customHeight="1">
      <c r="A825" s="17" t="s">
        <v>1001</v>
      </c>
      <c r="B825" s="18">
        <v>0</v>
      </c>
      <c r="C825" s="18">
        <v>0</v>
      </c>
      <c r="D825" s="18"/>
      <c r="E825" s="12" t="e">
        <f t="shared" si="12"/>
        <v>#DIV/0!</v>
      </c>
    </row>
    <row r="826" spans="1:5" ht="20.100000000000001" customHeight="1">
      <c r="A826" s="17" t="s">
        <v>1002</v>
      </c>
      <c r="B826" s="18">
        <v>0</v>
      </c>
      <c r="C826" s="18">
        <v>0</v>
      </c>
      <c r="D826" s="18"/>
      <c r="E826" s="12" t="e">
        <f t="shared" si="12"/>
        <v>#DIV/0!</v>
      </c>
    </row>
    <row r="827" spans="1:5" ht="20.100000000000001" customHeight="1">
      <c r="A827" s="17" t="s">
        <v>442</v>
      </c>
      <c r="B827" s="18">
        <v>3</v>
      </c>
      <c r="C827" s="18">
        <v>3</v>
      </c>
      <c r="D827" s="18">
        <v>3</v>
      </c>
      <c r="E827" s="12">
        <f t="shared" si="12"/>
        <v>100</v>
      </c>
    </row>
    <row r="828" spans="1:5" ht="20.100000000000001" customHeight="1">
      <c r="A828" s="17" t="s">
        <v>443</v>
      </c>
      <c r="B828" s="18">
        <v>217</v>
      </c>
      <c r="C828" s="18">
        <v>217</v>
      </c>
      <c r="D828" s="18">
        <v>2790</v>
      </c>
      <c r="E828" s="12">
        <f t="shared" si="12"/>
        <v>1285.7142857142858</v>
      </c>
    </row>
    <row r="829" spans="1:5" ht="20.100000000000001" customHeight="1">
      <c r="A829" s="17" t="s">
        <v>731</v>
      </c>
      <c r="B829" s="18">
        <v>0</v>
      </c>
      <c r="C829" s="18">
        <v>0</v>
      </c>
      <c r="D829" s="18"/>
      <c r="E829" s="12" t="e">
        <f t="shared" si="12"/>
        <v>#DIV/0!</v>
      </c>
    </row>
    <row r="830" spans="1:5" ht="20.100000000000001" customHeight="1">
      <c r="A830" s="17" t="s">
        <v>1003</v>
      </c>
      <c r="B830" s="18">
        <v>0</v>
      </c>
      <c r="C830" s="18">
        <v>0</v>
      </c>
      <c r="D830" s="18"/>
      <c r="E830" s="12" t="e">
        <f t="shared" si="12"/>
        <v>#DIV/0!</v>
      </c>
    </row>
    <row r="831" spans="1:5" ht="20.100000000000001" customHeight="1">
      <c r="A831" s="17" t="s">
        <v>1004</v>
      </c>
      <c r="B831" s="18">
        <v>0</v>
      </c>
      <c r="C831" s="18">
        <v>0</v>
      </c>
      <c r="D831" s="18"/>
      <c r="E831" s="12" t="e">
        <f t="shared" si="12"/>
        <v>#DIV/0!</v>
      </c>
    </row>
    <row r="832" spans="1:5" ht="20.100000000000001" customHeight="1">
      <c r="A832" s="17" t="s">
        <v>1005</v>
      </c>
      <c r="B832" s="18">
        <v>0</v>
      </c>
      <c r="C832" s="18">
        <v>0</v>
      </c>
      <c r="D832" s="18"/>
      <c r="E832" s="12" t="e">
        <f t="shared" si="12"/>
        <v>#DIV/0!</v>
      </c>
    </row>
    <row r="833" spans="1:5" ht="20.100000000000001" customHeight="1">
      <c r="A833" s="17" t="s">
        <v>444</v>
      </c>
      <c r="B833" s="18">
        <v>217</v>
      </c>
      <c r="C833" s="18">
        <v>217</v>
      </c>
      <c r="D833" s="18">
        <v>2790</v>
      </c>
      <c r="E833" s="12">
        <f t="shared" si="12"/>
        <v>1285.7142857142858</v>
      </c>
    </row>
    <row r="834" spans="1:5" ht="20.100000000000001" customHeight="1">
      <c r="A834" s="17" t="s">
        <v>445</v>
      </c>
      <c r="B834" s="18">
        <v>830</v>
      </c>
      <c r="C834" s="18">
        <v>830</v>
      </c>
      <c r="D834" s="18">
        <v>864</v>
      </c>
      <c r="E834" s="12">
        <f t="shared" si="12"/>
        <v>104.09638554216866</v>
      </c>
    </row>
    <row r="835" spans="1:5" ht="20.100000000000001" customHeight="1">
      <c r="A835" s="17" t="s">
        <v>446</v>
      </c>
      <c r="B835" s="18">
        <v>530</v>
      </c>
      <c r="C835" s="18">
        <v>530</v>
      </c>
      <c r="D835" s="18">
        <v>552</v>
      </c>
      <c r="E835" s="12">
        <f t="shared" si="12"/>
        <v>104.15094339622641</v>
      </c>
    </row>
    <row r="836" spans="1:5" ht="20.100000000000001" customHeight="1">
      <c r="A836" s="17" t="s">
        <v>1006</v>
      </c>
      <c r="B836" s="18">
        <v>0</v>
      </c>
      <c r="C836" s="18">
        <v>0</v>
      </c>
      <c r="D836" s="18"/>
      <c r="E836" s="12" t="e">
        <f t="shared" si="12"/>
        <v>#DIV/0!</v>
      </c>
    </row>
    <row r="837" spans="1:5" ht="20.100000000000001" customHeight="1">
      <c r="A837" s="17" t="s">
        <v>447</v>
      </c>
      <c r="B837" s="18">
        <v>0</v>
      </c>
      <c r="C837" s="18">
        <v>0</v>
      </c>
      <c r="D837" s="18"/>
      <c r="E837" s="12" t="e">
        <f t="shared" ref="E837:E900" si="13">D837/C837*100</f>
        <v>#DIV/0!</v>
      </c>
    </row>
    <row r="838" spans="1:5" ht="20.100000000000001" customHeight="1">
      <c r="A838" s="17" t="s">
        <v>1007</v>
      </c>
      <c r="B838" s="18">
        <v>0</v>
      </c>
      <c r="C838" s="18">
        <v>0</v>
      </c>
      <c r="D838" s="18"/>
      <c r="E838" s="12" t="e">
        <f t="shared" si="13"/>
        <v>#DIV/0!</v>
      </c>
    </row>
    <row r="839" spans="1:5" ht="20.100000000000001" customHeight="1">
      <c r="A839" s="17" t="s">
        <v>1008</v>
      </c>
      <c r="B839" s="18">
        <v>300</v>
      </c>
      <c r="C839" s="18">
        <v>300</v>
      </c>
      <c r="D839" s="18">
        <v>312</v>
      </c>
      <c r="E839" s="12">
        <f t="shared" si="13"/>
        <v>104</v>
      </c>
    </row>
    <row r="840" spans="1:5" ht="20.100000000000001" customHeight="1">
      <c r="A840" s="17" t="s">
        <v>1009</v>
      </c>
      <c r="B840" s="18">
        <v>0</v>
      </c>
      <c r="C840" s="18">
        <v>0</v>
      </c>
      <c r="D840" s="18"/>
      <c r="E840" s="12" t="e">
        <f t="shared" si="13"/>
        <v>#DIV/0!</v>
      </c>
    </row>
    <row r="841" spans="1:5" ht="20.100000000000001" customHeight="1">
      <c r="A841" s="17" t="s">
        <v>448</v>
      </c>
      <c r="B841" s="18">
        <v>0</v>
      </c>
      <c r="C841" s="18">
        <v>0</v>
      </c>
      <c r="D841" s="18"/>
      <c r="E841" s="12" t="e">
        <f t="shared" si="13"/>
        <v>#DIV/0!</v>
      </c>
    </row>
    <row r="842" spans="1:5" ht="20.100000000000001" customHeight="1">
      <c r="A842" s="17" t="s">
        <v>1010</v>
      </c>
      <c r="B842" s="18">
        <v>0</v>
      </c>
      <c r="C842" s="18">
        <v>0</v>
      </c>
      <c r="D842" s="18"/>
      <c r="E842" s="12" t="e">
        <f t="shared" si="13"/>
        <v>#DIV/0!</v>
      </c>
    </row>
    <row r="843" spans="1:5" ht="20.100000000000001" customHeight="1">
      <c r="A843" s="17" t="s">
        <v>1011</v>
      </c>
      <c r="B843" s="18">
        <v>0</v>
      </c>
      <c r="C843" s="18">
        <v>0</v>
      </c>
      <c r="D843" s="18"/>
      <c r="E843" s="12" t="e">
        <f t="shared" si="13"/>
        <v>#DIV/0!</v>
      </c>
    </row>
    <row r="844" spans="1:5" ht="20.100000000000001" customHeight="1">
      <c r="A844" s="17" t="s">
        <v>449</v>
      </c>
      <c r="B844" s="18">
        <v>0</v>
      </c>
      <c r="C844" s="18">
        <v>0</v>
      </c>
      <c r="D844" s="18"/>
      <c r="E844" s="12" t="e">
        <f t="shared" si="13"/>
        <v>#DIV/0!</v>
      </c>
    </row>
    <row r="845" spans="1:5" ht="20.100000000000001" customHeight="1">
      <c r="A845" s="17" t="s">
        <v>1012</v>
      </c>
      <c r="B845" s="18">
        <v>0</v>
      </c>
      <c r="C845" s="18">
        <v>0</v>
      </c>
      <c r="D845" s="18"/>
      <c r="E845" s="12" t="e">
        <f t="shared" si="13"/>
        <v>#DIV/0!</v>
      </c>
    </row>
    <row r="846" spans="1:5" ht="20.100000000000001" customHeight="1">
      <c r="A846" s="17" t="s">
        <v>1013</v>
      </c>
      <c r="B846" s="18">
        <v>0</v>
      </c>
      <c r="C846" s="18">
        <v>0</v>
      </c>
      <c r="D846" s="18"/>
      <c r="E846" s="12" t="e">
        <f t="shared" si="13"/>
        <v>#DIV/0!</v>
      </c>
    </row>
    <row r="847" spans="1:5" ht="20.100000000000001" customHeight="1">
      <c r="A847" s="17" t="s">
        <v>450</v>
      </c>
      <c r="B847" s="18">
        <v>0</v>
      </c>
      <c r="C847" s="18">
        <v>0</v>
      </c>
      <c r="D847" s="18"/>
      <c r="E847" s="12" t="e">
        <f t="shared" si="13"/>
        <v>#DIV/0!</v>
      </c>
    </row>
    <row r="848" spans="1:5" ht="20.100000000000001" customHeight="1">
      <c r="A848" s="17" t="s">
        <v>1014</v>
      </c>
      <c r="B848" s="18">
        <v>0</v>
      </c>
      <c r="C848" s="18">
        <v>0</v>
      </c>
      <c r="D848" s="18"/>
      <c r="E848" s="12" t="e">
        <f t="shared" si="13"/>
        <v>#DIV/0!</v>
      </c>
    </row>
    <row r="849" spans="1:5" ht="20.100000000000001" customHeight="1">
      <c r="A849" s="17" t="s">
        <v>1015</v>
      </c>
      <c r="B849" s="18">
        <v>0</v>
      </c>
      <c r="C849" s="18">
        <v>0</v>
      </c>
      <c r="D849" s="18"/>
      <c r="E849" s="12" t="e">
        <f t="shared" si="13"/>
        <v>#DIV/0!</v>
      </c>
    </row>
    <row r="850" spans="1:5" ht="20.100000000000001" customHeight="1">
      <c r="A850" s="17" t="s">
        <v>1016</v>
      </c>
      <c r="B850" s="18">
        <v>0</v>
      </c>
      <c r="C850" s="18">
        <v>0</v>
      </c>
      <c r="D850" s="18"/>
      <c r="E850" s="12" t="e">
        <f t="shared" si="13"/>
        <v>#DIV/0!</v>
      </c>
    </row>
    <row r="851" spans="1:5" ht="20.100000000000001" customHeight="1">
      <c r="A851" s="17" t="s">
        <v>1017</v>
      </c>
      <c r="B851" s="18">
        <v>0</v>
      </c>
      <c r="C851" s="18">
        <v>0</v>
      </c>
      <c r="D851" s="18"/>
      <c r="E851" s="12" t="e">
        <f t="shared" si="13"/>
        <v>#DIV/0!</v>
      </c>
    </row>
    <row r="852" spans="1:5" ht="20.100000000000001" customHeight="1">
      <c r="A852" s="17" t="s">
        <v>451</v>
      </c>
      <c r="B852" s="18">
        <v>1294</v>
      </c>
      <c r="C852" s="18">
        <v>1294</v>
      </c>
      <c r="D852" s="18">
        <v>1300</v>
      </c>
      <c r="E852" s="12">
        <f t="shared" si="13"/>
        <v>100.46367851622875</v>
      </c>
    </row>
    <row r="853" spans="1:5" ht="20.100000000000001" customHeight="1">
      <c r="A853" s="17" t="s">
        <v>1018</v>
      </c>
      <c r="B853" s="18">
        <v>0</v>
      </c>
      <c r="C853" s="18">
        <v>0</v>
      </c>
      <c r="D853" s="18"/>
      <c r="E853" s="12" t="e">
        <f t="shared" si="13"/>
        <v>#DIV/0!</v>
      </c>
    </row>
    <row r="854" spans="1:5" ht="20.100000000000001" customHeight="1">
      <c r="A854" s="17" t="s">
        <v>452</v>
      </c>
      <c r="B854" s="18">
        <v>1294</v>
      </c>
      <c r="C854" s="18">
        <v>1294</v>
      </c>
      <c r="D854" s="18">
        <v>1300</v>
      </c>
      <c r="E854" s="12">
        <f t="shared" si="13"/>
        <v>100.46367851622875</v>
      </c>
    </row>
    <row r="855" spans="1:5" ht="20.100000000000001" customHeight="1">
      <c r="A855" s="17" t="s">
        <v>453</v>
      </c>
      <c r="B855" s="18">
        <v>168040</v>
      </c>
      <c r="C855" s="18">
        <v>133040</v>
      </c>
      <c r="D855" s="18">
        <v>140000</v>
      </c>
      <c r="E855" s="12">
        <f t="shared" si="13"/>
        <v>105.23150932050511</v>
      </c>
    </row>
    <row r="856" spans="1:5" ht="20.100000000000001" customHeight="1">
      <c r="A856" s="17" t="s">
        <v>454</v>
      </c>
      <c r="B856" s="18">
        <v>117398</v>
      </c>
      <c r="C856" s="18">
        <v>82368</v>
      </c>
      <c r="D856" s="18">
        <v>97024</v>
      </c>
      <c r="E856" s="12">
        <f t="shared" si="13"/>
        <v>117.79331779331778</v>
      </c>
    </row>
    <row r="857" spans="1:5" ht="20.100000000000001" customHeight="1">
      <c r="A857" s="17" t="s">
        <v>1322</v>
      </c>
      <c r="B857" s="18">
        <v>1200</v>
      </c>
      <c r="C857" s="18">
        <v>1200</v>
      </c>
      <c r="D857" s="18">
        <v>1257</v>
      </c>
      <c r="E857" s="12">
        <f t="shared" si="13"/>
        <v>104.75000000000001</v>
      </c>
    </row>
    <row r="858" spans="1:5" ht="20.100000000000001" customHeight="1">
      <c r="A858" s="17" t="s">
        <v>1323</v>
      </c>
      <c r="B858" s="18">
        <v>1291</v>
      </c>
      <c r="C858" s="18">
        <v>1291</v>
      </c>
      <c r="D858" s="18">
        <v>1353</v>
      </c>
      <c r="E858" s="12">
        <f t="shared" si="13"/>
        <v>104.8024786986832</v>
      </c>
    </row>
    <row r="859" spans="1:5" ht="20.100000000000001" customHeight="1">
      <c r="A859" s="17" t="s">
        <v>595</v>
      </c>
      <c r="B859" s="18"/>
      <c r="C859" s="18"/>
      <c r="D859" s="18">
        <v>0</v>
      </c>
      <c r="E859" s="12" t="e">
        <f t="shared" si="13"/>
        <v>#DIV/0!</v>
      </c>
    </row>
    <row r="860" spans="1:5" ht="20.100000000000001" customHeight="1">
      <c r="A860" s="17" t="s">
        <v>1019</v>
      </c>
      <c r="B860" s="18">
        <v>6397</v>
      </c>
      <c r="C860" s="18">
        <v>6397</v>
      </c>
      <c r="D860" s="18">
        <v>6704</v>
      </c>
      <c r="E860" s="12">
        <f t="shared" si="13"/>
        <v>104.7991245896514</v>
      </c>
    </row>
    <row r="861" spans="1:5" ht="20.100000000000001" customHeight="1">
      <c r="A861" s="17" t="s">
        <v>455</v>
      </c>
      <c r="B861" s="18">
        <v>1575</v>
      </c>
      <c r="C861" s="18">
        <v>1575</v>
      </c>
      <c r="D861" s="18">
        <v>1650</v>
      </c>
      <c r="E861" s="12">
        <f t="shared" si="13"/>
        <v>104.76190476190477</v>
      </c>
    </row>
    <row r="862" spans="1:5" ht="20.100000000000001" customHeight="1">
      <c r="A862" s="17" t="s">
        <v>1020</v>
      </c>
      <c r="B862" s="18"/>
      <c r="C862" s="18"/>
      <c r="D862" s="18">
        <v>0</v>
      </c>
      <c r="E862" s="12" t="e">
        <f t="shared" si="13"/>
        <v>#DIV/0!</v>
      </c>
    </row>
    <row r="863" spans="1:5" ht="20.100000000000001" customHeight="1">
      <c r="A863" s="17" t="s">
        <v>1021</v>
      </c>
      <c r="B863" s="18"/>
      <c r="C863" s="18"/>
      <c r="D863" s="18">
        <v>0</v>
      </c>
      <c r="E863" s="12" t="e">
        <f t="shared" si="13"/>
        <v>#DIV/0!</v>
      </c>
    </row>
    <row r="864" spans="1:5" ht="20.100000000000001" customHeight="1">
      <c r="A864" s="17" t="s">
        <v>1022</v>
      </c>
      <c r="B864" s="18"/>
      <c r="C864" s="18"/>
      <c r="D864" s="18">
        <v>0</v>
      </c>
      <c r="E864" s="12" t="e">
        <f t="shared" si="13"/>
        <v>#DIV/0!</v>
      </c>
    </row>
    <row r="865" spans="1:5" ht="20.100000000000001" customHeight="1">
      <c r="A865" s="17" t="s">
        <v>1023</v>
      </c>
      <c r="B865" s="18">
        <v>3588</v>
      </c>
      <c r="C865" s="18">
        <v>3588</v>
      </c>
      <c r="D865" s="18">
        <v>3761</v>
      </c>
      <c r="E865" s="12">
        <f t="shared" si="13"/>
        <v>104.82162764771461</v>
      </c>
    </row>
    <row r="866" spans="1:5" ht="20.100000000000001" customHeight="1">
      <c r="A866" s="17" t="s">
        <v>1024</v>
      </c>
      <c r="B866" s="18"/>
      <c r="C866" s="18"/>
      <c r="D866" s="18">
        <v>0</v>
      </c>
      <c r="E866" s="12" t="e">
        <f t="shared" si="13"/>
        <v>#DIV/0!</v>
      </c>
    </row>
    <row r="867" spans="1:5" ht="20.100000000000001" customHeight="1">
      <c r="A867" s="17" t="s">
        <v>1025</v>
      </c>
      <c r="B867" s="18"/>
      <c r="C867" s="18"/>
      <c r="D867" s="18">
        <v>0</v>
      </c>
      <c r="E867" s="12" t="e">
        <f t="shared" si="13"/>
        <v>#DIV/0!</v>
      </c>
    </row>
    <row r="868" spans="1:5" ht="20.100000000000001" customHeight="1">
      <c r="A868" s="17" t="s">
        <v>1026</v>
      </c>
      <c r="B868" s="18"/>
      <c r="C868" s="18"/>
      <c r="D868" s="18">
        <v>0</v>
      </c>
      <c r="E868" s="12" t="e">
        <f t="shared" si="13"/>
        <v>#DIV/0!</v>
      </c>
    </row>
    <row r="869" spans="1:5" ht="20.100000000000001" customHeight="1">
      <c r="A869" s="17" t="s">
        <v>1027</v>
      </c>
      <c r="B869" s="18"/>
      <c r="C869" s="18"/>
      <c r="D869" s="18">
        <v>0</v>
      </c>
      <c r="E869" s="12" t="e">
        <f t="shared" si="13"/>
        <v>#DIV/0!</v>
      </c>
    </row>
    <row r="870" spans="1:5" ht="20.100000000000001" customHeight="1">
      <c r="A870" s="17" t="s">
        <v>1028</v>
      </c>
      <c r="B870" s="18"/>
      <c r="C870" s="18"/>
      <c r="D870" s="18">
        <v>0</v>
      </c>
      <c r="E870" s="12" t="e">
        <f t="shared" si="13"/>
        <v>#DIV/0!</v>
      </c>
    </row>
    <row r="871" spans="1:5" ht="20.100000000000001" customHeight="1">
      <c r="A871" s="17" t="s">
        <v>1029</v>
      </c>
      <c r="B871" s="18"/>
      <c r="C871" s="18"/>
      <c r="D871" s="18">
        <v>0</v>
      </c>
      <c r="E871" s="12" t="e">
        <f t="shared" si="13"/>
        <v>#DIV/0!</v>
      </c>
    </row>
    <row r="872" spans="1:5" ht="20.100000000000001" customHeight="1">
      <c r="A872" s="17" t="s">
        <v>1030</v>
      </c>
      <c r="B872" s="18"/>
      <c r="C872" s="18"/>
      <c r="D872" s="18">
        <v>0</v>
      </c>
      <c r="E872" s="12" t="e">
        <f t="shared" si="13"/>
        <v>#DIV/0!</v>
      </c>
    </row>
    <row r="873" spans="1:5" ht="20.100000000000001" customHeight="1">
      <c r="A873" s="17" t="s">
        <v>1031</v>
      </c>
      <c r="B873" s="18">
        <v>1768</v>
      </c>
      <c r="C873" s="18">
        <v>1768</v>
      </c>
      <c r="D873" s="18">
        <v>1853</v>
      </c>
      <c r="E873" s="12">
        <f t="shared" si="13"/>
        <v>104.80769230769231</v>
      </c>
    </row>
    <row r="874" spans="1:5" ht="20.100000000000001" customHeight="1">
      <c r="A874" s="17" t="s">
        <v>1032</v>
      </c>
      <c r="B874" s="18"/>
      <c r="C874" s="18"/>
      <c r="D874" s="18">
        <v>0</v>
      </c>
      <c r="E874" s="12" t="e">
        <f t="shared" si="13"/>
        <v>#DIV/0!</v>
      </c>
    </row>
    <row r="875" spans="1:5" ht="20.100000000000001" customHeight="1">
      <c r="A875" s="17" t="s">
        <v>1033</v>
      </c>
      <c r="B875" s="18"/>
      <c r="C875" s="18"/>
      <c r="D875" s="18">
        <v>0</v>
      </c>
      <c r="E875" s="12" t="e">
        <f t="shared" si="13"/>
        <v>#DIV/0!</v>
      </c>
    </row>
    <row r="876" spans="1:5" ht="20.100000000000001" customHeight="1">
      <c r="A876" s="17" t="s">
        <v>1034</v>
      </c>
      <c r="B876" s="18"/>
      <c r="C876" s="18"/>
      <c r="D876" s="18">
        <v>0</v>
      </c>
      <c r="E876" s="12" t="e">
        <f t="shared" si="13"/>
        <v>#DIV/0!</v>
      </c>
    </row>
    <row r="877" spans="1:5" ht="20.100000000000001" customHeight="1">
      <c r="A877" s="17" t="s">
        <v>1035</v>
      </c>
      <c r="B877" s="18">
        <v>249</v>
      </c>
      <c r="C877" s="18">
        <v>249</v>
      </c>
      <c r="D877" s="18">
        <v>261</v>
      </c>
      <c r="E877" s="12">
        <f t="shared" si="13"/>
        <v>104.81927710843372</v>
      </c>
    </row>
    <row r="878" spans="1:5" ht="20.100000000000001" customHeight="1">
      <c r="A878" s="17" t="s">
        <v>456</v>
      </c>
      <c r="B878" s="18">
        <v>101330</v>
      </c>
      <c r="C878" s="18">
        <v>66300</v>
      </c>
      <c r="D878" s="18">
        <v>80185</v>
      </c>
      <c r="E878" s="12">
        <f t="shared" si="13"/>
        <v>120.94268476621417</v>
      </c>
    </row>
    <row r="879" spans="1:5" ht="20.100000000000001" customHeight="1">
      <c r="A879" s="17" t="s">
        <v>1036</v>
      </c>
      <c r="B879" s="18"/>
      <c r="C879" s="18"/>
      <c r="D879" s="18"/>
      <c r="E879" s="12" t="e">
        <f t="shared" si="13"/>
        <v>#DIV/0!</v>
      </c>
    </row>
    <row r="880" spans="1:5" ht="20.100000000000001" customHeight="1">
      <c r="A880" s="17" t="s">
        <v>1322</v>
      </c>
      <c r="B880" s="18"/>
      <c r="C880" s="18"/>
      <c r="D880" s="18"/>
      <c r="E880" s="12" t="e">
        <f t="shared" si="13"/>
        <v>#DIV/0!</v>
      </c>
    </row>
    <row r="881" spans="1:5" ht="20.100000000000001" customHeight="1">
      <c r="A881" s="17" t="s">
        <v>1323</v>
      </c>
      <c r="B881" s="18"/>
      <c r="C881" s="18"/>
      <c r="D881" s="18"/>
      <c r="E881" s="12" t="e">
        <f t="shared" si="13"/>
        <v>#DIV/0!</v>
      </c>
    </row>
    <row r="882" spans="1:5" ht="20.100000000000001" customHeight="1">
      <c r="A882" s="17" t="s">
        <v>595</v>
      </c>
      <c r="B882" s="18"/>
      <c r="C882" s="18"/>
      <c r="D882" s="18"/>
      <c r="E882" s="12" t="e">
        <f t="shared" si="13"/>
        <v>#DIV/0!</v>
      </c>
    </row>
    <row r="883" spans="1:5" ht="20.100000000000001" customHeight="1">
      <c r="A883" s="17" t="s">
        <v>1037</v>
      </c>
      <c r="B883" s="18"/>
      <c r="C883" s="18"/>
      <c r="D883" s="18"/>
      <c r="E883" s="12" t="e">
        <f t="shared" si="13"/>
        <v>#DIV/0!</v>
      </c>
    </row>
    <row r="884" spans="1:5" ht="20.100000000000001" customHeight="1">
      <c r="A884" s="17" t="s">
        <v>1038</v>
      </c>
      <c r="B884" s="18"/>
      <c r="C884" s="18"/>
      <c r="D884" s="18"/>
      <c r="E884" s="12" t="e">
        <f t="shared" si="13"/>
        <v>#DIV/0!</v>
      </c>
    </row>
    <row r="885" spans="1:5" ht="20.100000000000001" customHeight="1">
      <c r="A885" s="17" t="s">
        <v>1039</v>
      </c>
      <c r="B885" s="18"/>
      <c r="C885" s="18"/>
      <c r="D885" s="18"/>
      <c r="E885" s="12" t="e">
        <f t="shared" si="13"/>
        <v>#DIV/0!</v>
      </c>
    </row>
    <row r="886" spans="1:5" ht="20.100000000000001" customHeight="1">
      <c r="A886" s="17" t="s">
        <v>1040</v>
      </c>
      <c r="B886" s="18"/>
      <c r="C886" s="18"/>
      <c r="D886" s="18"/>
      <c r="E886" s="12" t="e">
        <f t="shared" si="13"/>
        <v>#DIV/0!</v>
      </c>
    </row>
    <row r="887" spans="1:5" ht="20.100000000000001" customHeight="1">
      <c r="A887" s="17" t="s">
        <v>1041</v>
      </c>
      <c r="B887" s="18"/>
      <c r="C887" s="18"/>
      <c r="D887" s="18"/>
      <c r="E887" s="12" t="e">
        <f t="shared" si="13"/>
        <v>#DIV/0!</v>
      </c>
    </row>
    <row r="888" spans="1:5" ht="20.100000000000001" customHeight="1">
      <c r="A888" s="17" t="s">
        <v>1042</v>
      </c>
      <c r="B888" s="18"/>
      <c r="C888" s="18"/>
      <c r="D888" s="18"/>
      <c r="E888" s="12" t="e">
        <f t="shared" si="13"/>
        <v>#DIV/0!</v>
      </c>
    </row>
    <row r="889" spans="1:5" ht="20.100000000000001" customHeight="1">
      <c r="A889" s="17" t="s">
        <v>1043</v>
      </c>
      <c r="B889" s="18">
        <v>36467</v>
      </c>
      <c r="C889" s="18">
        <v>36467</v>
      </c>
      <c r="D889" s="18">
        <v>28217</v>
      </c>
      <c r="E889" s="12">
        <f t="shared" si="13"/>
        <v>77.376806427729178</v>
      </c>
    </row>
    <row r="890" spans="1:5" ht="20.100000000000001" customHeight="1">
      <c r="A890" s="17" t="s">
        <v>1322</v>
      </c>
      <c r="B890" s="18">
        <v>0</v>
      </c>
      <c r="C890" s="18">
        <v>0</v>
      </c>
      <c r="D890" s="18"/>
      <c r="E890" s="12" t="e">
        <f t="shared" si="13"/>
        <v>#DIV/0!</v>
      </c>
    </row>
    <row r="891" spans="1:5" ht="20.100000000000001" customHeight="1">
      <c r="A891" s="17" t="s">
        <v>1323</v>
      </c>
      <c r="B891" s="18">
        <v>0</v>
      </c>
      <c r="C891" s="18">
        <v>0</v>
      </c>
      <c r="D891" s="18"/>
      <c r="E891" s="12" t="e">
        <f t="shared" si="13"/>
        <v>#DIV/0!</v>
      </c>
    </row>
    <row r="892" spans="1:5" ht="20.100000000000001" customHeight="1">
      <c r="A892" s="17" t="s">
        <v>595</v>
      </c>
      <c r="B892" s="18">
        <v>0</v>
      </c>
      <c r="C892" s="18">
        <v>0</v>
      </c>
      <c r="D892" s="18"/>
      <c r="E892" s="12" t="e">
        <f t="shared" si="13"/>
        <v>#DIV/0!</v>
      </c>
    </row>
    <row r="893" spans="1:5" ht="20.100000000000001" customHeight="1">
      <c r="A893" s="17" t="s">
        <v>1044</v>
      </c>
      <c r="B893" s="18">
        <v>11467</v>
      </c>
      <c r="C893" s="18">
        <v>11467</v>
      </c>
      <c r="D893" s="18">
        <v>12017</v>
      </c>
      <c r="E893" s="12">
        <f t="shared" si="13"/>
        <v>104.79637219848262</v>
      </c>
    </row>
    <row r="894" spans="1:5" ht="20.100000000000001" customHeight="1">
      <c r="A894" s="17" t="s">
        <v>1045</v>
      </c>
      <c r="B894" s="18">
        <v>0</v>
      </c>
      <c r="C894" s="18">
        <v>0</v>
      </c>
      <c r="D894" s="18">
        <v>0</v>
      </c>
      <c r="E894" s="12" t="e">
        <f t="shared" si="13"/>
        <v>#DIV/0!</v>
      </c>
    </row>
    <row r="895" spans="1:5" ht="20.100000000000001" customHeight="1">
      <c r="A895" s="17" t="s">
        <v>1046</v>
      </c>
      <c r="B895" s="18">
        <v>0</v>
      </c>
      <c r="C895" s="18">
        <v>0</v>
      </c>
      <c r="D895" s="18">
        <v>0</v>
      </c>
      <c r="E895" s="12" t="e">
        <f t="shared" si="13"/>
        <v>#DIV/0!</v>
      </c>
    </row>
    <row r="896" spans="1:5" ht="20.100000000000001" customHeight="1">
      <c r="A896" s="17" t="s">
        <v>1047</v>
      </c>
      <c r="B896" s="18">
        <v>0</v>
      </c>
      <c r="C896" s="18">
        <v>0</v>
      </c>
      <c r="D896" s="18">
        <v>0</v>
      </c>
      <c r="E896" s="12" t="e">
        <f t="shared" si="13"/>
        <v>#DIV/0!</v>
      </c>
    </row>
    <row r="897" spans="1:5" ht="20.100000000000001" customHeight="1">
      <c r="A897" s="17" t="s">
        <v>1048</v>
      </c>
      <c r="B897" s="18">
        <v>0</v>
      </c>
      <c r="C897" s="18">
        <v>0</v>
      </c>
      <c r="D897" s="18">
        <v>0</v>
      </c>
      <c r="E897" s="12" t="e">
        <f t="shared" si="13"/>
        <v>#DIV/0!</v>
      </c>
    </row>
    <row r="898" spans="1:5" ht="20.100000000000001" customHeight="1">
      <c r="A898" s="17" t="s">
        <v>1049</v>
      </c>
      <c r="B898" s="18">
        <v>25000</v>
      </c>
      <c r="C898" s="18">
        <v>25000</v>
      </c>
      <c r="D898" s="18">
        <v>16200</v>
      </c>
      <c r="E898" s="12">
        <f t="shared" si="13"/>
        <v>64.8</v>
      </c>
    </row>
    <row r="899" spans="1:5" ht="20.100000000000001" customHeight="1">
      <c r="A899" s="17" t="s">
        <v>457</v>
      </c>
      <c r="B899" s="18">
        <v>9844</v>
      </c>
      <c r="C899" s="18">
        <v>9844</v>
      </c>
      <c r="D899" s="18">
        <v>10317</v>
      </c>
      <c r="E899" s="12">
        <f t="shared" si="13"/>
        <v>104.8049573344169</v>
      </c>
    </row>
    <row r="900" spans="1:5" ht="20.100000000000001" customHeight="1">
      <c r="A900" s="17" t="s">
        <v>458</v>
      </c>
      <c r="B900" s="18">
        <v>2647</v>
      </c>
      <c r="C900" s="18">
        <v>2647</v>
      </c>
      <c r="D900" s="18">
        <v>2775</v>
      </c>
      <c r="E900" s="12">
        <f t="shared" si="13"/>
        <v>104.83566301473365</v>
      </c>
    </row>
    <row r="901" spans="1:5" ht="20.100000000000001" customHeight="1">
      <c r="A901" s="17" t="s">
        <v>459</v>
      </c>
      <c r="B901" s="18">
        <v>6095</v>
      </c>
      <c r="C901" s="18">
        <v>6095</v>
      </c>
      <c r="D901" s="18">
        <v>6387</v>
      </c>
      <c r="E901" s="12">
        <f t="shared" ref="E901:E964" si="14">D901/C901*100</f>
        <v>104.79081214109927</v>
      </c>
    </row>
    <row r="902" spans="1:5" ht="20.100000000000001" customHeight="1">
      <c r="A902" s="17" t="s">
        <v>460</v>
      </c>
      <c r="B902" s="18">
        <v>1102</v>
      </c>
      <c r="C902" s="18">
        <v>1102</v>
      </c>
      <c r="D902" s="18">
        <v>1155</v>
      </c>
      <c r="E902" s="12">
        <f t="shared" si="14"/>
        <v>104.80943738656987</v>
      </c>
    </row>
    <row r="903" spans="1:5" ht="20.100000000000001" customHeight="1">
      <c r="A903" s="17" t="s">
        <v>1050</v>
      </c>
      <c r="B903" s="18"/>
      <c r="C903" s="18"/>
      <c r="D903" s="18"/>
      <c r="E903" s="12" t="e">
        <f t="shared" si="14"/>
        <v>#DIV/0!</v>
      </c>
    </row>
    <row r="904" spans="1:5" ht="20.100000000000001" customHeight="1">
      <c r="A904" s="17" t="s">
        <v>461</v>
      </c>
      <c r="B904" s="18"/>
      <c r="C904" s="18"/>
      <c r="D904" s="18"/>
      <c r="E904" s="12" t="e">
        <f t="shared" si="14"/>
        <v>#DIV/0!</v>
      </c>
    </row>
    <row r="905" spans="1:5" ht="20.100000000000001" customHeight="1">
      <c r="A905" s="17" t="s">
        <v>1322</v>
      </c>
      <c r="B905" s="18"/>
      <c r="C905" s="18"/>
      <c r="D905" s="18"/>
      <c r="E905" s="12" t="e">
        <f t="shared" si="14"/>
        <v>#DIV/0!</v>
      </c>
    </row>
    <row r="906" spans="1:5" ht="20.100000000000001" customHeight="1">
      <c r="A906" s="17" t="s">
        <v>1323</v>
      </c>
      <c r="B906" s="18"/>
      <c r="C906" s="18"/>
      <c r="D906" s="18"/>
      <c r="E906" s="12" t="e">
        <f t="shared" si="14"/>
        <v>#DIV/0!</v>
      </c>
    </row>
    <row r="907" spans="1:5" ht="20.100000000000001" customHeight="1">
      <c r="A907" s="17" t="s">
        <v>595</v>
      </c>
      <c r="B907" s="18"/>
      <c r="C907" s="18"/>
      <c r="D907" s="18"/>
      <c r="E907" s="12" t="e">
        <f t="shared" si="14"/>
        <v>#DIV/0!</v>
      </c>
    </row>
    <row r="908" spans="1:5" ht="20.100000000000001" customHeight="1">
      <c r="A908" s="17" t="s">
        <v>1041</v>
      </c>
      <c r="B908" s="18"/>
      <c r="C908" s="18"/>
      <c r="D908" s="18"/>
      <c r="E908" s="12" t="e">
        <f t="shared" si="14"/>
        <v>#DIV/0!</v>
      </c>
    </row>
    <row r="909" spans="1:5" ht="20.100000000000001" customHeight="1">
      <c r="A909" s="17" t="s">
        <v>462</v>
      </c>
      <c r="B909" s="18"/>
      <c r="C909" s="18"/>
      <c r="D909" s="18"/>
      <c r="E909" s="12" t="e">
        <f t="shared" si="14"/>
        <v>#DIV/0!</v>
      </c>
    </row>
    <row r="910" spans="1:5" ht="20.100000000000001" customHeight="1">
      <c r="A910" s="17" t="s">
        <v>1051</v>
      </c>
      <c r="B910" s="18"/>
      <c r="C910" s="18"/>
      <c r="D910" s="18"/>
      <c r="E910" s="12" t="e">
        <f t="shared" si="14"/>
        <v>#DIV/0!</v>
      </c>
    </row>
    <row r="911" spans="1:5" ht="20.100000000000001" customHeight="1">
      <c r="A911" s="17" t="s">
        <v>1052</v>
      </c>
      <c r="B911" s="18">
        <v>242</v>
      </c>
      <c r="C911" s="18">
        <v>242</v>
      </c>
      <c r="D911" s="18">
        <v>1052</v>
      </c>
      <c r="E911" s="12">
        <f t="shared" si="14"/>
        <v>434.71074380165294</v>
      </c>
    </row>
    <row r="912" spans="1:5" ht="20.100000000000001" customHeight="1">
      <c r="A912" s="17" t="s">
        <v>1053</v>
      </c>
      <c r="B912" s="18">
        <v>0</v>
      </c>
      <c r="C912" s="18">
        <v>0</v>
      </c>
      <c r="D912" s="18"/>
      <c r="E912" s="12" t="e">
        <f t="shared" si="14"/>
        <v>#DIV/0!</v>
      </c>
    </row>
    <row r="913" spans="1:5" ht="20.100000000000001" customHeight="1">
      <c r="A913" s="17" t="s">
        <v>1054</v>
      </c>
      <c r="B913" s="18">
        <v>0</v>
      </c>
      <c r="C913" s="18">
        <v>0</v>
      </c>
      <c r="D913" s="18"/>
      <c r="E913" s="12" t="e">
        <f t="shared" si="14"/>
        <v>#DIV/0!</v>
      </c>
    </row>
    <row r="914" spans="1:5" ht="20.100000000000001" customHeight="1">
      <c r="A914" s="17" t="s">
        <v>1055</v>
      </c>
      <c r="B914" s="18">
        <v>184</v>
      </c>
      <c r="C914" s="18">
        <v>184</v>
      </c>
      <c r="D914" s="18">
        <v>192</v>
      </c>
      <c r="E914" s="12">
        <f t="shared" si="14"/>
        <v>104.34782608695652</v>
      </c>
    </row>
    <row r="915" spans="1:5" ht="20.100000000000001" customHeight="1">
      <c r="A915" s="17" t="s">
        <v>1056</v>
      </c>
      <c r="B915" s="18">
        <v>58</v>
      </c>
      <c r="C915" s="18">
        <v>58</v>
      </c>
      <c r="D915" s="18">
        <v>860</v>
      </c>
      <c r="E915" s="12">
        <f t="shared" si="14"/>
        <v>1482.7586206896551</v>
      </c>
    </row>
    <row r="916" spans="1:5" ht="20.100000000000001" customHeight="1">
      <c r="A916" s="17" t="s">
        <v>463</v>
      </c>
      <c r="B916" s="18">
        <v>4089</v>
      </c>
      <c r="C916" s="18">
        <v>4089</v>
      </c>
      <c r="D916" s="18">
        <v>3390</v>
      </c>
      <c r="E916" s="12">
        <f t="shared" si="14"/>
        <v>82.905355832721938</v>
      </c>
    </row>
    <row r="917" spans="1:5" ht="20.100000000000001" customHeight="1">
      <c r="A917" s="17" t="s">
        <v>1057</v>
      </c>
      <c r="B917" s="18">
        <v>2000</v>
      </c>
      <c r="C917" s="18">
        <v>2000</v>
      </c>
      <c r="D917" s="18">
        <v>2000</v>
      </c>
      <c r="E917" s="12">
        <f t="shared" si="14"/>
        <v>100</v>
      </c>
    </row>
    <row r="918" spans="1:5" ht="20.100000000000001" customHeight="1">
      <c r="A918" s="17" t="s">
        <v>464</v>
      </c>
      <c r="B918" s="18">
        <v>2089</v>
      </c>
      <c r="C918" s="18">
        <v>2089</v>
      </c>
      <c r="D918" s="18">
        <v>1390</v>
      </c>
      <c r="E918" s="12">
        <f t="shared" si="14"/>
        <v>66.539013882240312</v>
      </c>
    </row>
    <row r="919" spans="1:5" ht="20.100000000000001" customHeight="1">
      <c r="A919" s="17" t="s">
        <v>1058</v>
      </c>
      <c r="B919" s="18">
        <v>12200</v>
      </c>
      <c r="C919" s="18">
        <v>12200</v>
      </c>
      <c r="D919" s="18">
        <v>12800</v>
      </c>
      <c r="E919" s="12">
        <f t="shared" si="14"/>
        <v>104.91803278688525</v>
      </c>
    </row>
    <row r="920" spans="1:5" ht="20.100000000000001" customHeight="1">
      <c r="A920" s="17" t="s">
        <v>1059</v>
      </c>
      <c r="B920" s="18">
        <v>0</v>
      </c>
      <c r="C920" s="18">
        <v>0</v>
      </c>
      <c r="D920" s="18"/>
      <c r="E920" s="12" t="e">
        <f t="shared" si="14"/>
        <v>#DIV/0!</v>
      </c>
    </row>
    <row r="921" spans="1:5" ht="20.100000000000001" customHeight="1">
      <c r="A921" s="17" t="s">
        <v>1322</v>
      </c>
      <c r="B921" s="18">
        <v>0</v>
      </c>
      <c r="C921" s="18">
        <v>0</v>
      </c>
      <c r="D921" s="18"/>
      <c r="E921" s="12" t="e">
        <f t="shared" si="14"/>
        <v>#DIV/0!</v>
      </c>
    </row>
    <row r="922" spans="1:5" ht="20.100000000000001" customHeight="1">
      <c r="A922" s="17" t="s">
        <v>1323</v>
      </c>
      <c r="B922" s="18">
        <v>0</v>
      </c>
      <c r="C922" s="18">
        <v>0</v>
      </c>
      <c r="D922" s="18"/>
      <c r="E922" s="12" t="e">
        <f t="shared" si="14"/>
        <v>#DIV/0!</v>
      </c>
    </row>
    <row r="923" spans="1:5" ht="20.100000000000001" customHeight="1">
      <c r="A923" s="17" t="s">
        <v>595</v>
      </c>
      <c r="B923" s="18">
        <v>0</v>
      </c>
      <c r="C923" s="18">
        <v>0</v>
      </c>
      <c r="D923" s="18"/>
      <c r="E923" s="12" t="e">
        <f t="shared" si="14"/>
        <v>#DIV/0!</v>
      </c>
    </row>
    <row r="924" spans="1:5" ht="20.100000000000001" customHeight="1">
      <c r="A924" s="17" t="s">
        <v>1060</v>
      </c>
      <c r="B924" s="18">
        <v>0</v>
      </c>
      <c r="C924" s="18">
        <v>0</v>
      </c>
      <c r="D924" s="18"/>
      <c r="E924" s="12" t="e">
        <f t="shared" si="14"/>
        <v>#DIV/0!</v>
      </c>
    </row>
    <row r="925" spans="1:5" ht="20.100000000000001" customHeight="1">
      <c r="A925" s="17" t="s">
        <v>1061</v>
      </c>
      <c r="B925" s="18">
        <v>0</v>
      </c>
      <c r="C925" s="18">
        <v>0</v>
      </c>
      <c r="D925" s="18"/>
      <c r="E925" s="12" t="e">
        <f t="shared" si="14"/>
        <v>#DIV/0!</v>
      </c>
    </row>
    <row r="926" spans="1:5" ht="20.100000000000001" customHeight="1">
      <c r="A926" s="17" t="s">
        <v>1062</v>
      </c>
      <c r="B926" s="18">
        <v>0</v>
      </c>
      <c r="C926" s="18">
        <v>0</v>
      </c>
      <c r="D926" s="18"/>
      <c r="E926" s="12" t="e">
        <f t="shared" si="14"/>
        <v>#DIV/0!</v>
      </c>
    </row>
    <row r="927" spans="1:5" ht="20.100000000000001" customHeight="1">
      <c r="A927" s="17" t="s">
        <v>1063</v>
      </c>
      <c r="B927" s="18">
        <v>0</v>
      </c>
      <c r="C927" s="18">
        <v>0</v>
      </c>
      <c r="D927" s="18"/>
      <c r="E927" s="12" t="e">
        <f t="shared" si="14"/>
        <v>#DIV/0!</v>
      </c>
    </row>
    <row r="928" spans="1:5" ht="20.100000000000001" customHeight="1">
      <c r="A928" s="17" t="s">
        <v>1064</v>
      </c>
      <c r="B928" s="18">
        <v>0</v>
      </c>
      <c r="C928" s="18">
        <v>0</v>
      </c>
      <c r="D928" s="18"/>
      <c r="E928" s="12" t="e">
        <f t="shared" si="14"/>
        <v>#DIV/0!</v>
      </c>
    </row>
    <row r="929" spans="1:5" ht="20.100000000000001" customHeight="1">
      <c r="A929" s="17" t="s">
        <v>1065</v>
      </c>
      <c r="B929" s="18">
        <v>0</v>
      </c>
      <c r="C929" s="18">
        <v>0</v>
      </c>
      <c r="D929" s="18"/>
      <c r="E929" s="12" t="e">
        <f t="shared" si="14"/>
        <v>#DIV/0!</v>
      </c>
    </row>
    <row r="930" spans="1:5" ht="20.100000000000001" customHeight="1">
      <c r="A930" s="17" t="s">
        <v>465</v>
      </c>
      <c r="B930" s="18">
        <v>0</v>
      </c>
      <c r="C930" s="18">
        <v>0</v>
      </c>
      <c r="D930" s="18"/>
      <c r="E930" s="12" t="e">
        <f t="shared" si="14"/>
        <v>#DIV/0!</v>
      </c>
    </row>
    <row r="931" spans="1:5" ht="20.100000000000001" customHeight="1">
      <c r="A931" s="17" t="s">
        <v>1322</v>
      </c>
      <c r="B931" s="18">
        <v>0</v>
      </c>
      <c r="C931" s="18">
        <v>0</v>
      </c>
      <c r="D931" s="18"/>
      <c r="E931" s="12" t="e">
        <f t="shared" si="14"/>
        <v>#DIV/0!</v>
      </c>
    </row>
    <row r="932" spans="1:5" ht="20.100000000000001" customHeight="1">
      <c r="A932" s="17" t="s">
        <v>1323</v>
      </c>
      <c r="B932" s="18">
        <v>0</v>
      </c>
      <c r="C932" s="18">
        <v>0</v>
      </c>
      <c r="D932" s="18"/>
      <c r="E932" s="12" t="e">
        <f t="shared" si="14"/>
        <v>#DIV/0!</v>
      </c>
    </row>
    <row r="933" spans="1:5" ht="20.100000000000001" customHeight="1">
      <c r="A933" s="17" t="s">
        <v>595</v>
      </c>
      <c r="B933" s="18">
        <v>0</v>
      </c>
      <c r="C933" s="18">
        <v>0</v>
      </c>
      <c r="D933" s="18"/>
      <c r="E933" s="12" t="e">
        <f t="shared" si="14"/>
        <v>#DIV/0!</v>
      </c>
    </row>
    <row r="934" spans="1:5" ht="20.100000000000001" customHeight="1">
      <c r="A934" s="17" t="s">
        <v>1066</v>
      </c>
      <c r="B934" s="18">
        <v>0</v>
      </c>
      <c r="C934" s="18">
        <v>0</v>
      </c>
      <c r="D934" s="18"/>
      <c r="E934" s="12" t="e">
        <f t="shared" si="14"/>
        <v>#DIV/0!</v>
      </c>
    </row>
    <row r="935" spans="1:5" ht="20.100000000000001" customHeight="1">
      <c r="A935" s="17" t="s">
        <v>1067</v>
      </c>
      <c r="B935" s="18">
        <v>0</v>
      </c>
      <c r="C935" s="18">
        <v>0</v>
      </c>
      <c r="D935" s="18"/>
      <c r="E935" s="12" t="e">
        <f t="shared" si="14"/>
        <v>#DIV/0!</v>
      </c>
    </row>
    <row r="936" spans="1:5" ht="20.100000000000001" customHeight="1">
      <c r="A936" s="17" t="s">
        <v>1068</v>
      </c>
      <c r="B936" s="18">
        <v>0</v>
      </c>
      <c r="C936" s="18">
        <v>0</v>
      </c>
      <c r="D936" s="18"/>
      <c r="E936" s="12" t="e">
        <f t="shared" si="14"/>
        <v>#DIV/0!</v>
      </c>
    </row>
    <row r="937" spans="1:5" ht="20.100000000000001" customHeight="1">
      <c r="A937" s="17" t="s">
        <v>1069</v>
      </c>
      <c r="B937" s="18">
        <v>0</v>
      </c>
      <c r="C937" s="18">
        <v>0</v>
      </c>
      <c r="D937" s="18"/>
      <c r="E937" s="12" t="e">
        <f t="shared" si="14"/>
        <v>#DIV/0!</v>
      </c>
    </row>
    <row r="938" spans="1:5" ht="20.100000000000001" customHeight="1">
      <c r="A938" s="17" t="s">
        <v>1070</v>
      </c>
      <c r="B938" s="18">
        <v>0</v>
      </c>
      <c r="C938" s="18">
        <v>0</v>
      </c>
      <c r="D938" s="18"/>
      <c r="E938" s="12" t="e">
        <f t="shared" si="14"/>
        <v>#DIV/0!</v>
      </c>
    </row>
    <row r="939" spans="1:5" ht="20.100000000000001" customHeight="1">
      <c r="A939" s="17" t="s">
        <v>1071</v>
      </c>
      <c r="B939" s="18">
        <v>0</v>
      </c>
      <c r="C939" s="18">
        <v>0</v>
      </c>
      <c r="D939" s="18"/>
      <c r="E939" s="12" t="e">
        <f t="shared" si="14"/>
        <v>#DIV/0!</v>
      </c>
    </row>
    <row r="940" spans="1:5" ht="20.100000000000001" customHeight="1">
      <c r="A940" s="17" t="s">
        <v>1072</v>
      </c>
      <c r="B940" s="18">
        <v>0</v>
      </c>
      <c r="C940" s="18">
        <v>0</v>
      </c>
      <c r="D940" s="18"/>
      <c r="E940" s="12" t="e">
        <f t="shared" si="14"/>
        <v>#DIV/0!</v>
      </c>
    </row>
    <row r="941" spans="1:5" ht="20.100000000000001" customHeight="1">
      <c r="A941" s="17" t="s">
        <v>1073</v>
      </c>
      <c r="B941" s="18">
        <v>0</v>
      </c>
      <c r="C941" s="18">
        <v>0</v>
      </c>
      <c r="D941" s="18"/>
      <c r="E941" s="12" t="e">
        <f t="shared" si="14"/>
        <v>#DIV/0!</v>
      </c>
    </row>
    <row r="942" spans="1:5" ht="20.100000000000001" customHeight="1">
      <c r="A942" s="17" t="s">
        <v>1074</v>
      </c>
      <c r="B942" s="18">
        <v>0</v>
      </c>
      <c r="C942" s="18">
        <v>0</v>
      </c>
      <c r="D942" s="18"/>
      <c r="E942" s="12" t="e">
        <f t="shared" si="14"/>
        <v>#DIV/0!</v>
      </c>
    </row>
    <row r="943" spans="1:5" ht="20.100000000000001" customHeight="1">
      <c r="A943" s="17" t="s">
        <v>1075</v>
      </c>
      <c r="B943" s="18">
        <v>0</v>
      </c>
      <c r="C943" s="18">
        <v>0</v>
      </c>
      <c r="D943" s="18"/>
      <c r="E943" s="12" t="e">
        <f t="shared" si="14"/>
        <v>#DIV/0!</v>
      </c>
    </row>
    <row r="944" spans="1:5" ht="20.100000000000001" customHeight="1">
      <c r="A944" s="17" t="s">
        <v>1076</v>
      </c>
      <c r="B944" s="18">
        <v>0</v>
      </c>
      <c r="C944" s="18">
        <v>0</v>
      </c>
      <c r="D944" s="18"/>
      <c r="E944" s="12" t="e">
        <f t="shared" si="14"/>
        <v>#DIV/0!</v>
      </c>
    </row>
    <row r="945" spans="1:5" ht="20.100000000000001" customHeight="1">
      <c r="A945" s="17" t="s">
        <v>466</v>
      </c>
      <c r="B945" s="18">
        <v>0</v>
      </c>
      <c r="C945" s="18">
        <v>0</v>
      </c>
      <c r="D945" s="18"/>
      <c r="E945" s="12" t="e">
        <f t="shared" si="14"/>
        <v>#DIV/0!</v>
      </c>
    </row>
    <row r="946" spans="1:5" ht="20.100000000000001" customHeight="1">
      <c r="A946" s="17" t="s">
        <v>467</v>
      </c>
      <c r="B946" s="18">
        <v>92</v>
      </c>
      <c r="C946" s="18">
        <v>92</v>
      </c>
      <c r="D946" s="18">
        <v>96</v>
      </c>
      <c r="E946" s="12">
        <f t="shared" si="14"/>
        <v>104.34782608695652</v>
      </c>
    </row>
    <row r="947" spans="1:5" ht="20.100000000000001" customHeight="1">
      <c r="A947" s="17" t="s">
        <v>1322</v>
      </c>
      <c r="B947" s="18">
        <v>0</v>
      </c>
      <c r="C947" s="18">
        <v>0</v>
      </c>
      <c r="D947" s="18"/>
      <c r="E947" s="12" t="e">
        <f t="shared" si="14"/>
        <v>#DIV/0!</v>
      </c>
    </row>
    <row r="948" spans="1:5" ht="20.100000000000001" customHeight="1">
      <c r="A948" s="17" t="s">
        <v>1323</v>
      </c>
      <c r="B948" s="18">
        <v>0</v>
      </c>
      <c r="C948" s="18">
        <v>0</v>
      </c>
      <c r="D948" s="18"/>
      <c r="E948" s="12" t="e">
        <f t="shared" si="14"/>
        <v>#DIV/0!</v>
      </c>
    </row>
    <row r="949" spans="1:5" ht="20.100000000000001" customHeight="1">
      <c r="A949" s="17" t="s">
        <v>595</v>
      </c>
      <c r="B949" s="18">
        <v>0</v>
      </c>
      <c r="C949" s="18">
        <v>0</v>
      </c>
      <c r="D949" s="18"/>
      <c r="E949" s="12" t="e">
        <f t="shared" si="14"/>
        <v>#DIV/0!</v>
      </c>
    </row>
    <row r="950" spans="1:5" ht="20.100000000000001" customHeight="1">
      <c r="A950" s="17" t="s">
        <v>468</v>
      </c>
      <c r="B950" s="18">
        <v>92</v>
      </c>
      <c r="C950" s="18">
        <v>92</v>
      </c>
      <c r="D950" s="18">
        <v>96</v>
      </c>
      <c r="E950" s="12">
        <f t="shared" si="14"/>
        <v>104.34782608695652</v>
      </c>
    </row>
    <row r="951" spans="1:5" ht="20.100000000000001" customHeight="1">
      <c r="A951" s="17" t="s">
        <v>469</v>
      </c>
      <c r="B951" s="18">
        <v>3063</v>
      </c>
      <c r="C951" s="18">
        <v>3063</v>
      </c>
      <c r="D951" s="18">
        <v>3213</v>
      </c>
      <c r="E951" s="12">
        <f t="shared" si="14"/>
        <v>104.89715964740452</v>
      </c>
    </row>
    <row r="952" spans="1:5" ht="20.100000000000001" customHeight="1">
      <c r="A952" s="17" t="s">
        <v>1322</v>
      </c>
      <c r="B952" s="18">
        <v>0</v>
      </c>
      <c r="C952" s="18">
        <v>0</v>
      </c>
      <c r="D952" s="18"/>
      <c r="E952" s="12" t="e">
        <f t="shared" si="14"/>
        <v>#DIV/0!</v>
      </c>
    </row>
    <row r="953" spans="1:5" ht="20.100000000000001" customHeight="1">
      <c r="A953" s="17" t="s">
        <v>1323</v>
      </c>
      <c r="B953" s="18">
        <v>0</v>
      </c>
      <c r="C953" s="18">
        <v>0</v>
      </c>
      <c r="D953" s="18"/>
      <c r="E953" s="12" t="e">
        <f t="shared" si="14"/>
        <v>#DIV/0!</v>
      </c>
    </row>
    <row r="954" spans="1:5" ht="20.100000000000001" customHeight="1">
      <c r="A954" s="17" t="s">
        <v>595</v>
      </c>
      <c r="B954" s="18">
        <v>0</v>
      </c>
      <c r="C954" s="18">
        <v>0</v>
      </c>
      <c r="D954" s="18"/>
      <c r="E954" s="12" t="e">
        <f t="shared" si="14"/>
        <v>#DIV/0!</v>
      </c>
    </row>
    <row r="955" spans="1:5" ht="20.100000000000001" customHeight="1">
      <c r="A955" s="17" t="s">
        <v>1077</v>
      </c>
      <c r="B955" s="18">
        <v>0</v>
      </c>
      <c r="C955" s="18">
        <v>0</v>
      </c>
      <c r="D955" s="18"/>
      <c r="E955" s="12" t="e">
        <f t="shared" si="14"/>
        <v>#DIV/0!</v>
      </c>
    </row>
    <row r="956" spans="1:5" ht="20.100000000000001" customHeight="1">
      <c r="A956" s="17" t="s">
        <v>1078</v>
      </c>
      <c r="B956" s="18">
        <v>0</v>
      </c>
      <c r="C956" s="18">
        <v>0</v>
      </c>
      <c r="D956" s="18"/>
      <c r="E956" s="12" t="e">
        <f t="shared" si="14"/>
        <v>#DIV/0!</v>
      </c>
    </row>
    <row r="957" spans="1:5" ht="20.100000000000001" customHeight="1">
      <c r="A957" s="17" t="s">
        <v>1079</v>
      </c>
      <c r="B957" s="18">
        <v>0</v>
      </c>
      <c r="C957" s="18">
        <v>0</v>
      </c>
      <c r="D957" s="18"/>
      <c r="E957" s="12" t="e">
        <f t="shared" si="14"/>
        <v>#DIV/0!</v>
      </c>
    </row>
    <row r="958" spans="1:5" ht="20.100000000000001" customHeight="1">
      <c r="A958" s="17" t="s">
        <v>1080</v>
      </c>
      <c r="B958" s="18">
        <v>0</v>
      </c>
      <c r="C958" s="18">
        <v>0</v>
      </c>
      <c r="D958" s="18"/>
      <c r="E958" s="12" t="e">
        <f t="shared" si="14"/>
        <v>#DIV/0!</v>
      </c>
    </row>
    <row r="959" spans="1:5" ht="20.100000000000001" customHeight="1">
      <c r="A959" s="17" t="s">
        <v>1081</v>
      </c>
      <c r="B959" s="18">
        <v>0</v>
      </c>
      <c r="C959" s="18">
        <v>0</v>
      </c>
      <c r="D959" s="18"/>
      <c r="E959" s="12" t="e">
        <f t="shared" si="14"/>
        <v>#DIV/0!</v>
      </c>
    </row>
    <row r="960" spans="1:5" ht="20.100000000000001" customHeight="1">
      <c r="A960" s="17" t="s">
        <v>470</v>
      </c>
      <c r="B960" s="18">
        <v>3063</v>
      </c>
      <c r="C960" s="18">
        <v>3063</v>
      </c>
      <c r="D960" s="18">
        <v>3213</v>
      </c>
      <c r="E960" s="12">
        <f t="shared" si="14"/>
        <v>104.89715964740452</v>
      </c>
    </row>
    <row r="961" spans="1:5" ht="20.100000000000001" customHeight="1">
      <c r="A961" s="17" t="s">
        <v>1082</v>
      </c>
      <c r="B961" s="18">
        <v>0</v>
      </c>
      <c r="C961" s="18">
        <v>0</v>
      </c>
      <c r="D961" s="18"/>
      <c r="E961" s="12" t="e">
        <f t="shared" si="14"/>
        <v>#DIV/0!</v>
      </c>
    </row>
    <row r="962" spans="1:5" ht="20.100000000000001" customHeight="1">
      <c r="A962" s="17" t="s">
        <v>1041</v>
      </c>
      <c r="B962" s="18">
        <v>0</v>
      </c>
      <c r="C962" s="18">
        <v>0</v>
      </c>
      <c r="D962" s="18"/>
      <c r="E962" s="12" t="e">
        <f t="shared" si="14"/>
        <v>#DIV/0!</v>
      </c>
    </row>
    <row r="963" spans="1:5" ht="20.100000000000001" customHeight="1">
      <c r="A963" s="17" t="s">
        <v>1083</v>
      </c>
      <c r="B963" s="18">
        <v>0</v>
      </c>
      <c r="C963" s="18">
        <v>0</v>
      </c>
      <c r="D963" s="18"/>
      <c r="E963" s="12" t="e">
        <f t="shared" si="14"/>
        <v>#DIV/0!</v>
      </c>
    </row>
    <row r="964" spans="1:5" ht="20.100000000000001" customHeight="1">
      <c r="A964" s="17" t="s">
        <v>1084</v>
      </c>
      <c r="B964" s="18">
        <v>0</v>
      </c>
      <c r="C964" s="18">
        <v>0</v>
      </c>
      <c r="D964" s="18"/>
      <c r="E964" s="12" t="e">
        <f t="shared" si="14"/>
        <v>#DIV/0!</v>
      </c>
    </row>
    <row r="965" spans="1:5" ht="20.100000000000001" customHeight="1">
      <c r="A965" s="17" t="s">
        <v>471</v>
      </c>
      <c r="B965" s="18">
        <v>1450</v>
      </c>
      <c r="C965" s="18">
        <v>1450</v>
      </c>
      <c r="D965" s="18">
        <v>1521</v>
      </c>
      <c r="E965" s="12">
        <f t="shared" ref="E965:E1028" si="15">D965/C965*100</f>
        <v>104.89655172413792</v>
      </c>
    </row>
    <row r="966" spans="1:5" ht="20.100000000000001" customHeight="1">
      <c r="A966" s="17" t="s">
        <v>1322</v>
      </c>
      <c r="B966" s="18">
        <v>716</v>
      </c>
      <c r="C966" s="18">
        <v>716</v>
      </c>
      <c r="D966" s="18">
        <v>751</v>
      </c>
      <c r="E966" s="12">
        <f t="shared" si="15"/>
        <v>104.88826815642457</v>
      </c>
    </row>
    <row r="967" spans="1:5" ht="20.100000000000001" customHeight="1">
      <c r="A967" s="17" t="s">
        <v>1323</v>
      </c>
      <c r="B967" s="18">
        <v>185</v>
      </c>
      <c r="C967" s="18">
        <v>185</v>
      </c>
      <c r="D967" s="18">
        <v>194</v>
      </c>
      <c r="E967" s="12">
        <f t="shared" si="15"/>
        <v>104.86486486486486</v>
      </c>
    </row>
    <row r="968" spans="1:5" ht="20.100000000000001" customHeight="1">
      <c r="A968" s="17" t="s">
        <v>595</v>
      </c>
      <c r="B968" s="18">
        <v>0</v>
      </c>
      <c r="C968" s="18">
        <v>0</v>
      </c>
      <c r="D968" s="18"/>
      <c r="E968" s="12" t="e">
        <f t="shared" si="15"/>
        <v>#DIV/0!</v>
      </c>
    </row>
    <row r="969" spans="1:5" ht="20.100000000000001" customHeight="1">
      <c r="A969" s="17" t="s">
        <v>1085</v>
      </c>
      <c r="B969" s="18">
        <v>0</v>
      </c>
      <c r="C969" s="18">
        <v>0</v>
      </c>
      <c r="D969" s="18"/>
      <c r="E969" s="12" t="e">
        <f t="shared" si="15"/>
        <v>#DIV/0!</v>
      </c>
    </row>
    <row r="970" spans="1:5" ht="20.100000000000001" customHeight="1">
      <c r="A970" s="17" t="s">
        <v>472</v>
      </c>
      <c r="B970" s="18">
        <v>341</v>
      </c>
      <c r="C970" s="18">
        <v>341</v>
      </c>
      <c r="D970" s="18">
        <v>358</v>
      </c>
      <c r="E970" s="12">
        <f t="shared" si="15"/>
        <v>104.98533724340176</v>
      </c>
    </row>
    <row r="971" spans="1:5" ht="20.100000000000001" customHeight="1">
      <c r="A971" s="17" t="s">
        <v>1086</v>
      </c>
      <c r="B971" s="18">
        <v>0</v>
      </c>
      <c r="C971" s="18">
        <v>0</v>
      </c>
      <c r="D971" s="18"/>
      <c r="E971" s="12" t="e">
        <f t="shared" si="15"/>
        <v>#DIV/0!</v>
      </c>
    </row>
    <row r="972" spans="1:5" ht="20.100000000000001" customHeight="1">
      <c r="A972" s="17" t="s">
        <v>1087</v>
      </c>
      <c r="B972" s="18">
        <v>0</v>
      </c>
      <c r="C972" s="18">
        <v>0</v>
      </c>
      <c r="D972" s="18"/>
      <c r="E972" s="12" t="e">
        <f t="shared" si="15"/>
        <v>#DIV/0!</v>
      </c>
    </row>
    <row r="973" spans="1:5" ht="20.100000000000001" customHeight="1">
      <c r="A973" s="17" t="s">
        <v>473</v>
      </c>
      <c r="B973" s="18">
        <v>208</v>
      </c>
      <c r="C973" s="18">
        <v>208</v>
      </c>
      <c r="D973" s="18">
        <v>218</v>
      </c>
      <c r="E973" s="12">
        <f t="shared" si="15"/>
        <v>104.80769230769231</v>
      </c>
    </row>
    <row r="974" spans="1:5" ht="20.100000000000001" customHeight="1">
      <c r="A974" s="17" t="s">
        <v>1088</v>
      </c>
      <c r="B974" s="18">
        <v>280</v>
      </c>
      <c r="C974" s="18">
        <v>280</v>
      </c>
      <c r="D974" s="18">
        <v>294</v>
      </c>
      <c r="E974" s="12">
        <f t="shared" si="15"/>
        <v>105</v>
      </c>
    </row>
    <row r="975" spans="1:5" ht="20.100000000000001" customHeight="1">
      <c r="A975" s="17" t="s">
        <v>1322</v>
      </c>
      <c r="B975" s="18">
        <v>0</v>
      </c>
      <c r="C975" s="18">
        <v>0</v>
      </c>
      <c r="D975" s="18"/>
      <c r="E975" s="12" t="e">
        <f t="shared" si="15"/>
        <v>#DIV/0!</v>
      </c>
    </row>
    <row r="976" spans="1:5" ht="20.100000000000001" customHeight="1">
      <c r="A976" s="17" t="s">
        <v>1323</v>
      </c>
      <c r="B976" s="18">
        <v>280</v>
      </c>
      <c r="C976" s="18">
        <v>280</v>
      </c>
      <c r="D976" s="18">
        <v>294</v>
      </c>
      <c r="E976" s="12">
        <f t="shared" si="15"/>
        <v>105</v>
      </c>
    </row>
    <row r="977" spans="1:5" ht="20.100000000000001" customHeight="1">
      <c r="A977" s="17" t="s">
        <v>595</v>
      </c>
      <c r="B977" s="18">
        <v>0</v>
      </c>
      <c r="C977" s="18">
        <v>0</v>
      </c>
      <c r="D977" s="18"/>
      <c r="E977" s="12" t="e">
        <f t="shared" si="15"/>
        <v>#DIV/0!</v>
      </c>
    </row>
    <row r="978" spans="1:5" ht="20.100000000000001" customHeight="1">
      <c r="A978" s="17" t="s">
        <v>1089</v>
      </c>
      <c r="B978" s="18">
        <v>0</v>
      </c>
      <c r="C978" s="18">
        <v>0</v>
      </c>
      <c r="D978" s="18"/>
      <c r="E978" s="12" t="e">
        <f t="shared" si="15"/>
        <v>#DIV/0!</v>
      </c>
    </row>
    <row r="979" spans="1:5" ht="20.100000000000001" customHeight="1">
      <c r="A979" s="17" t="s">
        <v>1090</v>
      </c>
      <c r="B979" s="18">
        <v>0</v>
      </c>
      <c r="C979" s="18">
        <v>0</v>
      </c>
      <c r="D979" s="18"/>
      <c r="E979" s="12" t="e">
        <f t="shared" si="15"/>
        <v>#DIV/0!</v>
      </c>
    </row>
    <row r="980" spans="1:5" ht="20.100000000000001" customHeight="1">
      <c r="A980" s="17" t="s">
        <v>1091</v>
      </c>
      <c r="B980" s="18">
        <v>0</v>
      </c>
      <c r="C980" s="18">
        <v>0</v>
      </c>
      <c r="D980" s="18"/>
      <c r="E980" s="12" t="e">
        <f t="shared" si="15"/>
        <v>#DIV/0!</v>
      </c>
    </row>
    <row r="981" spans="1:5" ht="20.100000000000001" customHeight="1">
      <c r="A981" s="17" t="s">
        <v>474</v>
      </c>
      <c r="B981" s="18">
        <v>7315</v>
      </c>
      <c r="C981" s="18">
        <v>7315</v>
      </c>
      <c r="D981" s="18">
        <v>7676</v>
      </c>
      <c r="E981" s="12">
        <f t="shared" si="15"/>
        <v>104.93506493506493</v>
      </c>
    </row>
    <row r="982" spans="1:5" ht="20.100000000000001" customHeight="1">
      <c r="A982" s="17" t="s">
        <v>1322</v>
      </c>
      <c r="B982" s="18">
        <v>0</v>
      </c>
      <c r="C982" s="18">
        <v>0</v>
      </c>
      <c r="D982" s="18"/>
      <c r="E982" s="12" t="e">
        <f t="shared" si="15"/>
        <v>#DIV/0!</v>
      </c>
    </row>
    <row r="983" spans="1:5" ht="20.100000000000001" customHeight="1">
      <c r="A983" s="17" t="s">
        <v>1323</v>
      </c>
      <c r="B983" s="18">
        <v>0</v>
      </c>
      <c r="C983" s="18">
        <v>0</v>
      </c>
      <c r="D983" s="18"/>
      <c r="E983" s="12" t="e">
        <f t="shared" si="15"/>
        <v>#DIV/0!</v>
      </c>
    </row>
    <row r="984" spans="1:5" ht="20.100000000000001" customHeight="1">
      <c r="A984" s="17" t="s">
        <v>595</v>
      </c>
      <c r="B984" s="18">
        <v>0</v>
      </c>
      <c r="C984" s="18">
        <v>0</v>
      </c>
      <c r="D984" s="18"/>
      <c r="E984" s="12" t="e">
        <f t="shared" si="15"/>
        <v>#DIV/0!</v>
      </c>
    </row>
    <row r="985" spans="1:5" ht="20.100000000000001" customHeight="1">
      <c r="A985" s="17" t="s">
        <v>1092</v>
      </c>
      <c r="B985" s="18">
        <v>0</v>
      </c>
      <c r="C985" s="18">
        <v>0</v>
      </c>
      <c r="D985" s="18"/>
      <c r="E985" s="12" t="e">
        <f t="shared" si="15"/>
        <v>#DIV/0!</v>
      </c>
    </row>
    <row r="986" spans="1:5" ht="20.100000000000001" customHeight="1">
      <c r="A986" s="17" t="s">
        <v>1093</v>
      </c>
      <c r="B986" s="18">
        <v>35</v>
      </c>
      <c r="C986" s="18">
        <v>35</v>
      </c>
      <c r="D986" s="18">
        <v>37</v>
      </c>
      <c r="E986" s="12">
        <f t="shared" si="15"/>
        <v>105.71428571428572</v>
      </c>
    </row>
    <row r="987" spans="1:5" ht="20.100000000000001" customHeight="1">
      <c r="A987" s="17" t="s">
        <v>475</v>
      </c>
      <c r="B987" s="18">
        <v>7280</v>
      </c>
      <c r="C987" s="18">
        <v>7280</v>
      </c>
      <c r="D987" s="18">
        <v>7639</v>
      </c>
      <c r="E987" s="12">
        <f t="shared" si="15"/>
        <v>104.93131868131869</v>
      </c>
    </row>
    <row r="988" spans="1:5" ht="20.100000000000001" customHeight="1">
      <c r="A988" s="17" t="s">
        <v>476</v>
      </c>
      <c r="B988" s="18">
        <v>0</v>
      </c>
      <c r="C988" s="18">
        <v>0</v>
      </c>
      <c r="D988" s="18"/>
      <c r="E988" s="12" t="e">
        <f t="shared" si="15"/>
        <v>#DIV/0!</v>
      </c>
    </row>
    <row r="989" spans="1:5" ht="20.100000000000001" customHeight="1">
      <c r="A989" s="17" t="s">
        <v>1094</v>
      </c>
      <c r="B989" s="18">
        <v>0</v>
      </c>
      <c r="C989" s="18">
        <v>0</v>
      </c>
      <c r="D989" s="18"/>
      <c r="E989" s="12" t="e">
        <f t="shared" si="15"/>
        <v>#DIV/0!</v>
      </c>
    </row>
    <row r="990" spans="1:5" ht="20.100000000000001" customHeight="1">
      <c r="A990" s="17" t="s">
        <v>1095</v>
      </c>
      <c r="B990" s="18">
        <v>0</v>
      </c>
      <c r="C990" s="18">
        <v>0</v>
      </c>
      <c r="D990" s="18"/>
      <c r="E990" s="12" t="e">
        <f t="shared" si="15"/>
        <v>#DIV/0!</v>
      </c>
    </row>
    <row r="991" spans="1:5" ht="20.100000000000001" customHeight="1">
      <c r="A991" s="17" t="s">
        <v>1096</v>
      </c>
      <c r="B991" s="18">
        <v>0</v>
      </c>
      <c r="C991" s="18">
        <v>0</v>
      </c>
      <c r="D991" s="18"/>
      <c r="E991" s="12" t="e">
        <f t="shared" si="15"/>
        <v>#DIV/0!</v>
      </c>
    </row>
    <row r="992" spans="1:5" ht="20.100000000000001" customHeight="1">
      <c r="A992" s="17" t="s">
        <v>1097</v>
      </c>
      <c r="B992" s="18">
        <v>0</v>
      </c>
      <c r="C992" s="18">
        <v>0</v>
      </c>
      <c r="D992" s="18"/>
      <c r="E992" s="12" t="e">
        <f t="shared" si="15"/>
        <v>#DIV/0!</v>
      </c>
    </row>
    <row r="993" spans="1:5" ht="20.100000000000001" customHeight="1">
      <c r="A993" s="17" t="s">
        <v>1098</v>
      </c>
      <c r="B993" s="18">
        <v>0</v>
      </c>
      <c r="C993" s="18">
        <v>0</v>
      </c>
      <c r="D993" s="18"/>
      <c r="E993" s="12" t="e">
        <f t="shared" si="15"/>
        <v>#DIV/0!</v>
      </c>
    </row>
    <row r="994" spans="1:5" ht="20.100000000000001" customHeight="1">
      <c r="A994" s="17" t="s">
        <v>477</v>
      </c>
      <c r="B994" s="18">
        <v>0</v>
      </c>
      <c r="C994" s="18">
        <v>0</v>
      </c>
      <c r="D994" s="18"/>
      <c r="E994" s="12" t="e">
        <f t="shared" si="15"/>
        <v>#DIV/0!</v>
      </c>
    </row>
    <row r="995" spans="1:5" ht="20.100000000000001" customHeight="1">
      <c r="A995" s="17" t="s">
        <v>478</v>
      </c>
      <c r="B995" s="18">
        <v>13408</v>
      </c>
      <c r="C995" s="18">
        <v>11208</v>
      </c>
      <c r="D995" s="18">
        <v>12000</v>
      </c>
      <c r="E995" s="12">
        <f t="shared" si="15"/>
        <v>107.06638115631692</v>
      </c>
    </row>
    <row r="996" spans="1:5" ht="20.100000000000001" customHeight="1">
      <c r="A996" s="17" t="s">
        <v>479</v>
      </c>
      <c r="B996" s="18">
        <v>4207</v>
      </c>
      <c r="C996" s="18">
        <v>4207</v>
      </c>
      <c r="D996" s="18">
        <v>4388</v>
      </c>
      <c r="E996" s="12">
        <f t="shared" si="15"/>
        <v>104.30235322082244</v>
      </c>
    </row>
    <row r="997" spans="1:5" ht="20.100000000000001" customHeight="1">
      <c r="A997" s="17" t="s">
        <v>1322</v>
      </c>
      <c r="B997" s="18">
        <v>7</v>
      </c>
      <c r="C997" s="18">
        <v>7</v>
      </c>
      <c r="D997" s="18">
        <v>8</v>
      </c>
      <c r="E997" s="12">
        <f t="shared" si="15"/>
        <v>114.28571428571428</v>
      </c>
    </row>
    <row r="998" spans="1:5" ht="20.100000000000001" customHeight="1">
      <c r="A998" s="17" t="s">
        <v>1323</v>
      </c>
      <c r="B998" s="18">
        <v>0</v>
      </c>
      <c r="C998" s="18">
        <v>0</v>
      </c>
      <c r="D998" s="18"/>
      <c r="E998" s="12" t="e">
        <f t="shared" si="15"/>
        <v>#DIV/0!</v>
      </c>
    </row>
    <row r="999" spans="1:5" ht="20.100000000000001" customHeight="1">
      <c r="A999" s="17" t="s">
        <v>595</v>
      </c>
      <c r="B999" s="18">
        <v>0</v>
      </c>
      <c r="C999" s="18">
        <v>0</v>
      </c>
      <c r="D999" s="18"/>
      <c r="E999" s="12" t="e">
        <f t="shared" si="15"/>
        <v>#DIV/0!</v>
      </c>
    </row>
    <row r="1000" spans="1:5" ht="20.100000000000001" customHeight="1">
      <c r="A1000" s="17" t="s">
        <v>1099</v>
      </c>
      <c r="B1000" s="18">
        <v>190</v>
      </c>
      <c r="C1000" s="18">
        <v>190</v>
      </c>
      <c r="D1000" s="18">
        <v>198</v>
      </c>
      <c r="E1000" s="12">
        <f t="shared" si="15"/>
        <v>104.21052631578947</v>
      </c>
    </row>
    <row r="1001" spans="1:5" ht="20.100000000000001" customHeight="1">
      <c r="A1001" s="17" t="s">
        <v>1100</v>
      </c>
      <c r="B1001" s="18">
        <v>0</v>
      </c>
      <c r="C1001" s="18">
        <v>0</v>
      </c>
      <c r="D1001" s="18"/>
      <c r="E1001" s="12" t="e">
        <f t="shared" si="15"/>
        <v>#DIV/0!</v>
      </c>
    </row>
    <row r="1002" spans="1:5" ht="20.100000000000001" customHeight="1">
      <c r="A1002" s="17" t="s">
        <v>1101</v>
      </c>
      <c r="B1002" s="18">
        <v>0</v>
      </c>
      <c r="C1002" s="18">
        <v>0</v>
      </c>
      <c r="D1002" s="18"/>
      <c r="E1002" s="12" t="e">
        <f t="shared" si="15"/>
        <v>#DIV/0!</v>
      </c>
    </row>
    <row r="1003" spans="1:5" ht="20.100000000000001" customHeight="1">
      <c r="A1003" s="17" t="s">
        <v>1102</v>
      </c>
      <c r="B1003" s="18">
        <v>0</v>
      </c>
      <c r="C1003" s="18">
        <v>0</v>
      </c>
      <c r="D1003" s="18"/>
      <c r="E1003" s="12" t="e">
        <f t="shared" si="15"/>
        <v>#DIV/0!</v>
      </c>
    </row>
    <row r="1004" spans="1:5" ht="20.100000000000001" customHeight="1">
      <c r="A1004" s="17" t="s">
        <v>425</v>
      </c>
      <c r="B1004" s="18">
        <v>0</v>
      </c>
      <c r="C1004" s="18">
        <v>0</v>
      </c>
      <c r="D1004" s="18"/>
      <c r="E1004" s="12" t="e">
        <f t="shared" si="15"/>
        <v>#DIV/0!</v>
      </c>
    </row>
    <row r="1005" spans="1:5" ht="20.100000000000001" customHeight="1">
      <c r="A1005" s="17" t="s">
        <v>480</v>
      </c>
      <c r="B1005" s="18">
        <v>4010</v>
      </c>
      <c r="C1005" s="18">
        <v>4010</v>
      </c>
      <c r="D1005" s="18">
        <v>4182</v>
      </c>
      <c r="E1005" s="12">
        <f t="shared" si="15"/>
        <v>104.28927680798006</v>
      </c>
    </row>
    <row r="1006" spans="1:5" ht="20.100000000000001" customHeight="1">
      <c r="A1006" s="17" t="s">
        <v>481</v>
      </c>
      <c r="B1006" s="18">
        <v>4705</v>
      </c>
      <c r="C1006" s="18">
        <v>4705</v>
      </c>
      <c r="D1006" s="18">
        <v>4908</v>
      </c>
      <c r="E1006" s="12">
        <f t="shared" si="15"/>
        <v>104.31455897980872</v>
      </c>
    </row>
    <row r="1007" spans="1:5" ht="20.100000000000001" customHeight="1">
      <c r="A1007" s="17" t="s">
        <v>1322</v>
      </c>
      <c r="B1007" s="18">
        <v>852</v>
      </c>
      <c r="C1007" s="18">
        <v>852</v>
      </c>
      <c r="D1007" s="18">
        <v>889</v>
      </c>
      <c r="E1007" s="12">
        <f t="shared" si="15"/>
        <v>104.34272300469483</v>
      </c>
    </row>
    <row r="1008" spans="1:5" ht="20.100000000000001" customHeight="1">
      <c r="A1008" s="17" t="s">
        <v>1323</v>
      </c>
      <c r="B1008" s="18">
        <v>385</v>
      </c>
      <c r="C1008" s="18">
        <v>385</v>
      </c>
      <c r="D1008" s="18">
        <v>402</v>
      </c>
      <c r="E1008" s="12">
        <f t="shared" si="15"/>
        <v>104.41558441558441</v>
      </c>
    </row>
    <row r="1009" spans="1:5" ht="20.100000000000001" customHeight="1">
      <c r="A1009" s="17" t="s">
        <v>595</v>
      </c>
      <c r="B1009" s="18">
        <v>0</v>
      </c>
      <c r="C1009" s="18">
        <v>0</v>
      </c>
      <c r="D1009" s="18"/>
      <c r="E1009" s="12" t="e">
        <f t="shared" si="15"/>
        <v>#DIV/0!</v>
      </c>
    </row>
    <row r="1010" spans="1:5" ht="20.100000000000001" customHeight="1">
      <c r="A1010" s="17" t="s">
        <v>482</v>
      </c>
      <c r="B1010" s="18">
        <v>0</v>
      </c>
      <c r="C1010" s="18">
        <v>0</v>
      </c>
      <c r="D1010" s="18"/>
      <c r="E1010" s="12" t="e">
        <f t="shared" si="15"/>
        <v>#DIV/0!</v>
      </c>
    </row>
    <row r="1011" spans="1:5" ht="20.100000000000001" customHeight="1">
      <c r="A1011" s="17" t="s">
        <v>1103</v>
      </c>
      <c r="B1011" s="18">
        <v>0</v>
      </c>
      <c r="C1011" s="18">
        <v>0</v>
      </c>
      <c r="D1011" s="18"/>
      <c r="E1011" s="12" t="e">
        <f t="shared" si="15"/>
        <v>#DIV/0!</v>
      </c>
    </row>
    <row r="1012" spans="1:5" ht="20.100000000000001" customHeight="1">
      <c r="A1012" s="17" t="s">
        <v>483</v>
      </c>
      <c r="B1012" s="18">
        <v>3468</v>
      </c>
      <c r="C1012" s="18">
        <v>3468</v>
      </c>
      <c r="D1012" s="18">
        <v>3617</v>
      </c>
      <c r="E1012" s="12">
        <f t="shared" si="15"/>
        <v>104.29642445213378</v>
      </c>
    </row>
    <row r="1013" spans="1:5" ht="20.100000000000001" customHeight="1">
      <c r="A1013" s="17" t="s">
        <v>484</v>
      </c>
      <c r="B1013" s="18">
        <v>1850</v>
      </c>
      <c r="C1013" s="18">
        <v>1850</v>
      </c>
      <c r="D1013" s="18">
        <v>1929</v>
      </c>
      <c r="E1013" s="12">
        <f t="shared" si="15"/>
        <v>104.27027027027027</v>
      </c>
    </row>
    <row r="1014" spans="1:5" ht="20.100000000000001" customHeight="1">
      <c r="A1014" s="17" t="s">
        <v>1322</v>
      </c>
      <c r="B1014" s="18">
        <v>0</v>
      </c>
      <c r="C1014" s="18">
        <v>0</v>
      </c>
      <c r="D1014" s="18"/>
      <c r="E1014" s="12" t="e">
        <f t="shared" si="15"/>
        <v>#DIV/0!</v>
      </c>
    </row>
    <row r="1015" spans="1:5" ht="20.100000000000001" customHeight="1">
      <c r="A1015" s="17" t="s">
        <v>1323</v>
      </c>
      <c r="B1015" s="18">
        <v>0</v>
      </c>
      <c r="C1015" s="18">
        <v>0</v>
      </c>
      <c r="D1015" s="18"/>
      <c r="E1015" s="12" t="e">
        <f t="shared" si="15"/>
        <v>#DIV/0!</v>
      </c>
    </row>
    <row r="1016" spans="1:5" ht="20.100000000000001" customHeight="1">
      <c r="A1016" s="17" t="s">
        <v>595</v>
      </c>
      <c r="B1016" s="18">
        <v>0</v>
      </c>
      <c r="C1016" s="18">
        <v>0</v>
      </c>
      <c r="D1016" s="18"/>
      <c r="E1016" s="12" t="e">
        <f t="shared" si="15"/>
        <v>#DIV/0!</v>
      </c>
    </row>
    <row r="1017" spans="1:5" ht="20.100000000000001" customHeight="1">
      <c r="A1017" s="17" t="s">
        <v>1104</v>
      </c>
      <c r="B1017" s="18">
        <v>0</v>
      </c>
      <c r="C1017" s="18">
        <v>0</v>
      </c>
      <c r="D1017" s="18"/>
      <c r="E1017" s="12" t="e">
        <f t="shared" si="15"/>
        <v>#DIV/0!</v>
      </c>
    </row>
    <row r="1018" spans="1:5" ht="20.100000000000001" customHeight="1">
      <c r="A1018" s="17" t="s">
        <v>485</v>
      </c>
      <c r="B1018" s="18">
        <v>1850</v>
      </c>
      <c r="C1018" s="18">
        <v>1850</v>
      </c>
      <c r="D1018" s="18">
        <v>1929</v>
      </c>
      <c r="E1018" s="12">
        <f t="shared" si="15"/>
        <v>104.27027027027027</v>
      </c>
    </row>
    <row r="1019" spans="1:5" ht="20.100000000000001" customHeight="1">
      <c r="A1019" s="17" t="s">
        <v>486</v>
      </c>
      <c r="B1019" s="18">
        <v>2646</v>
      </c>
      <c r="C1019" s="18">
        <v>446</v>
      </c>
      <c r="D1019" s="18">
        <v>775</v>
      </c>
      <c r="E1019" s="12">
        <f t="shared" si="15"/>
        <v>173.76681614349775</v>
      </c>
    </row>
    <row r="1020" spans="1:5" ht="20.100000000000001" customHeight="1">
      <c r="A1020" s="17" t="s">
        <v>1105</v>
      </c>
      <c r="B1020" s="18">
        <v>0</v>
      </c>
      <c r="C1020" s="18">
        <v>0</v>
      </c>
      <c r="D1020" s="18"/>
      <c r="E1020" s="12" t="e">
        <f t="shared" si="15"/>
        <v>#DIV/0!</v>
      </c>
    </row>
    <row r="1021" spans="1:5" ht="20.100000000000001" customHeight="1">
      <c r="A1021" s="17" t="s">
        <v>487</v>
      </c>
      <c r="B1021" s="18">
        <v>2646</v>
      </c>
      <c r="C1021" s="18">
        <v>446</v>
      </c>
      <c r="D1021" s="18">
        <v>775</v>
      </c>
      <c r="E1021" s="12">
        <f t="shared" si="15"/>
        <v>173.76681614349775</v>
      </c>
    </row>
    <row r="1022" spans="1:5" ht="20.100000000000001" customHeight="1">
      <c r="A1022" s="17" t="s">
        <v>1106</v>
      </c>
      <c r="B1022" s="18">
        <v>607</v>
      </c>
      <c r="C1022" s="18">
        <v>607</v>
      </c>
      <c r="D1022" s="18">
        <v>700</v>
      </c>
      <c r="E1022" s="12">
        <f t="shared" si="15"/>
        <v>115.32125205930808</v>
      </c>
    </row>
    <row r="1023" spans="1:5" ht="20.100000000000001" customHeight="1">
      <c r="A1023" s="17" t="s">
        <v>1107</v>
      </c>
      <c r="B1023" s="18">
        <v>50</v>
      </c>
      <c r="C1023" s="18">
        <v>50</v>
      </c>
      <c r="D1023" s="18">
        <v>58</v>
      </c>
      <c r="E1023" s="12">
        <f t="shared" si="15"/>
        <v>115.99999999999999</v>
      </c>
    </row>
    <row r="1024" spans="1:5" ht="20.100000000000001" customHeight="1">
      <c r="A1024" s="17" t="s">
        <v>1322</v>
      </c>
      <c r="B1024" s="18">
        <v>0</v>
      </c>
      <c r="C1024" s="18">
        <v>0</v>
      </c>
      <c r="D1024" s="18"/>
      <c r="E1024" s="12" t="e">
        <f t="shared" si="15"/>
        <v>#DIV/0!</v>
      </c>
    </row>
    <row r="1025" spans="1:5" ht="20.100000000000001" customHeight="1">
      <c r="A1025" s="17" t="s">
        <v>1323</v>
      </c>
      <c r="B1025" s="18">
        <v>50</v>
      </c>
      <c r="C1025" s="18">
        <v>50</v>
      </c>
      <c r="D1025" s="18">
        <v>58</v>
      </c>
      <c r="E1025" s="12">
        <f t="shared" si="15"/>
        <v>115.99999999999999</v>
      </c>
    </row>
    <row r="1026" spans="1:5" ht="20.100000000000001" customHeight="1">
      <c r="A1026" s="17" t="s">
        <v>595</v>
      </c>
      <c r="B1026" s="18">
        <v>0</v>
      </c>
      <c r="C1026" s="18">
        <v>0</v>
      </c>
      <c r="D1026" s="18"/>
      <c r="E1026" s="12" t="e">
        <f t="shared" si="15"/>
        <v>#DIV/0!</v>
      </c>
    </row>
    <row r="1027" spans="1:5" ht="20.100000000000001" customHeight="1">
      <c r="A1027" s="17" t="s">
        <v>1108</v>
      </c>
      <c r="B1027" s="18">
        <v>0</v>
      </c>
      <c r="C1027" s="18">
        <v>0</v>
      </c>
      <c r="D1027" s="18"/>
      <c r="E1027" s="12" t="e">
        <f t="shared" si="15"/>
        <v>#DIV/0!</v>
      </c>
    </row>
    <row r="1028" spans="1:5" ht="20.100000000000001" customHeight="1">
      <c r="A1028" s="17" t="s">
        <v>425</v>
      </c>
      <c r="B1028" s="18">
        <v>0</v>
      </c>
      <c r="C1028" s="18">
        <v>0</v>
      </c>
      <c r="D1028" s="18"/>
      <c r="E1028" s="12" t="e">
        <f t="shared" si="15"/>
        <v>#DIV/0!</v>
      </c>
    </row>
    <row r="1029" spans="1:5" ht="20.100000000000001" customHeight="1">
      <c r="A1029" s="17" t="s">
        <v>1109</v>
      </c>
      <c r="B1029" s="18">
        <v>0</v>
      </c>
      <c r="C1029" s="18">
        <v>0</v>
      </c>
      <c r="D1029" s="18"/>
      <c r="E1029" s="12" t="e">
        <f t="shared" ref="E1029:E1092" si="16">D1029/C1029*100</f>
        <v>#DIV/0!</v>
      </c>
    </row>
    <row r="1030" spans="1:5" ht="20.100000000000001" customHeight="1">
      <c r="A1030" s="17" t="s">
        <v>1110</v>
      </c>
      <c r="B1030" s="18">
        <v>70</v>
      </c>
      <c r="C1030" s="18">
        <v>70</v>
      </c>
      <c r="D1030" s="18">
        <v>81</v>
      </c>
      <c r="E1030" s="12">
        <f t="shared" si="16"/>
        <v>115.71428571428572</v>
      </c>
    </row>
    <row r="1031" spans="1:5" ht="20.100000000000001" customHeight="1">
      <c r="A1031" s="17" t="s">
        <v>1111</v>
      </c>
      <c r="B1031" s="18">
        <v>0</v>
      </c>
      <c r="C1031" s="18">
        <v>0</v>
      </c>
      <c r="D1031" s="18"/>
      <c r="E1031" s="12" t="e">
        <f t="shared" si="16"/>
        <v>#DIV/0!</v>
      </c>
    </row>
    <row r="1032" spans="1:5" ht="20.100000000000001" customHeight="1">
      <c r="A1032" s="17" t="s">
        <v>1112</v>
      </c>
      <c r="B1032" s="18">
        <v>0</v>
      </c>
      <c r="C1032" s="18">
        <v>0</v>
      </c>
      <c r="D1032" s="18"/>
      <c r="E1032" s="12" t="e">
        <f t="shared" si="16"/>
        <v>#DIV/0!</v>
      </c>
    </row>
    <row r="1033" spans="1:5" ht="20.100000000000001" customHeight="1">
      <c r="A1033" s="17" t="s">
        <v>1113</v>
      </c>
      <c r="B1033" s="18">
        <v>0</v>
      </c>
      <c r="C1033" s="18">
        <v>0</v>
      </c>
      <c r="D1033" s="18"/>
      <c r="E1033" s="12" t="e">
        <f t="shared" si="16"/>
        <v>#DIV/0!</v>
      </c>
    </row>
    <row r="1034" spans="1:5" ht="20.100000000000001" customHeight="1">
      <c r="A1034" s="17" t="s">
        <v>1114</v>
      </c>
      <c r="B1034" s="18">
        <v>0</v>
      </c>
      <c r="C1034" s="18">
        <v>0</v>
      </c>
      <c r="D1034" s="18"/>
      <c r="E1034" s="12" t="e">
        <f t="shared" si="16"/>
        <v>#DIV/0!</v>
      </c>
    </row>
    <row r="1035" spans="1:5" ht="20.100000000000001" customHeight="1">
      <c r="A1035" s="17" t="s">
        <v>1115</v>
      </c>
      <c r="B1035" s="18">
        <v>0</v>
      </c>
      <c r="C1035" s="18">
        <v>0</v>
      </c>
      <c r="D1035" s="18"/>
      <c r="E1035" s="12" t="e">
        <f t="shared" si="16"/>
        <v>#DIV/0!</v>
      </c>
    </row>
    <row r="1036" spans="1:5" ht="20.100000000000001" customHeight="1">
      <c r="A1036" s="17" t="s">
        <v>1116</v>
      </c>
      <c r="B1036" s="18">
        <v>0</v>
      </c>
      <c r="C1036" s="18">
        <v>0</v>
      </c>
      <c r="D1036" s="18"/>
      <c r="E1036" s="12" t="e">
        <f t="shared" si="16"/>
        <v>#DIV/0!</v>
      </c>
    </row>
    <row r="1037" spans="1:5" ht="20.100000000000001" customHeight="1">
      <c r="A1037" s="17" t="s">
        <v>1117</v>
      </c>
      <c r="B1037" s="18">
        <v>0</v>
      </c>
      <c r="C1037" s="18">
        <v>0</v>
      </c>
      <c r="D1037" s="18"/>
      <c r="E1037" s="12" t="e">
        <f t="shared" si="16"/>
        <v>#DIV/0!</v>
      </c>
    </row>
    <row r="1038" spans="1:5" ht="20.100000000000001" customHeight="1">
      <c r="A1038" s="17" t="s">
        <v>1118</v>
      </c>
      <c r="B1038" s="18">
        <v>0</v>
      </c>
      <c r="C1038" s="18">
        <v>0</v>
      </c>
      <c r="D1038" s="18"/>
      <c r="E1038" s="12" t="e">
        <f t="shared" si="16"/>
        <v>#DIV/0!</v>
      </c>
    </row>
    <row r="1039" spans="1:5" ht="20.100000000000001" customHeight="1">
      <c r="A1039" s="17" t="s">
        <v>1119</v>
      </c>
      <c r="B1039" s="18">
        <v>70</v>
      </c>
      <c r="C1039" s="18">
        <v>70</v>
      </c>
      <c r="D1039" s="18">
        <v>81</v>
      </c>
      <c r="E1039" s="12">
        <f t="shared" si="16"/>
        <v>115.71428571428572</v>
      </c>
    </row>
    <row r="1040" spans="1:5" ht="20.100000000000001" customHeight="1">
      <c r="A1040" s="17" t="s">
        <v>1120</v>
      </c>
      <c r="B1040" s="18">
        <v>0</v>
      </c>
      <c r="C1040" s="18">
        <v>0</v>
      </c>
      <c r="D1040" s="18"/>
      <c r="E1040" s="12" t="e">
        <f t="shared" si="16"/>
        <v>#DIV/0!</v>
      </c>
    </row>
    <row r="1041" spans="1:5" ht="20.100000000000001" customHeight="1">
      <c r="A1041" s="17" t="s">
        <v>1121</v>
      </c>
      <c r="B1041" s="18">
        <v>0</v>
      </c>
      <c r="C1041" s="18">
        <v>0</v>
      </c>
      <c r="D1041" s="18"/>
      <c r="E1041" s="12" t="e">
        <f t="shared" si="16"/>
        <v>#DIV/0!</v>
      </c>
    </row>
    <row r="1042" spans="1:5" ht="20.100000000000001" customHeight="1">
      <c r="A1042" s="17" t="s">
        <v>1122</v>
      </c>
      <c r="B1042" s="18">
        <v>0</v>
      </c>
      <c r="C1042" s="18">
        <v>0</v>
      </c>
      <c r="D1042" s="18"/>
      <c r="E1042" s="12" t="e">
        <f t="shared" si="16"/>
        <v>#DIV/0!</v>
      </c>
    </row>
    <row r="1043" spans="1:5" ht="20.100000000000001" customHeight="1">
      <c r="A1043" s="17" t="s">
        <v>1123</v>
      </c>
      <c r="B1043" s="18">
        <v>0</v>
      </c>
      <c r="C1043" s="18">
        <v>0</v>
      </c>
      <c r="D1043" s="18"/>
      <c r="E1043" s="12" t="e">
        <f t="shared" si="16"/>
        <v>#DIV/0!</v>
      </c>
    </row>
    <row r="1044" spans="1:5" ht="20.100000000000001" customHeight="1">
      <c r="A1044" s="17" t="s">
        <v>1124</v>
      </c>
      <c r="B1044" s="18">
        <v>0</v>
      </c>
      <c r="C1044" s="18">
        <v>0</v>
      </c>
      <c r="D1044" s="18"/>
      <c r="E1044" s="12" t="e">
        <f t="shared" si="16"/>
        <v>#DIV/0!</v>
      </c>
    </row>
    <row r="1045" spans="1:5" ht="20.100000000000001" customHeight="1">
      <c r="A1045" s="17" t="s">
        <v>1125</v>
      </c>
      <c r="B1045" s="18">
        <v>0</v>
      </c>
      <c r="C1045" s="18">
        <v>0</v>
      </c>
      <c r="D1045" s="18"/>
      <c r="E1045" s="12" t="e">
        <f t="shared" si="16"/>
        <v>#DIV/0!</v>
      </c>
    </row>
    <row r="1046" spans="1:5" ht="20.100000000000001" customHeight="1">
      <c r="A1046" s="17" t="s">
        <v>1126</v>
      </c>
      <c r="B1046" s="18">
        <v>0</v>
      </c>
      <c r="C1046" s="18">
        <v>0</v>
      </c>
      <c r="D1046" s="18"/>
      <c r="E1046" s="12" t="e">
        <f t="shared" si="16"/>
        <v>#DIV/0!</v>
      </c>
    </row>
    <row r="1047" spans="1:5" ht="20.100000000000001" customHeight="1">
      <c r="A1047" s="17" t="s">
        <v>1127</v>
      </c>
      <c r="B1047" s="18">
        <v>0</v>
      </c>
      <c r="C1047" s="18">
        <v>0</v>
      </c>
      <c r="D1047" s="18"/>
      <c r="E1047" s="12" t="e">
        <f t="shared" si="16"/>
        <v>#DIV/0!</v>
      </c>
    </row>
    <row r="1048" spans="1:5" ht="20.100000000000001" customHeight="1">
      <c r="A1048" s="17" t="s">
        <v>1128</v>
      </c>
      <c r="B1048" s="18">
        <v>0</v>
      </c>
      <c r="C1048" s="18">
        <v>0</v>
      </c>
      <c r="D1048" s="18"/>
      <c r="E1048" s="12" t="e">
        <f t="shared" si="16"/>
        <v>#DIV/0!</v>
      </c>
    </row>
    <row r="1049" spans="1:5" ht="20.100000000000001" customHeight="1">
      <c r="A1049" s="17" t="s">
        <v>1129</v>
      </c>
      <c r="B1049" s="18">
        <v>487</v>
      </c>
      <c r="C1049" s="18">
        <v>487</v>
      </c>
      <c r="D1049" s="18">
        <v>561</v>
      </c>
      <c r="E1049" s="12">
        <f t="shared" si="16"/>
        <v>115.19507186858316</v>
      </c>
    </row>
    <row r="1050" spans="1:5" ht="20.100000000000001" customHeight="1">
      <c r="A1050" s="17" t="s">
        <v>1130</v>
      </c>
      <c r="B1050" s="18">
        <v>487</v>
      </c>
      <c r="C1050" s="18">
        <v>487</v>
      </c>
      <c r="D1050" s="18">
        <v>561</v>
      </c>
      <c r="E1050" s="12">
        <f t="shared" si="16"/>
        <v>115.19507186858316</v>
      </c>
    </row>
    <row r="1051" spans="1:5" ht="20.100000000000001" customHeight="1">
      <c r="A1051" s="17" t="s">
        <v>1131</v>
      </c>
      <c r="B1051" s="18">
        <v>1005</v>
      </c>
      <c r="C1051" s="18">
        <v>1005</v>
      </c>
      <c r="D1051" s="18">
        <v>1055</v>
      </c>
      <c r="E1051" s="12">
        <f t="shared" si="16"/>
        <v>104.97512437810946</v>
      </c>
    </row>
    <row r="1052" spans="1:5" ht="20.100000000000001" customHeight="1">
      <c r="A1052" s="17" t="s">
        <v>1132</v>
      </c>
      <c r="B1052" s="18">
        <v>0</v>
      </c>
      <c r="C1052" s="18">
        <v>0</v>
      </c>
      <c r="D1052" s="18"/>
      <c r="E1052" s="12" t="e">
        <f t="shared" si="16"/>
        <v>#DIV/0!</v>
      </c>
    </row>
    <row r="1053" spans="1:5" ht="20.100000000000001" customHeight="1">
      <c r="A1053" s="17" t="s">
        <v>1133</v>
      </c>
      <c r="B1053" s="18">
        <v>0</v>
      </c>
      <c r="C1053" s="18">
        <v>0</v>
      </c>
      <c r="D1053" s="18"/>
      <c r="E1053" s="12" t="e">
        <f t="shared" si="16"/>
        <v>#DIV/0!</v>
      </c>
    </row>
    <row r="1054" spans="1:5" ht="20.100000000000001" customHeight="1">
      <c r="A1054" s="17" t="s">
        <v>1134</v>
      </c>
      <c r="B1054" s="18">
        <v>0</v>
      </c>
      <c r="C1054" s="18">
        <v>0</v>
      </c>
      <c r="D1054" s="18"/>
      <c r="E1054" s="12" t="e">
        <f t="shared" si="16"/>
        <v>#DIV/0!</v>
      </c>
    </row>
    <row r="1055" spans="1:5" ht="20.100000000000001" customHeight="1">
      <c r="A1055" s="17" t="s">
        <v>1135</v>
      </c>
      <c r="B1055" s="18">
        <v>910</v>
      </c>
      <c r="C1055" s="18">
        <v>910</v>
      </c>
      <c r="D1055" s="18">
        <v>955</v>
      </c>
      <c r="E1055" s="12">
        <f t="shared" si="16"/>
        <v>104.94505494505495</v>
      </c>
    </row>
    <row r="1056" spans="1:5" ht="20.100000000000001" customHeight="1">
      <c r="A1056" s="17" t="s">
        <v>1136</v>
      </c>
      <c r="B1056" s="18">
        <v>0</v>
      </c>
      <c r="C1056" s="18">
        <v>0</v>
      </c>
      <c r="D1056" s="18"/>
      <c r="E1056" s="12" t="e">
        <f t="shared" si="16"/>
        <v>#DIV/0!</v>
      </c>
    </row>
    <row r="1057" spans="1:5" ht="20.100000000000001" customHeight="1">
      <c r="A1057" s="17" t="s">
        <v>424</v>
      </c>
      <c r="B1057" s="18">
        <v>0</v>
      </c>
      <c r="C1057" s="18">
        <v>0</v>
      </c>
      <c r="D1057" s="18"/>
      <c r="E1057" s="12" t="e">
        <f t="shared" si="16"/>
        <v>#DIV/0!</v>
      </c>
    </row>
    <row r="1058" spans="1:5" ht="20.100000000000001" customHeight="1">
      <c r="A1058" s="17" t="s">
        <v>1137</v>
      </c>
      <c r="B1058" s="18">
        <v>0</v>
      </c>
      <c r="C1058" s="18">
        <v>0</v>
      </c>
      <c r="D1058" s="18"/>
      <c r="E1058" s="12" t="e">
        <f t="shared" si="16"/>
        <v>#DIV/0!</v>
      </c>
    </row>
    <row r="1059" spans="1:5" ht="20.100000000000001" customHeight="1">
      <c r="A1059" s="17" t="s">
        <v>1138</v>
      </c>
      <c r="B1059" s="18">
        <v>0</v>
      </c>
      <c r="C1059" s="18">
        <v>0</v>
      </c>
      <c r="D1059" s="18"/>
      <c r="E1059" s="12" t="e">
        <f t="shared" si="16"/>
        <v>#DIV/0!</v>
      </c>
    </row>
    <row r="1060" spans="1:5" ht="20.100000000000001" customHeight="1">
      <c r="A1060" s="17" t="s">
        <v>1139</v>
      </c>
      <c r="B1060" s="18">
        <v>95</v>
      </c>
      <c r="C1060" s="18">
        <v>95</v>
      </c>
      <c r="D1060" s="18">
        <v>100</v>
      </c>
      <c r="E1060" s="12">
        <f t="shared" si="16"/>
        <v>105.26315789473684</v>
      </c>
    </row>
    <row r="1061" spans="1:5" ht="20.100000000000001" customHeight="1">
      <c r="A1061" s="17" t="s">
        <v>1140</v>
      </c>
      <c r="B1061" s="18">
        <v>24763</v>
      </c>
      <c r="C1061" s="18">
        <v>19763</v>
      </c>
      <c r="D1061" s="18">
        <v>20000</v>
      </c>
      <c r="E1061" s="12">
        <f t="shared" si="16"/>
        <v>101.19921064615696</v>
      </c>
    </row>
    <row r="1062" spans="1:5" ht="20.100000000000001" customHeight="1">
      <c r="A1062" s="17" t="s">
        <v>488</v>
      </c>
      <c r="B1062" s="18">
        <v>22157</v>
      </c>
      <c r="C1062" s="18">
        <v>17157</v>
      </c>
      <c r="D1062" s="18">
        <v>17256</v>
      </c>
      <c r="E1062" s="12">
        <f t="shared" si="16"/>
        <v>100.57702395523694</v>
      </c>
    </row>
    <row r="1063" spans="1:5" ht="20.100000000000001" customHeight="1">
      <c r="A1063" s="17" t="s">
        <v>1322</v>
      </c>
      <c r="B1063" s="18">
        <v>2676</v>
      </c>
      <c r="C1063" s="18">
        <v>2676</v>
      </c>
      <c r="D1063" s="18">
        <v>2817</v>
      </c>
      <c r="E1063" s="12">
        <f t="shared" si="16"/>
        <v>105.26905829596413</v>
      </c>
    </row>
    <row r="1064" spans="1:5" ht="20.100000000000001" customHeight="1">
      <c r="A1064" s="17" t="s">
        <v>1323</v>
      </c>
      <c r="B1064" s="18">
        <v>0</v>
      </c>
      <c r="C1064" s="18">
        <v>0</v>
      </c>
      <c r="D1064" s="18"/>
      <c r="E1064" s="12" t="e">
        <f t="shared" si="16"/>
        <v>#DIV/0!</v>
      </c>
    </row>
    <row r="1065" spans="1:5" ht="20.100000000000001" customHeight="1">
      <c r="A1065" s="17" t="s">
        <v>595</v>
      </c>
      <c r="B1065" s="18">
        <v>0</v>
      </c>
      <c r="C1065" s="18">
        <v>0</v>
      </c>
      <c r="D1065" s="18"/>
      <c r="E1065" s="12" t="e">
        <f t="shared" si="16"/>
        <v>#DIV/0!</v>
      </c>
    </row>
    <row r="1066" spans="1:5" ht="20.100000000000001" customHeight="1">
      <c r="A1066" s="17" t="s">
        <v>489</v>
      </c>
      <c r="B1066" s="18">
        <v>0</v>
      </c>
      <c r="C1066" s="18">
        <v>0</v>
      </c>
      <c r="D1066" s="18"/>
      <c r="E1066" s="12" t="e">
        <f t="shared" si="16"/>
        <v>#DIV/0!</v>
      </c>
    </row>
    <row r="1067" spans="1:5" ht="20.100000000000001" customHeight="1">
      <c r="A1067" s="17" t="s">
        <v>1141</v>
      </c>
      <c r="B1067" s="18">
        <v>150</v>
      </c>
      <c r="C1067" s="18">
        <v>150</v>
      </c>
      <c r="D1067" s="18">
        <v>158</v>
      </c>
      <c r="E1067" s="12">
        <f t="shared" si="16"/>
        <v>105.33333333333333</v>
      </c>
    </row>
    <row r="1068" spans="1:5" ht="20.100000000000001" customHeight="1">
      <c r="A1068" s="17" t="s">
        <v>490</v>
      </c>
      <c r="B1068" s="18">
        <v>0</v>
      </c>
      <c r="C1068" s="18">
        <v>0</v>
      </c>
      <c r="D1068" s="18"/>
      <c r="E1068" s="12" t="e">
        <f t="shared" si="16"/>
        <v>#DIV/0!</v>
      </c>
    </row>
    <row r="1069" spans="1:5" ht="20.100000000000001" customHeight="1">
      <c r="A1069" s="17" t="s">
        <v>1142</v>
      </c>
      <c r="B1069" s="18">
        <v>0</v>
      </c>
      <c r="C1069" s="18">
        <v>0</v>
      </c>
      <c r="D1069" s="18"/>
      <c r="E1069" s="12" t="e">
        <f t="shared" si="16"/>
        <v>#DIV/0!</v>
      </c>
    </row>
    <row r="1070" spans="1:5" ht="20.100000000000001" customHeight="1">
      <c r="A1070" s="17" t="s">
        <v>1143</v>
      </c>
      <c r="B1070" s="18">
        <v>485</v>
      </c>
      <c r="C1070" s="18">
        <v>485</v>
      </c>
      <c r="D1070" s="18">
        <v>511</v>
      </c>
      <c r="E1070" s="12">
        <f t="shared" si="16"/>
        <v>105.36082474226805</v>
      </c>
    </row>
    <row r="1071" spans="1:5" ht="20.100000000000001" customHeight="1">
      <c r="A1071" s="17" t="s">
        <v>1144</v>
      </c>
      <c r="B1071" s="18">
        <v>0</v>
      </c>
      <c r="C1071" s="18">
        <v>0</v>
      </c>
      <c r="D1071" s="18"/>
      <c r="E1071" s="12" t="e">
        <f t="shared" si="16"/>
        <v>#DIV/0!</v>
      </c>
    </row>
    <row r="1072" spans="1:5" ht="20.100000000000001" customHeight="1">
      <c r="A1072" s="17" t="s">
        <v>1145</v>
      </c>
      <c r="B1072" s="18">
        <v>0</v>
      </c>
      <c r="C1072" s="18">
        <v>0</v>
      </c>
      <c r="D1072" s="18"/>
      <c r="E1072" s="12" t="e">
        <f t="shared" si="16"/>
        <v>#DIV/0!</v>
      </c>
    </row>
    <row r="1073" spans="1:5" ht="20.100000000000001" customHeight="1">
      <c r="A1073" s="17" t="s">
        <v>491</v>
      </c>
      <c r="B1073" s="18">
        <v>0</v>
      </c>
      <c r="C1073" s="18">
        <v>0</v>
      </c>
      <c r="D1073" s="18"/>
      <c r="E1073" s="12" t="e">
        <f t="shared" si="16"/>
        <v>#DIV/0!</v>
      </c>
    </row>
    <row r="1074" spans="1:5" ht="20.100000000000001" customHeight="1">
      <c r="A1074" s="17" t="s">
        <v>1146</v>
      </c>
      <c r="B1074" s="18">
        <v>0</v>
      </c>
      <c r="C1074" s="18">
        <v>0</v>
      </c>
      <c r="D1074" s="18"/>
      <c r="E1074" s="12" t="e">
        <f t="shared" si="16"/>
        <v>#DIV/0!</v>
      </c>
    </row>
    <row r="1075" spans="1:5" ht="20.100000000000001" customHeight="1">
      <c r="A1075" s="17" t="s">
        <v>1147</v>
      </c>
      <c r="B1075" s="18">
        <v>0</v>
      </c>
      <c r="C1075" s="18">
        <v>0</v>
      </c>
      <c r="D1075" s="18"/>
      <c r="E1075" s="12" t="e">
        <f t="shared" si="16"/>
        <v>#DIV/0!</v>
      </c>
    </row>
    <row r="1076" spans="1:5" ht="20.100000000000001" customHeight="1">
      <c r="A1076" s="17" t="s">
        <v>1148</v>
      </c>
      <c r="B1076" s="18">
        <v>0</v>
      </c>
      <c r="C1076" s="18">
        <v>0</v>
      </c>
      <c r="D1076" s="18"/>
      <c r="E1076" s="12" t="e">
        <f t="shared" si="16"/>
        <v>#DIV/0!</v>
      </c>
    </row>
    <row r="1077" spans="1:5" ht="20.100000000000001" customHeight="1">
      <c r="A1077" s="17" t="s">
        <v>1149</v>
      </c>
      <c r="B1077" s="18">
        <v>0</v>
      </c>
      <c r="C1077" s="18">
        <v>0</v>
      </c>
      <c r="D1077" s="18"/>
      <c r="E1077" s="12" t="e">
        <f t="shared" si="16"/>
        <v>#DIV/0!</v>
      </c>
    </row>
    <row r="1078" spans="1:5" ht="20.100000000000001" customHeight="1">
      <c r="A1078" s="17" t="s">
        <v>1150</v>
      </c>
      <c r="B1078" s="18">
        <v>0</v>
      </c>
      <c r="C1078" s="18">
        <v>0</v>
      </c>
      <c r="D1078" s="18"/>
      <c r="E1078" s="12" t="e">
        <f t="shared" si="16"/>
        <v>#DIV/0!</v>
      </c>
    </row>
    <row r="1079" spans="1:5" ht="20.100000000000001" customHeight="1">
      <c r="A1079" s="17" t="s">
        <v>1151</v>
      </c>
      <c r="B1079" s="18">
        <v>0</v>
      </c>
      <c r="C1079" s="18">
        <v>0</v>
      </c>
      <c r="D1079" s="18"/>
      <c r="E1079" s="12" t="e">
        <f t="shared" si="16"/>
        <v>#DIV/0!</v>
      </c>
    </row>
    <row r="1080" spans="1:5" ht="20.100000000000001" customHeight="1">
      <c r="A1080" s="17" t="s">
        <v>425</v>
      </c>
      <c r="B1080" s="18">
        <v>2502</v>
      </c>
      <c r="C1080" s="18">
        <v>2502</v>
      </c>
      <c r="D1080" s="18">
        <v>2635</v>
      </c>
      <c r="E1080" s="12">
        <f t="shared" si="16"/>
        <v>105.31574740207834</v>
      </c>
    </row>
    <row r="1081" spans="1:5" ht="20.100000000000001" customHeight="1">
      <c r="A1081" s="17" t="s">
        <v>492</v>
      </c>
      <c r="B1081" s="18">
        <v>16344</v>
      </c>
      <c r="C1081" s="18">
        <v>11344</v>
      </c>
      <c r="D1081" s="18">
        <v>11135</v>
      </c>
      <c r="E1081" s="12">
        <f t="shared" si="16"/>
        <v>98.157616361071931</v>
      </c>
    </row>
    <row r="1082" spans="1:5" ht="20.100000000000001" customHeight="1">
      <c r="A1082" s="17" t="s">
        <v>493</v>
      </c>
      <c r="B1082" s="18">
        <v>815</v>
      </c>
      <c r="C1082" s="18">
        <v>815</v>
      </c>
      <c r="D1082" s="18">
        <v>858</v>
      </c>
      <c r="E1082" s="12">
        <f t="shared" si="16"/>
        <v>105.27607361963189</v>
      </c>
    </row>
    <row r="1083" spans="1:5" ht="20.100000000000001" customHeight="1">
      <c r="A1083" s="17" t="s">
        <v>1322</v>
      </c>
      <c r="B1083" s="18">
        <v>0</v>
      </c>
      <c r="C1083" s="18">
        <v>0</v>
      </c>
      <c r="D1083" s="18"/>
      <c r="E1083" s="12" t="e">
        <f t="shared" si="16"/>
        <v>#DIV/0!</v>
      </c>
    </row>
    <row r="1084" spans="1:5" ht="20.100000000000001" customHeight="1">
      <c r="A1084" s="17" t="s">
        <v>1323</v>
      </c>
      <c r="B1084" s="18">
        <v>0</v>
      </c>
      <c r="C1084" s="18">
        <v>0</v>
      </c>
      <c r="D1084" s="18"/>
      <c r="E1084" s="12" t="e">
        <f t="shared" si="16"/>
        <v>#DIV/0!</v>
      </c>
    </row>
    <row r="1085" spans="1:5" ht="20.100000000000001" customHeight="1">
      <c r="A1085" s="17" t="s">
        <v>595</v>
      </c>
      <c r="B1085" s="18">
        <v>0</v>
      </c>
      <c r="C1085" s="18">
        <v>0</v>
      </c>
      <c r="D1085" s="18"/>
      <c r="E1085" s="12" t="e">
        <f t="shared" si="16"/>
        <v>#DIV/0!</v>
      </c>
    </row>
    <row r="1086" spans="1:5" ht="20.100000000000001" customHeight="1">
      <c r="A1086" s="17" t="s">
        <v>1152</v>
      </c>
      <c r="B1086" s="18">
        <v>0</v>
      </c>
      <c r="C1086" s="18">
        <v>0</v>
      </c>
      <c r="D1086" s="18"/>
      <c r="E1086" s="12" t="e">
        <f t="shared" si="16"/>
        <v>#DIV/0!</v>
      </c>
    </row>
    <row r="1087" spans="1:5" ht="20.100000000000001" customHeight="1">
      <c r="A1087" s="17" t="s">
        <v>1153</v>
      </c>
      <c r="B1087" s="18">
        <v>0</v>
      </c>
      <c r="C1087" s="18">
        <v>0</v>
      </c>
      <c r="D1087" s="18"/>
      <c r="E1087" s="12" t="e">
        <f t="shared" si="16"/>
        <v>#DIV/0!</v>
      </c>
    </row>
    <row r="1088" spans="1:5" ht="20.100000000000001" customHeight="1">
      <c r="A1088" s="17" t="s">
        <v>1154</v>
      </c>
      <c r="B1088" s="18">
        <v>0</v>
      </c>
      <c r="C1088" s="18">
        <v>0</v>
      </c>
      <c r="D1088" s="18"/>
      <c r="E1088" s="12" t="e">
        <f t="shared" si="16"/>
        <v>#DIV/0!</v>
      </c>
    </row>
    <row r="1089" spans="1:5" ht="20.100000000000001" customHeight="1">
      <c r="A1089" s="17" t="s">
        <v>1155</v>
      </c>
      <c r="B1089" s="18">
        <v>0</v>
      </c>
      <c r="C1089" s="18">
        <v>0</v>
      </c>
      <c r="D1089" s="18"/>
      <c r="E1089" s="12" t="e">
        <f t="shared" si="16"/>
        <v>#DIV/0!</v>
      </c>
    </row>
    <row r="1090" spans="1:5" ht="20.100000000000001" customHeight="1">
      <c r="A1090" s="17" t="s">
        <v>1156</v>
      </c>
      <c r="B1090" s="18">
        <v>0</v>
      </c>
      <c r="C1090" s="18">
        <v>0</v>
      </c>
      <c r="D1090" s="18"/>
      <c r="E1090" s="12" t="e">
        <f t="shared" si="16"/>
        <v>#DIV/0!</v>
      </c>
    </row>
    <row r="1091" spans="1:5" ht="20.100000000000001" customHeight="1">
      <c r="A1091" s="17" t="s">
        <v>1157</v>
      </c>
      <c r="B1091" s="18">
        <v>0</v>
      </c>
      <c r="C1091" s="18">
        <v>0</v>
      </c>
      <c r="D1091" s="18"/>
      <c r="E1091" s="12" t="e">
        <f t="shared" si="16"/>
        <v>#DIV/0!</v>
      </c>
    </row>
    <row r="1092" spans="1:5" ht="20.100000000000001" customHeight="1">
      <c r="A1092" s="17" t="s">
        <v>1158</v>
      </c>
      <c r="B1092" s="18">
        <v>0</v>
      </c>
      <c r="C1092" s="18">
        <v>0</v>
      </c>
      <c r="D1092" s="18"/>
      <c r="E1092" s="12" t="e">
        <f t="shared" si="16"/>
        <v>#DIV/0!</v>
      </c>
    </row>
    <row r="1093" spans="1:5" ht="20.100000000000001" customHeight="1">
      <c r="A1093" s="17" t="s">
        <v>1159</v>
      </c>
      <c r="B1093" s="18">
        <v>0</v>
      </c>
      <c r="C1093" s="18">
        <v>0</v>
      </c>
      <c r="D1093" s="18"/>
      <c r="E1093" s="12" t="e">
        <f t="shared" ref="E1093:E1156" si="17">D1093/C1093*100</f>
        <v>#DIV/0!</v>
      </c>
    </row>
    <row r="1094" spans="1:5" ht="20.100000000000001" customHeight="1">
      <c r="A1094" s="17" t="s">
        <v>1160</v>
      </c>
      <c r="B1094" s="18">
        <v>0</v>
      </c>
      <c r="C1094" s="18">
        <v>0</v>
      </c>
      <c r="D1094" s="18"/>
      <c r="E1094" s="12" t="e">
        <f t="shared" si="17"/>
        <v>#DIV/0!</v>
      </c>
    </row>
    <row r="1095" spans="1:5" ht="20.100000000000001" customHeight="1">
      <c r="A1095" s="17" t="s">
        <v>1161</v>
      </c>
      <c r="B1095" s="18">
        <v>0</v>
      </c>
      <c r="C1095" s="18">
        <v>0</v>
      </c>
      <c r="D1095" s="18"/>
      <c r="E1095" s="12" t="e">
        <f t="shared" si="17"/>
        <v>#DIV/0!</v>
      </c>
    </row>
    <row r="1096" spans="1:5" ht="20.100000000000001" customHeight="1">
      <c r="A1096" s="17" t="s">
        <v>1162</v>
      </c>
      <c r="B1096" s="18">
        <v>0</v>
      </c>
      <c r="C1096" s="18">
        <v>0</v>
      </c>
      <c r="D1096" s="18"/>
      <c r="E1096" s="12" t="e">
        <f t="shared" si="17"/>
        <v>#DIV/0!</v>
      </c>
    </row>
    <row r="1097" spans="1:5" ht="20.100000000000001" customHeight="1">
      <c r="A1097" s="17" t="s">
        <v>1163</v>
      </c>
      <c r="B1097" s="18">
        <v>0</v>
      </c>
      <c r="C1097" s="18">
        <v>0</v>
      </c>
      <c r="D1097" s="18"/>
      <c r="E1097" s="12" t="e">
        <f t="shared" si="17"/>
        <v>#DIV/0!</v>
      </c>
    </row>
    <row r="1098" spans="1:5" ht="20.100000000000001" customHeight="1">
      <c r="A1098" s="17" t="s">
        <v>1164</v>
      </c>
      <c r="B1098" s="18">
        <v>0</v>
      </c>
      <c r="C1098" s="18">
        <v>0</v>
      </c>
      <c r="D1098" s="18"/>
      <c r="E1098" s="12" t="e">
        <f t="shared" si="17"/>
        <v>#DIV/0!</v>
      </c>
    </row>
    <row r="1099" spans="1:5" ht="20.100000000000001" customHeight="1">
      <c r="A1099" s="17" t="s">
        <v>1165</v>
      </c>
      <c r="B1099" s="18">
        <v>815</v>
      </c>
      <c r="C1099" s="18">
        <v>815</v>
      </c>
      <c r="D1099" s="18">
        <v>858</v>
      </c>
      <c r="E1099" s="12">
        <f t="shared" si="17"/>
        <v>105.27607361963189</v>
      </c>
    </row>
    <row r="1100" spans="1:5" ht="20.100000000000001" customHeight="1">
      <c r="A1100" s="17" t="s">
        <v>425</v>
      </c>
      <c r="B1100" s="18">
        <v>0</v>
      </c>
      <c r="C1100" s="18">
        <v>0</v>
      </c>
      <c r="D1100" s="18"/>
      <c r="E1100" s="12" t="e">
        <f t="shared" si="17"/>
        <v>#DIV/0!</v>
      </c>
    </row>
    <row r="1101" spans="1:5" ht="20.100000000000001" customHeight="1">
      <c r="A1101" s="17" t="s">
        <v>494</v>
      </c>
      <c r="B1101" s="18">
        <v>0</v>
      </c>
      <c r="C1101" s="18">
        <v>0</v>
      </c>
      <c r="D1101" s="18"/>
      <c r="E1101" s="12" t="e">
        <f t="shared" si="17"/>
        <v>#DIV/0!</v>
      </c>
    </row>
    <row r="1102" spans="1:5" ht="20.100000000000001" customHeight="1">
      <c r="A1102" s="17" t="s">
        <v>1166</v>
      </c>
      <c r="B1102" s="18">
        <v>801</v>
      </c>
      <c r="C1102" s="18">
        <v>801</v>
      </c>
      <c r="D1102" s="18">
        <v>843</v>
      </c>
      <c r="E1102" s="12">
        <f t="shared" si="17"/>
        <v>105.24344569288388</v>
      </c>
    </row>
    <row r="1103" spans="1:5" ht="20.100000000000001" customHeight="1">
      <c r="A1103" s="17" t="s">
        <v>1322</v>
      </c>
      <c r="B1103" s="18">
        <v>0</v>
      </c>
      <c r="C1103" s="18">
        <v>0</v>
      </c>
      <c r="D1103" s="18"/>
      <c r="E1103" s="12" t="e">
        <f t="shared" si="17"/>
        <v>#DIV/0!</v>
      </c>
    </row>
    <row r="1104" spans="1:5" ht="20.100000000000001" customHeight="1">
      <c r="A1104" s="17" t="s">
        <v>1323</v>
      </c>
      <c r="B1104" s="18">
        <v>0</v>
      </c>
      <c r="C1104" s="18">
        <v>0</v>
      </c>
      <c r="D1104" s="18"/>
      <c r="E1104" s="12" t="e">
        <f t="shared" si="17"/>
        <v>#DIV/0!</v>
      </c>
    </row>
    <row r="1105" spans="1:5" ht="20.100000000000001" customHeight="1">
      <c r="A1105" s="17" t="s">
        <v>595</v>
      </c>
      <c r="B1105" s="18">
        <v>0</v>
      </c>
      <c r="C1105" s="18">
        <v>0</v>
      </c>
      <c r="D1105" s="18"/>
      <c r="E1105" s="12" t="e">
        <f t="shared" si="17"/>
        <v>#DIV/0!</v>
      </c>
    </row>
    <row r="1106" spans="1:5" ht="20.100000000000001" customHeight="1">
      <c r="A1106" s="17" t="s">
        <v>1167</v>
      </c>
      <c r="B1106" s="18">
        <v>801</v>
      </c>
      <c r="C1106" s="18">
        <v>801</v>
      </c>
      <c r="D1106" s="18">
        <v>843</v>
      </c>
      <c r="E1106" s="12">
        <f t="shared" si="17"/>
        <v>105.24344569288388</v>
      </c>
    </row>
    <row r="1107" spans="1:5" ht="20.100000000000001" customHeight="1">
      <c r="A1107" s="17" t="s">
        <v>1168</v>
      </c>
      <c r="B1107" s="18">
        <v>0</v>
      </c>
      <c r="C1107" s="18">
        <v>0</v>
      </c>
      <c r="D1107" s="18"/>
      <c r="E1107" s="12" t="e">
        <f t="shared" si="17"/>
        <v>#DIV/0!</v>
      </c>
    </row>
    <row r="1108" spans="1:5" ht="20.100000000000001" customHeight="1">
      <c r="A1108" s="17" t="s">
        <v>1169</v>
      </c>
      <c r="B1108" s="18">
        <v>0</v>
      </c>
      <c r="C1108" s="18">
        <v>0</v>
      </c>
      <c r="D1108" s="18"/>
      <c r="E1108" s="12" t="e">
        <f t="shared" si="17"/>
        <v>#DIV/0!</v>
      </c>
    </row>
    <row r="1109" spans="1:5" ht="20.100000000000001" customHeight="1">
      <c r="A1109" s="17" t="s">
        <v>425</v>
      </c>
      <c r="B1109" s="18">
        <v>0</v>
      </c>
      <c r="C1109" s="18">
        <v>0</v>
      </c>
      <c r="D1109" s="18"/>
      <c r="E1109" s="12" t="e">
        <f t="shared" si="17"/>
        <v>#DIV/0!</v>
      </c>
    </row>
    <row r="1110" spans="1:5" ht="20.100000000000001" customHeight="1">
      <c r="A1110" s="17" t="s">
        <v>1170</v>
      </c>
      <c r="B1110" s="18">
        <v>0</v>
      </c>
      <c r="C1110" s="18">
        <v>0</v>
      </c>
      <c r="D1110" s="18"/>
      <c r="E1110" s="12" t="e">
        <f t="shared" si="17"/>
        <v>#DIV/0!</v>
      </c>
    </row>
    <row r="1111" spans="1:5" ht="20.100000000000001" customHeight="1">
      <c r="A1111" s="17" t="s">
        <v>1171</v>
      </c>
      <c r="B1111" s="18">
        <v>0</v>
      </c>
      <c r="C1111" s="18">
        <v>0</v>
      </c>
      <c r="D1111" s="18"/>
      <c r="E1111" s="12" t="e">
        <f t="shared" si="17"/>
        <v>#DIV/0!</v>
      </c>
    </row>
    <row r="1112" spans="1:5" ht="20.100000000000001" customHeight="1">
      <c r="A1112" s="17" t="s">
        <v>1322</v>
      </c>
      <c r="B1112" s="18">
        <v>0</v>
      </c>
      <c r="C1112" s="18">
        <v>0</v>
      </c>
      <c r="D1112" s="18"/>
      <c r="E1112" s="12" t="e">
        <f t="shared" si="17"/>
        <v>#DIV/0!</v>
      </c>
    </row>
    <row r="1113" spans="1:5" ht="20.100000000000001" customHeight="1">
      <c r="A1113" s="17" t="s">
        <v>1323</v>
      </c>
      <c r="B1113" s="18">
        <v>0</v>
      </c>
      <c r="C1113" s="18">
        <v>0</v>
      </c>
      <c r="D1113" s="18"/>
      <c r="E1113" s="12" t="e">
        <f t="shared" si="17"/>
        <v>#DIV/0!</v>
      </c>
    </row>
    <row r="1114" spans="1:5" ht="20.100000000000001" customHeight="1">
      <c r="A1114" s="17" t="s">
        <v>595</v>
      </c>
      <c r="B1114" s="18">
        <v>0</v>
      </c>
      <c r="C1114" s="18">
        <v>0</v>
      </c>
      <c r="D1114" s="18"/>
      <c r="E1114" s="12" t="e">
        <f t="shared" si="17"/>
        <v>#DIV/0!</v>
      </c>
    </row>
    <row r="1115" spans="1:5" ht="20.100000000000001" customHeight="1">
      <c r="A1115" s="17" t="s">
        <v>1172</v>
      </c>
      <c r="B1115" s="18">
        <v>0</v>
      </c>
      <c r="C1115" s="18">
        <v>0</v>
      </c>
      <c r="D1115" s="18"/>
      <c r="E1115" s="12" t="e">
        <f t="shared" si="17"/>
        <v>#DIV/0!</v>
      </c>
    </row>
    <row r="1116" spans="1:5" ht="20.100000000000001" customHeight="1">
      <c r="A1116" s="17" t="s">
        <v>1173</v>
      </c>
      <c r="B1116" s="18">
        <v>0</v>
      </c>
      <c r="C1116" s="18">
        <v>0</v>
      </c>
      <c r="D1116" s="18"/>
      <c r="E1116" s="12" t="e">
        <f t="shared" si="17"/>
        <v>#DIV/0!</v>
      </c>
    </row>
    <row r="1117" spans="1:5" ht="20.100000000000001" customHeight="1">
      <c r="A1117" s="17" t="s">
        <v>1174</v>
      </c>
      <c r="B1117" s="18">
        <v>0</v>
      </c>
      <c r="C1117" s="18">
        <v>0</v>
      </c>
      <c r="D1117" s="18"/>
      <c r="E1117" s="12" t="e">
        <f t="shared" si="17"/>
        <v>#DIV/0!</v>
      </c>
    </row>
    <row r="1118" spans="1:5" ht="20.100000000000001" customHeight="1">
      <c r="A1118" s="17" t="s">
        <v>1175</v>
      </c>
      <c r="B1118" s="18">
        <v>0</v>
      </c>
      <c r="C1118" s="18">
        <v>0</v>
      </c>
      <c r="D1118" s="18"/>
      <c r="E1118" s="12" t="e">
        <f t="shared" si="17"/>
        <v>#DIV/0!</v>
      </c>
    </row>
    <row r="1119" spans="1:5" ht="20.100000000000001" customHeight="1">
      <c r="A1119" s="17" t="s">
        <v>1176</v>
      </c>
      <c r="B1119" s="18">
        <v>0</v>
      </c>
      <c r="C1119" s="18">
        <v>0</v>
      </c>
      <c r="D1119" s="18"/>
      <c r="E1119" s="12" t="e">
        <f t="shared" si="17"/>
        <v>#DIV/0!</v>
      </c>
    </row>
    <row r="1120" spans="1:5" ht="20.100000000000001" customHeight="1">
      <c r="A1120" s="17" t="s">
        <v>1177</v>
      </c>
      <c r="B1120" s="18">
        <v>0</v>
      </c>
      <c r="C1120" s="18">
        <v>0</v>
      </c>
      <c r="D1120" s="18"/>
      <c r="E1120" s="12" t="e">
        <f t="shared" si="17"/>
        <v>#DIV/0!</v>
      </c>
    </row>
    <row r="1121" spans="1:5" ht="20.100000000000001" customHeight="1">
      <c r="A1121" s="17" t="s">
        <v>1178</v>
      </c>
      <c r="B1121" s="18">
        <v>0</v>
      </c>
      <c r="C1121" s="18">
        <v>0</v>
      </c>
      <c r="D1121" s="18"/>
      <c r="E1121" s="12" t="e">
        <f t="shared" si="17"/>
        <v>#DIV/0!</v>
      </c>
    </row>
    <row r="1122" spans="1:5" ht="20.100000000000001" customHeight="1">
      <c r="A1122" s="17" t="s">
        <v>1179</v>
      </c>
      <c r="B1122" s="18">
        <v>0</v>
      </c>
      <c r="C1122" s="18">
        <v>0</v>
      </c>
      <c r="D1122" s="18"/>
      <c r="E1122" s="12" t="e">
        <f t="shared" si="17"/>
        <v>#DIV/0!</v>
      </c>
    </row>
    <row r="1123" spans="1:5" ht="20.100000000000001" customHeight="1">
      <c r="A1123" s="17" t="s">
        <v>1180</v>
      </c>
      <c r="B1123" s="18">
        <v>0</v>
      </c>
      <c r="C1123" s="18">
        <v>0</v>
      </c>
      <c r="D1123" s="18"/>
      <c r="E1123" s="12" t="e">
        <f t="shared" si="17"/>
        <v>#DIV/0!</v>
      </c>
    </row>
    <row r="1124" spans="1:5" ht="20.100000000000001" customHeight="1">
      <c r="A1124" s="17" t="s">
        <v>495</v>
      </c>
      <c r="B1124" s="18">
        <v>990</v>
      </c>
      <c r="C1124" s="18">
        <v>990</v>
      </c>
      <c r="D1124" s="18">
        <v>1043</v>
      </c>
      <c r="E1124" s="12">
        <f t="shared" si="17"/>
        <v>105.35353535353535</v>
      </c>
    </row>
    <row r="1125" spans="1:5" ht="20.100000000000001" customHeight="1">
      <c r="A1125" s="17" t="s">
        <v>1322</v>
      </c>
      <c r="B1125" s="18">
        <v>0</v>
      </c>
      <c r="C1125" s="18">
        <v>0</v>
      </c>
      <c r="D1125" s="18"/>
      <c r="E1125" s="12" t="e">
        <f t="shared" si="17"/>
        <v>#DIV/0!</v>
      </c>
    </row>
    <row r="1126" spans="1:5" ht="20.100000000000001" customHeight="1">
      <c r="A1126" s="17" t="s">
        <v>1323</v>
      </c>
      <c r="B1126" s="18">
        <v>0</v>
      </c>
      <c r="C1126" s="18">
        <v>0</v>
      </c>
      <c r="D1126" s="18"/>
      <c r="E1126" s="12" t="e">
        <f t="shared" si="17"/>
        <v>#DIV/0!</v>
      </c>
    </row>
    <row r="1127" spans="1:5" ht="20.100000000000001" customHeight="1">
      <c r="A1127" s="17" t="s">
        <v>595</v>
      </c>
      <c r="B1127" s="18">
        <v>0</v>
      </c>
      <c r="C1127" s="18">
        <v>0</v>
      </c>
      <c r="D1127" s="18"/>
      <c r="E1127" s="12" t="e">
        <f t="shared" si="17"/>
        <v>#DIV/0!</v>
      </c>
    </row>
    <row r="1128" spans="1:5" ht="20.100000000000001" customHeight="1">
      <c r="A1128" s="17" t="s">
        <v>1181</v>
      </c>
      <c r="B1128" s="18">
        <v>12</v>
      </c>
      <c r="C1128" s="18">
        <v>12</v>
      </c>
      <c r="D1128" s="18">
        <v>13</v>
      </c>
      <c r="E1128" s="12">
        <f t="shared" si="17"/>
        <v>108.33333333333333</v>
      </c>
    </row>
    <row r="1129" spans="1:5" ht="20.100000000000001" customHeight="1">
      <c r="A1129" s="17" t="s">
        <v>1182</v>
      </c>
      <c r="B1129" s="18">
        <v>0</v>
      </c>
      <c r="C1129" s="18">
        <v>0</v>
      </c>
      <c r="D1129" s="18"/>
      <c r="E1129" s="12" t="e">
        <f t="shared" si="17"/>
        <v>#DIV/0!</v>
      </c>
    </row>
    <row r="1130" spans="1:5" ht="20.100000000000001" customHeight="1">
      <c r="A1130" s="17" t="s">
        <v>1183</v>
      </c>
      <c r="B1130" s="18">
        <v>0</v>
      </c>
      <c r="C1130" s="18">
        <v>0</v>
      </c>
      <c r="D1130" s="18"/>
      <c r="E1130" s="12" t="e">
        <f t="shared" si="17"/>
        <v>#DIV/0!</v>
      </c>
    </row>
    <row r="1131" spans="1:5" ht="20.100000000000001" customHeight="1">
      <c r="A1131" s="17" t="s">
        <v>1184</v>
      </c>
      <c r="B1131" s="18">
        <v>0</v>
      </c>
      <c r="C1131" s="18">
        <v>0</v>
      </c>
      <c r="D1131" s="18"/>
      <c r="E1131" s="12" t="e">
        <f t="shared" si="17"/>
        <v>#DIV/0!</v>
      </c>
    </row>
    <row r="1132" spans="1:5" ht="20.100000000000001" customHeight="1">
      <c r="A1132" s="17" t="s">
        <v>496</v>
      </c>
      <c r="B1132" s="18">
        <v>978</v>
      </c>
      <c r="C1132" s="18">
        <v>978</v>
      </c>
      <c r="D1132" s="18">
        <v>1030</v>
      </c>
      <c r="E1132" s="12">
        <f t="shared" si="17"/>
        <v>105.31697341513294</v>
      </c>
    </row>
    <row r="1133" spans="1:5" ht="20.100000000000001" customHeight="1">
      <c r="A1133" s="17" t="s">
        <v>1185</v>
      </c>
      <c r="B1133" s="18">
        <v>0</v>
      </c>
      <c r="C1133" s="18">
        <v>0</v>
      </c>
      <c r="D1133" s="18"/>
      <c r="E1133" s="12" t="e">
        <f t="shared" si="17"/>
        <v>#DIV/0!</v>
      </c>
    </row>
    <row r="1134" spans="1:5" ht="20.100000000000001" customHeight="1">
      <c r="A1134" s="17" t="s">
        <v>1186</v>
      </c>
      <c r="B1134" s="18">
        <v>0</v>
      </c>
      <c r="C1134" s="18">
        <v>0</v>
      </c>
      <c r="D1134" s="18"/>
      <c r="E1134" s="12" t="e">
        <f t="shared" si="17"/>
        <v>#DIV/0!</v>
      </c>
    </row>
    <row r="1135" spans="1:5" ht="20.100000000000001" customHeight="1">
      <c r="A1135" s="17" t="s">
        <v>1187</v>
      </c>
      <c r="B1135" s="18">
        <v>0</v>
      </c>
      <c r="C1135" s="18">
        <v>0</v>
      </c>
      <c r="D1135" s="18"/>
      <c r="E1135" s="12" t="e">
        <f t="shared" si="17"/>
        <v>#DIV/0!</v>
      </c>
    </row>
    <row r="1136" spans="1:5" ht="20.100000000000001" customHeight="1">
      <c r="A1136" s="17" t="s">
        <v>1188</v>
      </c>
      <c r="B1136" s="18">
        <v>0</v>
      </c>
      <c r="C1136" s="18">
        <v>0</v>
      </c>
      <c r="D1136" s="18"/>
      <c r="E1136" s="12" t="e">
        <f t="shared" si="17"/>
        <v>#DIV/0!</v>
      </c>
    </row>
    <row r="1137" spans="1:5" ht="20.100000000000001" customHeight="1">
      <c r="A1137" s="17" t="s">
        <v>1189</v>
      </c>
      <c r="B1137" s="18">
        <v>0</v>
      </c>
      <c r="C1137" s="18">
        <v>0</v>
      </c>
      <c r="D1137" s="18"/>
      <c r="E1137" s="12" t="e">
        <f t="shared" si="17"/>
        <v>#DIV/0!</v>
      </c>
    </row>
    <row r="1138" spans="1:5" ht="20.100000000000001" customHeight="1">
      <c r="A1138" s="17" t="s">
        <v>497</v>
      </c>
      <c r="B1138" s="18">
        <v>0</v>
      </c>
      <c r="C1138" s="18">
        <v>0</v>
      </c>
      <c r="D1138" s="18"/>
      <c r="E1138" s="12" t="e">
        <f t="shared" si="17"/>
        <v>#DIV/0!</v>
      </c>
    </row>
    <row r="1139" spans="1:5" ht="20.100000000000001" customHeight="1">
      <c r="A1139" s="17" t="s">
        <v>498</v>
      </c>
      <c r="B1139" s="18">
        <v>0</v>
      </c>
      <c r="C1139" s="18">
        <v>0</v>
      </c>
      <c r="D1139" s="18"/>
      <c r="E1139" s="12" t="e">
        <f t="shared" si="17"/>
        <v>#DIV/0!</v>
      </c>
    </row>
    <row r="1140" spans="1:5" ht="20.100000000000001" customHeight="1">
      <c r="A1140" s="17" t="s">
        <v>499</v>
      </c>
      <c r="B1140" s="18">
        <v>0</v>
      </c>
      <c r="C1140" s="18">
        <v>0</v>
      </c>
      <c r="D1140" s="18"/>
      <c r="E1140" s="12" t="e">
        <f t="shared" si="17"/>
        <v>#DIV/0!</v>
      </c>
    </row>
    <row r="1141" spans="1:5" ht="20.100000000000001" customHeight="1">
      <c r="A1141" s="17" t="s">
        <v>1190</v>
      </c>
      <c r="B1141" s="18">
        <v>45268</v>
      </c>
      <c r="C1141" s="18">
        <v>45268</v>
      </c>
      <c r="D1141" s="18">
        <v>47500</v>
      </c>
      <c r="E1141" s="12">
        <f t="shared" si="17"/>
        <v>104.93063532738358</v>
      </c>
    </row>
    <row r="1142" spans="1:5" ht="20.100000000000001" customHeight="1">
      <c r="A1142" s="17" t="s">
        <v>500</v>
      </c>
      <c r="B1142" s="18">
        <v>31849</v>
      </c>
      <c r="C1142" s="18">
        <v>31849</v>
      </c>
      <c r="D1142" s="18">
        <v>33409</v>
      </c>
      <c r="E1142" s="12">
        <f t="shared" si="17"/>
        <v>104.89811297057992</v>
      </c>
    </row>
    <row r="1143" spans="1:5" ht="20.100000000000001" customHeight="1">
      <c r="A1143" s="17" t="s">
        <v>1191</v>
      </c>
      <c r="B1143" s="18">
        <v>2713</v>
      </c>
      <c r="C1143" s="18">
        <v>2713</v>
      </c>
      <c r="D1143" s="18">
        <v>2846</v>
      </c>
      <c r="E1143" s="12">
        <f t="shared" si="17"/>
        <v>104.9023221525986</v>
      </c>
    </row>
    <row r="1144" spans="1:5" ht="20.100000000000001" customHeight="1">
      <c r="A1144" s="17" t="s">
        <v>1192</v>
      </c>
      <c r="B1144" s="18">
        <v>0</v>
      </c>
      <c r="C1144" s="18">
        <v>0</v>
      </c>
      <c r="D1144" s="18"/>
      <c r="E1144" s="12" t="e">
        <f t="shared" si="17"/>
        <v>#DIV/0!</v>
      </c>
    </row>
    <row r="1145" spans="1:5" ht="20.100000000000001" customHeight="1">
      <c r="A1145" s="17" t="s">
        <v>1193</v>
      </c>
      <c r="B1145" s="18">
        <v>26832</v>
      </c>
      <c r="C1145" s="18">
        <v>26832</v>
      </c>
      <c r="D1145" s="18">
        <v>28147</v>
      </c>
      <c r="E1145" s="12">
        <f t="shared" si="17"/>
        <v>104.90086463923673</v>
      </c>
    </row>
    <row r="1146" spans="1:5" ht="20.100000000000001" customHeight="1">
      <c r="A1146" s="17" t="s">
        <v>1194</v>
      </c>
      <c r="B1146" s="18">
        <v>0</v>
      </c>
      <c r="C1146" s="18">
        <v>0</v>
      </c>
      <c r="D1146" s="18"/>
      <c r="E1146" s="12" t="e">
        <f t="shared" si="17"/>
        <v>#DIV/0!</v>
      </c>
    </row>
    <row r="1147" spans="1:5" ht="20.100000000000001" customHeight="1">
      <c r="A1147" s="17" t="s">
        <v>501</v>
      </c>
      <c r="B1147" s="18">
        <v>3</v>
      </c>
      <c r="C1147" s="18">
        <v>3</v>
      </c>
      <c r="D1147" s="18">
        <v>3</v>
      </c>
      <c r="E1147" s="12">
        <f t="shared" si="17"/>
        <v>100</v>
      </c>
    </row>
    <row r="1148" spans="1:5" ht="20.100000000000001" customHeight="1">
      <c r="A1148" s="17" t="s">
        <v>1195</v>
      </c>
      <c r="B1148" s="18">
        <v>240</v>
      </c>
      <c r="C1148" s="18">
        <v>240</v>
      </c>
      <c r="D1148" s="18">
        <v>252</v>
      </c>
      <c r="E1148" s="12">
        <f t="shared" si="17"/>
        <v>105</v>
      </c>
    </row>
    <row r="1149" spans="1:5" ht="20.100000000000001" customHeight="1">
      <c r="A1149" s="17" t="s">
        <v>502</v>
      </c>
      <c r="B1149" s="18">
        <v>9</v>
      </c>
      <c r="C1149" s="18">
        <v>9</v>
      </c>
      <c r="D1149" s="18">
        <v>9</v>
      </c>
      <c r="E1149" s="12">
        <f t="shared" si="17"/>
        <v>100</v>
      </c>
    </row>
    <row r="1150" spans="1:5" ht="20.100000000000001" customHeight="1">
      <c r="A1150" s="17" t="s">
        <v>503</v>
      </c>
      <c r="B1150" s="18">
        <v>2052</v>
      </c>
      <c r="C1150" s="18">
        <v>2052</v>
      </c>
      <c r="D1150" s="18">
        <v>2152</v>
      </c>
      <c r="E1150" s="12">
        <f t="shared" si="17"/>
        <v>104.87329434697857</v>
      </c>
    </row>
    <row r="1151" spans="1:5" ht="20.100000000000001" customHeight="1">
      <c r="A1151" s="17" t="s">
        <v>504</v>
      </c>
      <c r="B1151" s="18">
        <v>11354</v>
      </c>
      <c r="C1151" s="18">
        <v>11354</v>
      </c>
      <c r="D1151" s="18">
        <v>11910</v>
      </c>
      <c r="E1151" s="12">
        <f t="shared" si="17"/>
        <v>104.89695261581822</v>
      </c>
    </row>
    <row r="1152" spans="1:5" ht="20.100000000000001" customHeight="1">
      <c r="A1152" s="17" t="s">
        <v>505</v>
      </c>
      <c r="B1152" s="18">
        <v>11189</v>
      </c>
      <c r="C1152" s="18">
        <v>11189</v>
      </c>
      <c r="D1152" s="18">
        <v>11737</v>
      </c>
      <c r="E1152" s="12">
        <f t="shared" si="17"/>
        <v>104.89766735186343</v>
      </c>
    </row>
    <row r="1153" spans="1:5" ht="20.100000000000001" customHeight="1">
      <c r="A1153" s="17" t="s">
        <v>1196</v>
      </c>
      <c r="B1153" s="18">
        <v>100</v>
      </c>
      <c r="C1153" s="18">
        <v>100</v>
      </c>
      <c r="D1153" s="18">
        <v>105</v>
      </c>
      <c r="E1153" s="12">
        <f t="shared" si="17"/>
        <v>105</v>
      </c>
    </row>
    <row r="1154" spans="1:5" ht="20.100000000000001" customHeight="1">
      <c r="A1154" s="17" t="s">
        <v>1197</v>
      </c>
      <c r="B1154" s="18">
        <v>65</v>
      </c>
      <c r="C1154" s="18">
        <v>65</v>
      </c>
      <c r="D1154" s="18">
        <v>68</v>
      </c>
      <c r="E1154" s="12">
        <f t="shared" si="17"/>
        <v>104.61538461538463</v>
      </c>
    </row>
    <row r="1155" spans="1:5" ht="20.100000000000001" customHeight="1">
      <c r="A1155" s="17" t="s">
        <v>506</v>
      </c>
      <c r="B1155" s="18">
        <v>2065</v>
      </c>
      <c r="C1155" s="18">
        <v>2065</v>
      </c>
      <c r="D1155" s="18">
        <v>2181</v>
      </c>
      <c r="E1155" s="12">
        <f t="shared" si="17"/>
        <v>105.61743341404359</v>
      </c>
    </row>
    <row r="1156" spans="1:5" ht="20.100000000000001" customHeight="1">
      <c r="A1156" s="17" t="s">
        <v>1198</v>
      </c>
      <c r="B1156" s="18">
        <v>0</v>
      </c>
      <c r="C1156" s="18">
        <v>0</v>
      </c>
      <c r="D1156" s="18"/>
      <c r="E1156" s="12" t="e">
        <f t="shared" si="17"/>
        <v>#DIV/0!</v>
      </c>
    </row>
    <row r="1157" spans="1:5" ht="20.100000000000001" customHeight="1">
      <c r="A1157" s="17" t="s">
        <v>1199</v>
      </c>
      <c r="B1157" s="18">
        <v>1298</v>
      </c>
      <c r="C1157" s="18">
        <v>1298</v>
      </c>
      <c r="D1157" s="18">
        <v>1362</v>
      </c>
      <c r="E1157" s="12">
        <f t="shared" ref="E1157:E1214" si="18">D1157/C1157*100</f>
        <v>104.9306625577812</v>
      </c>
    </row>
    <row r="1158" spans="1:5" ht="20.100000000000001" customHeight="1">
      <c r="A1158" s="17" t="s">
        <v>507</v>
      </c>
      <c r="B1158" s="18">
        <v>767</v>
      </c>
      <c r="C1158" s="18">
        <v>767</v>
      </c>
      <c r="D1158" s="18">
        <v>819</v>
      </c>
      <c r="E1158" s="12">
        <f t="shared" si="18"/>
        <v>106.77966101694916</v>
      </c>
    </row>
    <row r="1159" spans="1:5" ht="20.100000000000001" customHeight="1">
      <c r="A1159" s="17" t="s">
        <v>1200</v>
      </c>
      <c r="B1159" s="18">
        <v>1179</v>
      </c>
      <c r="C1159" s="18">
        <v>1179</v>
      </c>
      <c r="D1159" s="18">
        <v>1200</v>
      </c>
      <c r="E1159" s="12">
        <f t="shared" si="18"/>
        <v>101.78117048346056</v>
      </c>
    </row>
    <row r="1160" spans="1:5" ht="20.100000000000001" customHeight="1">
      <c r="A1160" s="17" t="s">
        <v>508</v>
      </c>
      <c r="B1160" s="18">
        <v>1179</v>
      </c>
      <c r="C1160" s="18">
        <v>1179</v>
      </c>
      <c r="D1160" s="18">
        <v>1200</v>
      </c>
      <c r="E1160" s="12">
        <f t="shared" si="18"/>
        <v>101.78117048346056</v>
      </c>
    </row>
    <row r="1161" spans="1:5" ht="20.100000000000001" customHeight="1">
      <c r="A1161" s="17" t="s">
        <v>1322</v>
      </c>
      <c r="B1161" s="18">
        <v>5</v>
      </c>
      <c r="C1161" s="18">
        <v>5</v>
      </c>
      <c r="D1161" s="18">
        <v>6</v>
      </c>
      <c r="E1161" s="12">
        <f t="shared" si="18"/>
        <v>120</v>
      </c>
    </row>
    <row r="1162" spans="1:5" ht="20.100000000000001" customHeight="1">
      <c r="A1162" s="17" t="s">
        <v>1323</v>
      </c>
      <c r="B1162" s="18">
        <v>0</v>
      </c>
      <c r="C1162" s="18">
        <v>0</v>
      </c>
      <c r="D1162" s="18"/>
      <c r="E1162" s="12" t="e">
        <f t="shared" si="18"/>
        <v>#DIV/0!</v>
      </c>
    </row>
    <row r="1163" spans="1:5" ht="20.100000000000001" customHeight="1">
      <c r="A1163" s="17" t="s">
        <v>595</v>
      </c>
      <c r="B1163" s="18">
        <v>0</v>
      </c>
      <c r="C1163" s="18">
        <v>0</v>
      </c>
      <c r="D1163" s="18"/>
      <c r="E1163" s="12" t="e">
        <f t="shared" si="18"/>
        <v>#DIV/0!</v>
      </c>
    </row>
    <row r="1164" spans="1:5" ht="20.100000000000001" customHeight="1">
      <c r="A1164" s="17" t="s">
        <v>1201</v>
      </c>
      <c r="B1164" s="18">
        <v>0</v>
      </c>
      <c r="C1164" s="18">
        <v>0</v>
      </c>
      <c r="D1164" s="18"/>
      <c r="E1164" s="12" t="e">
        <f t="shared" si="18"/>
        <v>#DIV/0!</v>
      </c>
    </row>
    <row r="1165" spans="1:5" ht="20.100000000000001" customHeight="1">
      <c r="A1165" s="17" t="s">
        <v>1202</v>
      </c>
      <c r="B1165" s="18">
        <v>0</v>
      </c>
      <c r="C1165" s="18">
        <v>0</v>
      </c>
      <c r="D1165" s="18"/>
      <c r="E1165" s="12" t="e">
        <f t="shared" si="18"/>
        <v>#DIV/0!</v>
      </c>
    </row>
    <row r="1166" spans="1:5" ht="20.100000000000001" customHeight="1">
      <c r="A1166" s="17" t="s">
        <v>1203</v>
      </c>
      <c r="B1166" s="18">
        <v>50</v>
      </c>
      <c r="C1166" s="18">
        <v>50</v>
      </c>
      <c r="D1166" s="18">
        <v>50</v>
      </c>
      <c r="E1166" s="12">
        <f t="shared" si="18"/>
        <v>100</v>
      </c>
    </row>
    <row r="1167" spans="1:5" ht="20.100000000000001" customHeight="1">
      <c r="A1167" s="17" t="s">
        <v>1204</v>
      </c>
      <c r="B1167" s="18">
        <v>0</v>
      </c>
      <c r="C1167" s="18">
        <v>0</v>
      </c>
      <c r="D1167" s="18"/>
      <c r="E1167" s="12" t="e">
        <f t="shared" si="18"/>
        <v>#DIV/0!</v>
      </c>
    </row>
    <row r="1168" spans="1:5" ht="20.100000000000001" customHeight="1">
      <c r="A1168" s="17" t="s">
        <v>1205</v>
      </c>
      <c r="B1168" s="18">
        <v>0</v>
      </c>
      <c r="C1168" s="18">
        <v>0</v>
      </c>
      <c r="D1168" s="18"/>
      <c r="E1168" s="12" t="e">
        <f t="shared" si="18"/>
        <v>#DIV/0!</v>
      </c>
    </row>
    <row r="1169" spans="1:5" ht="20.100000000000001" customHeight="1">
      <c r="A1169" s="17" t="s">
        <v>1206</v>
      </c>
      <c r="B1169" s="18">
        <v>0</v>
      </c>
      <c r="C1169" s="18">
        <v>0</v>
      </c>
      <c r="D1169" s="18"/>
      <c r="E1169" s="12" t="e">
        <f t="shared" si="18"/>
        <v>#DIV/0!</v>
      </c>
    </row>
    <row r="1170" spans="1:5" ht="20.100000000000001" customHeight="1">
      <c r="A1170" s="17" t="s">
        <v>1207</v>
      </c>
      <c r="B1170" s="18">
        <v>0</v>
      </c>
      <c r="C1170" s="18">
        <v>0</v>
      </c>
      <c r="D1170" s="18"/>
      <c r="E1170" s="12" t="e">
        <f t="shared" si="18"/>
        <v>#DIV/0!</v>
      </c>
    </row>
    <row r="1171" spans="1:5" ht="20.100000000000001" customHeight="1">
      <c r="A1171" s="17" t="s">
        <v>509</v>
      </c>
      <c r="B1171" s="18">
        <v>800</v>
      </c>
      <c r="C1171" s="18">
        <v>800</v>
      </c>
      <c r="D1171" s="18">
        <v>800</v>
      </c>
      <c r="E1171" s="12">
        <f t="shared" si="18"/>
        <v>100</v>
      </c>
    </row>
    <row r="1172" spans="1:5" ht="20.100000000000001" customHeight="1">
      <c r="A1172" s="17" t="s">
        <v>1208</v>
      </c>
      <c r="B1172" s="18">
        <v>0</v>
      </c>
      <c r="C1172" s="18">
        <v>0</v>
      </c>
      <c r="D1172" s="18"/>
      <c r="E1172" s="12" t="e">
        <f t="shared" si="18"/>
        <v>#DIV/0!</v>
      </c>
    </row>
    <row r="1173" spans="1:5" ht="20.100000000000001" customHeight="1">
      <c r="A1173" s="17" t="s">
        <v>425</v>
      </c>
      <c r="B1173" s="18">
        <v>0</v>
      </c>
      <c r="C1173" s="18">
        <v>0</v>
      </c>
      <c r="D1173" s="18"/>
      <c r="E1173" s="12" t="e">
        <f t="shared" si="18"/>
        <v>#DIV/0!</v>
      </c>
    </row>
    <row r="1174" spans="1:5" ht="20.100000000000001" customHeight="1">
      <c r="A1174" s="17" t="s">
        <v>510</v>
      </c>
      <c r="B1174" s="18">
        <v>324</v>
      </c>
      <c r="C1174" s="18">
        <v>324</v>
      </c>
      <c r="D1174" s="18">
        <v>344</v>
      </c>
      <c r="E1174" s="12">
        <f t="shared" si="18"/>
        <v>106.17283950617285</v>
      </c>
    </row>
    <row r="1175" spans="1:5" ht="20.100000000000001" customHeight="1">
      <c r="A1175" s="17" t="s">
        <v>1209</v>
      </c>
      <c r="B1175" s="18"/>
      <c r="C1175" s="18"/>
      <c r="D1175" s="18"/>
      <c r="E1175" s="12" t="e">
        <f t="shared" si="18"/>
        <v>#DIV/0!</v>
      </c>
    </row>
    <row r="1176" spans="1:5" ht="20.100000000000001" customHeight="1">
      <c r="A1176" s="17" t="s">
        <v>1322</v>
      </c>
      <c r="B1176" s="18"/>
      <c r="C1176" s="18"/>
      <c r="D1176" s="18"/>
      <c r="E1176" s="12" t="e">
        <f t="shared" si="18"/>
        <v>#DIV/0!</v>
      </c>
    </row>
    <row r="1177" spans="1:5" ht="20.100000000000001" customHeight="1">
      <c r="A1177" s="17" t="s">
        <v>1323</v>
      </c>
      <c r="B1177" s="18"/>
      <c r="C1177" s="18"/>
      <c r="D1177" s="18"/>
      <c r="E1177" s="12" t="e">
        <f t="shared" si="18"/>
        <v>#DIV/0!</v>
      </c>
    </row>
    <row r="1178" spans="1:5" ht="20.100000000000001" customHeight="1">
      <c r="A1178" s="17" t="s">
        <v>595</v>
      </c>
      <c r="B1178" s="18"/>
      <c r="C1178" s="18"/>
      <c r="D1178" s="18"/>
      <c r="E1178" s="12" t="e">
        <f t="shared" si="18"/>
        <v>#DIV/0!</v>
      </c>
    </row>
    <row r="1179" spans="1:5" ht="20.100000000000001" customHeight="1">
      <c r="A1179" s="17" t="s">
        <v>1210</v>
      </c>
      <c r="B1179" s="18"/>
      <c r="C1179" s="18"/>
      <c r="D1179" s="18"/>
      <c r="E1179" s="12" t="e">
        <f t="shared" si="18"/>
        <v>#DIV/0!</v>
      </c>
    </row>
    <row r="1180" spans="1:5" ht="20.100000000000001" customHeight="1">
      <c r="A1180" s="17" t="s">
        <v>1211</v>
      </c>
      <c r="B1180" s="18"/>
      <c r="C1180" s="18"/>
      <c r="D1180" s="18"/>
      <c r="E1180" s="12" t="e">
        <f t="shared" si="18"/>
        <v>#DIV/0!</v>
      </c>
    </row>
    <row r="1181" spans="1:5" ht="20.100000000000001" customHeight="1">
      <c r="A1181" s="17" t="s">
        <v>1212</v>
      </c>
      <c r="B1181" s="18"/>
      <c r="C1181" s="18"/>
      <c r="D1181" s="18"/>
      <c r="E1181" s="12" t="e">
        <f t="shared" si="18"/>
        <v>#DIV/0!</v>
      </c>
    </row>
    <row r="1182" spans="1:5" ht="20.100000000000001" customHeight="1">
      <c r="A1182" s="17" t="s">
        <v>1213</v>
      </c>
      <c r="B1182" s="18"/>
      <c r="C1182" s="18"/>
      <c r="D1182" s="18"/>
      <c r="E1182" s="12" t="e">
        <f t="shared" si="18"/>
        <v>#DIV/0!</v>
      </c>
    </row>
    <row r="1183" spans="1:5" ht="20.100000000000001" customHeight="1">
      <c r="A1183" s="17" t="s">
        <v>1214</v>
      </c>
      <c r="B1183" s="18"/>
      <c r="C1183" s="18"/>
      <c r="D1183" s="18"/>
      <c r="E1183" s="12" t="e">
        <f t="shared" si="18"/>
        <v>#DIV/0!</v>
      </c>
    </row>
    <row r="1184" spans="1:5" ht="20.100000000000001" customHeight="1">
      <c r="A1184" s="17" t="s">
        <v>1215</v>
      </c>
      <c r="B1184" s="18"/>
      <c r="C1184" s="18"/>
      <c r="D1184" s="18"/>
      <c r="E1184" s="12" t="e">
        <f t="shared" si="18"/>
        <v>#DIV/0!</v>
      </c>
    </row>
    <row r="1185" spans="1:5" ht="20.100000000000001" customHeight="1">
      <c r="A1185" s="17" t="s">
        <v>1216</v>
      </c>
      <c r="B1185" s="18"/>
      <c r="C1185" s="18"/>
      <c r="D1185" s="18"/>
      <c r="E1185" s="12" t="e">
        <f t="shared" si="18"/>
        <v>#DIV/0!</v>
      </c>
    </row>
    <row r="1186" spans="1:5" ht="20.100000000000001" customHeight="1">
      <c r="A1186" s="17" t="s">
        <v>1217</v>
      </c>
      <c r="B1186" s="18"/>
      <c r="C1186" s="18"/>
      <c r="D1186" s="18"/>
      <c r="E1186" s="12" t="e">
        <f t="shared" si="18"/>
        <v>#DIV/0!</v>
      </c>
    </row>
    <row r="1187" spans="1:5" ht="20.100000000000001" customHeight="1">
      <c r="A1187" s="17" t="s">
        <v>425</v>
      </c>
      <c r="B1187" s="18"/>
      <c r="C1187" s="18"/>
      <c r="D1187" s="18"/>
      <c r="E1187" s="12" t="e">
        <f t="shared" si="18"/>
        <v>#DIV/0!</v>
      </c>
    </row>
    <row r="1188" spans="1:5" ht="20.100000000000001" customHeight="1">
      <c r="A1188" s="17" t="s">
        <v>1218</v>
      </c>
      <c r="B1188" s="18"/>
      <c r="C1188" s="18"/>
      <c r="D1188" s="18"/>
      <c r="E1188" s="12" t="e">
        <f t="shared" si="18"/>
        <v>#DIV/0!</v>
      </c>
    </row>
    <row r="1189" spans="1:5" ht="20.100000000000001" customHeight="1">
      <c r="A1189" s="17" t="s">
        <v>1219</v>
      </c>
      <c r="B1189" s="18"/>
      <c r="C1189" s="18"/>
      <c r="D1189" s="18"/>
      <c r="E1189" s="12" t="e">
        <f t="shared" si="18"/>
        <v>#DIV/0!</v>
      </c>
    </row>
    <row r="1190" spans="1:5" ht="20.100000000000001" customHeight="1">
      <c r="A1190" s="17" t="s">
        <v>1220</v>
      </c>
      <c r="B1190" s="18"/>
      <c r="C1190" s="18"/>
      <c r="D1190" s="18"/>
      <c r="E1190" s="12" t="e">
        <f t="shared" si="18"/>
        <v>#DIV/0!</v>
      </c>
    </row>
    <row r="1191" spans="1:5" ht="20.100000000000001" customHeight="1">
      <c r="A1191" s="17" t="s">
        <v>1221</v>
      </c>
      <c r="B1191" s="18"/>
      <c r="C1191" s="18"/>
      <c r="D1191" s="18"/>
      <c r="E1191" s="12" t="e">
        <f t="shared" si="18"/>
        <v>#DIV/0!</v>
      </c>
    </row>
    <row r="1192" spans="1:5" ht="20.100000000000001" customHeight="1">
      <c r="A1192" s="17" t="s">
        <v>1222</v>
      </c>
      <c r="B1192" s="18"/>
      <c r="C1192" s="18"/>
      <c r="D1192" s="18"/>
      <c r="E1192" s="12" t="e">
        <f t="shared" si="18"/>
        <v>#DIV/0!</v>
      </c>
    </row>
    <row r="1193" spans="1:5" ht="20.100000000000001" customHeight="1">
      <c r="A1193" s="17" t="s">
        <v>1223</v>
      </c>
      <c r="B1193" s="18"/>
      <c r="C1193" s="18"/>
      <c r="D1193" s="18"/>
      <c r="E1193" s="12" t="e">
        <f t="shared" si="18"/>
        <v>#DIV/0!</v>
      </c>
    </row>
    <row r="1194" spans="1:5" ht="20.100000000000001" customHeight="1">
      <c r="A1194" s="17" t="s">
        <v>1224</v>
      </c>
      <c r="B1194" s="18"/>
      <c r="C1194" s="18"/>
      <c r="D1194" s="18"/>
      <c r="E1194" s="12" t="e">
        <f t="shared" si="18"/>
        <v>#DIV/0!</v>
      </c>
    </row>
    <row r="1195" spans="1:5" ht="20.100000000000001" customHeight="1">
      <c r="A1195" s="17" t="s">
        <v>1225</v>
      </c>
      <c r="B1195" s="18"/>
      <c r="C1195" s="18"/>
      <c r="D1195" s="18"/>
      <c r="E1195" s="12" t="e">
        <f t="shared" si="18"/>
        <v>#DIV/0!</v>
      </c>
    </row>
    <row r="1196" spans="1:5" ht="20.100000000000001" customHeight="1">
      <c r="A1196" s="17" t="s">
        <v>1226</v>
      </c>
      <c r="B1196" s="18"/>
      <c r="C1196" s="18"/>
      <c r="D1196" s="18"/>
      <c r="E1196" s="12" t="e">
        <f t="shared" si="18"/>
        <v>#DIV/0!</v>
      </c>
    </row>
    <row r="1197" spans="1:5" ht="20.100000000000001" customHeight="1">
      <c r="A1197" s="17" t="s">
        <v>1227</v>
      </c>
      <c r="B1197" s="18"/>
      <c r="C1197" s="18"/>
      <c r="D1197" s="18"/>
      <c r="E1197" s="12" t="e">
        <f t="shared" si="18"/>
        <v>#DIV/0!</v>
      </c>
    </row>
    <row r="1198" spans="1:5" ht="20.100000000000001" customHeight="1">
      <c r="A1198" s="17" t="s">
        <v>1228</v>
      </c>
      <c r="B1198" s="18"/>
      <c r="C1198" s="18"/>
      <c r="D1198" s="18"/>
      <c r="E1198" s="12" t="e">
        <f t="shared" si="18"/>
        <v>#DIV/0!</v>
      </c>
    </row>
    <row r="1199" spans="1:5" ht="20.100000000000001" customHeight="1">
      <c r="A1199" s="17" t="s">
        <v>1229</v>
      </c>
      <c r="B1199" s="18"/>
      <c r="C1199" s="18"/>
      <c r="D1199" s="18"/>
      <c r="E1199" s="12" t="e">
        <f t="shared" si="18"/>
        <v>#DIV/0!</v>
      </c>
    </row>
    <row r="1200" spans="1:5" ht="20.100000000000001" customHeight="1">
      <c r="A1200" s="17" t="s">
        <v>1230</v>
      </c>
      <c r="B1200" s="18"/>
      <c r="C1200" s="18"/>
      <c r="D1200" s="18"/>
      <c r="E1200" s="12" t="e">
        <f t="shared" si="18"/>
        <v>#DIV/0!</v>
      </c>
    </row>
    <row r="1201" spans="1:5" ht="20.100000000000001" customHeight="1">
      <c r="A1201" s="17" t="s">
        <v>1231</v>
      </c>
      <c r="B1201" s="18"/>
      <c r="C1201" s="18"/>
      <c r="D1201" s="18"/>
      <c r="E1201" s="12" t="e">
        <f t="shared" si="18"/>
        <v>#DIV/0!</v>
      </c>
    </row>
    <row r="1202" spans="1:5" ht="20.100000000000001" customHeight="1">
      <c r="A1202" s="17" t="s">
        <v>1232</v>
      </c>
      <c r="B1202" s="18"/>
      <c r="C1202" s="18"/>
      <c r="D1202" s="18"/>
      <c r="E1202" s="12" t="e">
        <f t="shared" si="18"/>
        <v>#DIV/0!</v>
      </c>
    </row>
    <row r="1203" spans="1:5" ht="20.100000000000001" customHeight="1">
      <c r="A1203" s="17" t="s">
        <v>1233</v>
      </c>
      <c r="B1203" s="18"/>
      <c r="C1203" s="18"/>
      <c r="D1203" s="18"/>
      <c r="E1203" s="12" t="e">
        <f t="shared" si="18"/>
        <v>#DIV/0!</v>
      </c>
    </row>
    <row r="1204" spans="1:5" ht="20.100000000000001" customHeight="1">
      <c r="A1204" s="17" t="s">
        <v>1234</v>
      </c>
      <c r="B1204" s="18"/>
      <c r="C1204" s="18"/>
      <c r="D1204" s="18"/>
      <c r="E1204" s="12" t="e">
        <f t="shared" si="18"/>
        <v>#DIV/0!</v>
      </c>
    </row>
    <row r="1205" spans="1:5" ht="20.100000000000001" customHeight="1">
      <c r="A1205" s="17" t="s">
        <v>1235</v>
      </c>
      <c r="B1205" s="18"/>
      <c r="C1205" s="18"/>
      <c r="D1205" s="18"/>
      <c r="E1205" s="12" t="e">
        <f t="shared" si="18"/>
        <v>#DIV/0!</v>
      </c>
    </row>
    <row r="1206" spans="1:5" ht="20.100000000000001" customHeight="1">
      <c r="A1206" s="17" t="s">
        <v>1236</v>
      </c>
      <c r="B1206" s="18"/>
      <c r="C1206" s="18"/>
      <c r="D1206" s="18"/>
      <c r="E1206" s="12" t="e">
        <f t="shared" si="18"/>
        <v>#DIV/0!</v>
      </c>
    </row>
    <row r="1207" spans="1:5" ht="20.100000000000001" customHeight="1">
      <c r="A1207" s="17" t="s">
        <v>1237</v>
      </c>
      <c r="B1207" s="18"/>
      <c r="C1207" s="18"/>
      <c r="D1207" s="18"/>
      <c r="E1207" s="12" t="e">
        <f t="shared" si="18"/>
        <v>#DIV/0!</v>
      </c>
    </row>
    <row r="1208" spans="1:5" ht="20.100000000000001" customHeight="1">
      <c r="A1208" s="17" t="s">
        <v>1238</v>
      </c>
      <c r="B1208" s="18"/>
      <c r="C1208" s="18"/>
      <c r="D1208" s="18"/>
      <c r="E1208" s="12" t="e">
        <f t="shared" si="18"/>
        <v>#DIV/0!</v>
      </c>
    </row>
    <row r="1209" spans="1:5" ht="20.100000000000001" customHeight="1">
      <c r="A1209" s="17" t="s">
        <v>1239</v>
      </c>
      <c r="B1209" s="18"/>
      <c r="C1209" s="18"/>
      <c r="D1209" s="18"/>
      <c r="E1209" s="12" t="e">
        <f t="shared" si="18"/>
        <v>#DIV/0!</v>
      </c>
    </row>
    <row r="1210" spans="1:5" ht="20.100000000000001" customHeight="1">
      <c r="A1210" s="17" t="s">
        <v>1240</v>
      </c>
      <c r="B1210" s="18"/>
      <c r="C1210" s="18"/>
      <c r="D1210" s="18"/>
      <c r="E1210" s="12" t="e">
        <f t="shared" si="18"/>
        <v>#DIV/0!</v>
      </c>
    </row>
    <row r="1211" spans="1:5" ht="20.100000000000001" customHeight="1">
      <c r="A1211" s="17" t="s">
        <v>1241</v>
      </c>
      <c r="B1211" s="18"/>
      <c r="C1211" s="18"/>
      <c r="D1211" s="18"/>
      <c r="E1211" s="12" t="e">
        <f t="shared" si="18"/>
        <v>#DIV/0!</v>
      </c>
    </row>
    <row r="1212" spans="1:5" ht="20.100000000000001" customHeight="1">
      <c r="A1212" s="17" t="s">
        <v>1242</v>
      </c>
      <c r="B1212" s="18"/>
      <c r="C1212" s="18"/>
      <c r="D1212" s="18"/>
      <c r="E1212" s="12" t="e">
        <f t="shared" si="18"/>
        <v>#DIV/0!</v>
      </c>
    </row>
    <row r="1213" spans="1:5" ht="20.100000000000001" customHeight="1">
      <c r="A1213" s="17" t="s">
        <v>1243</v>
      </c>
      <c r="B1213" s="18">
        <v>75875</v>
      </c>
      <c r="C1213" s="18">
        <v>21785</v>
      </c>
      <c r="D1213" s="18">
        <v>13196</v>
      </c>
      <c r="E1213" s="12">
        <f t="shared" si="18"/>
        <v>60.573789304567363</v>
      </c>
    </row>
    <row r="1214" spans="1:5" ht="20.100000000000001" customHeight="1">
      <c r="A1214" s="17" t="s">
        <v>1244</v>
      </c>
      <c r="B1214" s="18">
        <v>12979</v>
      </c>
      <c r="C1214" s="18">
        <v>12979</v>
      </c>
      <c r="D1214" s="18">
        <v>22864</v>
      </c>
      <c r="E1214" s="12">
        <f t="shared" si="18"/>
        <v>176.16149164034209</v>
      </c>
    </row>
    <row r="1215" spans="1:5" ht="20.100000000000001" customHeight="1">
      <c r="A1215" s="17" t="s">
        <v>511</v>
      </c>
      <c r="B1215" s="18"/>
      <c r="C1215" s="18"/>
      <c r="D1215" s="18">
        <v>9000</v>
      </c>
      <c r="E1215" s="12"/>
    </row>
    <row r="1216" spans="1:5" ht="20.100000000000001" customHeight="1">
      <c r="A1216" s="19" t="s">
        <v>512</v>
      </c>
      <c r="B1216" s="14">
        <f>B1217+B1218+B1219+B1224</f>
        <v>240286</v>
      </c>
      <c r="C1216" s="14">
        <f>C1217+C1218+C1219+C1224</f>
        <v>240286</v>
      </c>
      <c r="D1216" s="14">
        <f>D1217+D1218+D1219+D1224</f>
        <v>306973</v>
      </c>
      <c r="E1216" s="12">
        <f t="shared" ref="E1216:E1224" si="19">D1216/C1216*100</f>
        <v>127.75317746352263</v>
      </c>
    </row>
    <row r="1217" spans="1:5" ht="20.100000000000001" customHeight="1">
      <c r="A1217" s="20" t="s">
        <v>513</v>
      </c>
      <c r="B1217" s="14">
        <v>27226</v>
      </c>
      <c r="C1217" s="14">
        <v>27226</v>
      </c>
      <c r="D1217" s="11">
        <v>27226</v>
      </c>
      <c r="E1217" s="12">
        <f t="shared" si="19"/>
        <v>100</v>
      </c>
    </row>
    <row r="1218" spans="1:5" ht="20.100000000000001" customHeight="1">
      <c r="A1218" s="20" t="s">
        <v>516</v>
      </c>
      <c r="B1218" s="14">
        <v>53983</v>
      </c>
      <c r="C1218" s="14">
        <v>53983</v>
      </c>
      <c r="D1218" s="11">
        <v>57000</v>
      </c>
      <c r="E1218" s="12">
        <f t="shared" si="19"/>
        <v>105.58879647296371</v>
      </c>
    </row>
    <row r="1219" spans="1:5" ht="20.100000000000001" customHeight="1">
      <c r="A1219" s="20" t="s">
        <v>1245</v>
      </c>
      <c r="B1219" s="14">
        <v>75000</v>
      </c>
      <c r="C1219" s="14">
        <v>75000</v>
      </c>
      <c r="D1219" s="11">
        <v>150000</v>
      </c>
      <c r="E1219" s="12">
        <f t="shared" si="19"/>
        <v>200</v>
      </c>
    </row>
    <row r="1220" spans="1:5" ht="20.100000000000001" customHeight="1">
      <c r="A1220" s="20" t="s">
        <v>1246</v>
      </c>
      <c r="B1220" s="14">
        <v>75000</v>
      </c>
      <c r="C1220" s="14">
        <v>75000</v>
      </c>
      <c r="D1220" s="11">
        <v>150000</v>
      </c>
      <c r="E1220" s="12">
        <f t="shared" si="19"/>
        <v>200</v>
      </c>
    </row>
    <row r="1221" spans="1:5" ht="20.100000000000001" customHeight="1">
      <c r="A1221" s="20" t="s">
        <v>1247</v>
      </c>
      <c r="B1221" s="21"/>
      <c r="C1221" s="21"/>
      <c r="D1221" s="21"/>
      <c r="E1221" s="12"/>
    </row>
    <row r="1222" spans="1:5" ht="20.100000000000001" customHeight="1">
      <c r="A1222" s="20" t="s">
        <v>1248</v>
      </c>
      <c r="B1222" s="18"/>
      <c r="C1222" s="18"/>
      <c r="D1222" s="22"/>
      <c r="E1222" s="12"/>
    </row>
    <row r="1223" spans="1:5" ht="20.100000000000001" customHeight="1">
      <c r="A1223" s="17" t="s">
        <v>1249</v>
      </c>
      <c r="B1223" s="18"/>
      <c r="C1223" s="18"/>
      <c r="D1223" s="22"/>
      <c r="E1223" s="12"/>
    </row>
    <row r="1224" spans="1:5" ht="20.100000000000001" customHeight="1">
      <c r="A1224" s="17" t="s">
        <v>1250</v>
      </c>
      <c r="B1224" s="18">
        <v>84077</v>
      </c>
      <c r="C1224" s="18">
        <v>84077</v>
      </c>
      <c r="D1224" s="22">
        <v>72747</v>
      </c>
      <c r="E1224" s="12">
        <f t="shared" si="19"/>
        <v>86.524257525839403</v>
      </c>
    </row>
  </sheetData>
  <mergeCells count="2">
    <mergeCell ref="A1:E1"/>
    <mergeCell ref="D2:E2"/>
  </mergeCells>
  <phoneticPr fontId="16" type="noConversion"/>
  <conditionalFormatting sqref="A18:A22 E3">
    <cfRule type="cellIs" dxfId="0" priority="1" stopIfTrue="1" operator="equal">
      <formula>0</formula>
    </cfRule>
  </conditionalFormatting>
  <printOptions horizontalCentered="1"/>
  <pageMargins left="0.47" right="0.47" top="0.87" bottom="0.87" header="0.51" footer="0.7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H11"/>
  <sheetViews>
    <sheetView workbookViewId="0">
      <selection activeCell="I17" sqref="I17"/>
    </sheetView>
  </sheetViews>
  <sheetFormatPr defaultColWidth="9" defaultRowHeight="14.25"/>
  <cols>
    <col min="1" max="1" width="15.25" style="186" customWidth="1"/>
    <col min="2" max="8" width="9.625" style="186" customWidth="1"/>
    <col min="9" max="16384" width="9" style="186"/>
  </cols>
  <sheetData>
    <row r="1" spans="1:8" ht="39.75" customHeight="1">
      <c r="A1" s="202" t="s">
        <v>287</v>
      </c>
      <c r="B1" s="202"/>
      <c r="C1" s="202"/>
      <c r="D1" s="202"/>
      <c r="E1" s="202"/>
      <c r="F1" s="202"/>
      <c r="G1" s="202"/>
      <c r="H1" s="202"/>
    </row>
    <row r="2" spans="1:8" ht="27.75" customHeight="1">
      <c r="A2" s="187"/>
      <c r="B2" s="187"/>
      <c r="C2" s="187"/>
      <c r="D2" s="187"/>
      <c r="E2" s="187"/>
      <c r="F2" s="187"/>
      <c r="G2" s="187" t="s">
        <v>1282</v>
      </c>
      <c r="H2" s="187"/>
    </row>
    <row r="3" spans="1:8" s="189" customFormat="1" ht="35.1" customHeight="1">
      <c r="A3" s="188" t="s">
        <v>278</v>
      </c>
      <c r="B3" s="188" t="s">
        <v>279</v>
      </c>
      <c r="C3" s="188" t="s">
        <v>280</v>
      </c>
      <c r="D3" s="188" t="s">
        <v>281</v>
      </c>
      <c r="E3" s="188" t="s">
        <v>282</v>
      </c>
      <c r="F3" s="188" t="s">
        <v>283</v>
      </c>
      <c r="G3" s="188" t="s">
        <v>284</v>
      </c>
      <c r="H3" s="188" t="s">
        <v>285</v>
      </c>
    </row>
    <row r="4" spans="1:8" ht="35.1" customHeight="1">
      <c r="A4" s="190"/>
      <c r="B4" s="190"/>
      <c r="C4" s="190"/>
      <c r="D4" s="190"/>
      <c r="E4" s="190"/>
      <c r="F4" s="190"/>
      <c r="G4" s="190"/>
      <c r="H4" s="190"/>
    </row>
    <row r="5" spans="1:8" ht="35.1" customHeight="1">
      <c r="A5" s="190"/>
      <c r="B5" s="190"/>
      <c r="C5" s="190"/>
      <c r="D5" s="190"/>
      <c r="E5" s="190"/>
      <c r="F5" s="190"/>
      <c r="G5" s="190"/>
      <c r="H5" s="190"/>
    </row>
    <row r="6" spans="1:8" ht="35.1" customHeight="1">
      <c r="A6" s="190"/>
      <c r="B6" s="190"/>
      <c r="C6" s="190"/>
      <c r="D6" s="190"/>
      <c r="E6" s="190"/>
      <c r="F6" s="190"/>
      <c r="G6" s="190"/>
      <c r="H6" s="190"/>
    </row>
    <row r="7" spans="1:8" ht="35.1" customHeight="1">
      <c r="A7" s="190"/>
      <c r="B7" s="190"/>
      <c r="C7" s="190"/>
      <c r="D7" s="190"/>
      <c r="E7" s="190"/>
      <c r="F7" s="190"/>
      <c r="G7" s="190"/>
      <c r="H7" s="190"/>
    </row>
    <row r="8" spans="1:8" ht="35.1" customHeight="1">
      <c r="A8" s="190"/>
      <c r="B8" s="190"/>
      <c r="C8" s="190"/>
      <c r="D8" s="190"/>
      <c r="E8" s="190"/>
      <c r="F8" s="190"/>
      <c r="G8" s="190"/>
      <c r="H8" s="190"/>
    </row>
    <row r="9" spans="1:8" ht="35.1" customHeight="1">
      <c r="A9" s="190"/>
      <c r="B9" s="190"/>
      <c r="C9" s="190"/>
      <c r="D9" s="190"/>
      <c r="E9" s="190"/>
      <c r="F9" s="190"/>
      <c r="G9" s="190"/>
      <c r="H9" s="190"/>
    </row>
    <row r="10" spans="1:8" ht="35.1" customHeight="1">
      <c r="A10" s="190"/>
      <c r="B10" s="190"/>
      <c r="C10" s="190"/>
      <c r="D10" s="190"/>
      <c r="E10" s="190"/>
      <c r="F10" s="190"/>
      <c r="G10" s="190"/>
      <c r="H10" s="190"/>
    </row>
    <row r="11" spans="1:8" ht="24" customHeight="1">
      <c r="A11" s="186" t="s">
        <v>286</v>
      </c>
    </row>
  </sheetData>
  <mergeCells count="1">
    <mergeCell ref="A1:H1"/>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4</vt:i4>
      </vt:variant>
    </vt:vector>
  </HeadingPairs>
  <TitlesOfParts>
    <vt:vector size="11" baseType="lpstr">
      <vt:lpstr>19收执</vt:lpstr>
      <vt:lpstr>19支执</vt:lpstr>
      <vt:lpstr>20收预</vt:lpstr>
      <vt:lpstr>20支预</vt:lpstr>
      <vt:lpstr>20基本支出（政府经济分类）</vt:lpstr>
      <vt:lpstr>本级17支预 (原)</vt:lpstr>
      <vt:lpstr>2020年专项转移支付分地区、分项目</vt:lpstr>
      <vt:lpstr>'19收执'!Print_Titles</vt:lpstr>
      <vt:lpstr>'19支执'!Print_Titles</vt:lpstr>
      <vt:lpstr>'20基本支出（政府经济分类）'!Print_Titles</vt:lpstr>
      <vt:lpstr>'20支预'!Print_Titles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张洁</dc:creator>
  <cp:lastModifiedBy>刘伟</cp:lastModifiedBy>
  <cp:lastPrinted>2020-01-10T14:12:54Z</cp:lastPrinted>
  <dcterms:created xsi:type="dcterms:W3CDTF">2015-12-21T02:14:09Z</dcterms:created>
  <dcterms:modified xsi:type="dcterms:W3CDTF">2020-03-20T08:48:56Z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