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0" windowWidth="10890" windowHeight="12510" firstSheet="1" activeTab="1"/>
  </bookViews>
  <sheets>
    <sheet name="YTQTBYO" sheetId="1" state="hidden" r:id="rId1"/>
    <sheet name="一般公共预算收入执行" sheetId="2" r:id="rId2"/>
    <sheet name="一般公共预算支出执行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<sst xmlns="http://schemas.openxmlformats.org/spreadsheetml/2006/main" count="77" uniqueCount="74">
  <si>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增减率%</t>
  </si>
  <si>
    <t>本月累计</t>
  </si>
  <si>
    <t>上年同期实绩</t>
  </si>
  <si>
    <t>上划中央税收收入</t>
  </si>
  <si>
    <t>单位：万元</t>
  </si>
  <si>
    <t>预算指标</t>
  </si>
  <si>
    <t>总收入合计</t>
  </si>
  <si>
    <t>非税收入小计</t>
  </si>
  <si>
    <t xml:space="preserve">      企业所得税</t>
  </si>
  <si>
    <t xml:space="preserve">      个人所得税</t>
  </si>
  <si>
    <t xml:space="preserve">      国内增值税</t>
  </si>
  <si>
    <t>1、增值税</t>
  </si>
  <si>
    <t>2、改征增值税</t>
  </si>
  <si>
    <t>16、专项收入</t>
  </si>
  <si>
    <r>
      <t>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、行政性收费收入</t>
    </r>
  </si>
  <si>
    <r>
      <t>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、罚没收入</t>
    </r>
  </si>
  <si>
    <r>
      <t>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、其他收入</t>
    </r>
  </si>
  <si>
    <r>
      <t>其中</t>
    </r>
    <r>
      <rPr>
        <sz val="10"/>
        <color indexed="8"/>
        <rFont val="宋体"/>
        <family val="0"/>
      </rPr>
      <t>：消费税收入</t>
    </r>
  </si>
  <si>
    <t>一般公共预算支出合计</t>
  </si>
  <si>
    <t xml:space="preserve">  项  目</t>
  </si>
  <si>
    <t xml:space="preserve">  预    算    执    行    情    况</t>
  </si>
  <si>
    <t>累计纳库</t>
  </si>
  <si>
    <t>完成计划</t>
  </si>
  <si>
    <t>上年同期同口径数</t>
  </si>
  <si>
    <t xml:space="preserve">   %</t>
  </si>
  <si>
    <t>一般公共预算收入合计</t>
  </si>
  <si>
    <t>税收收入小计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</si>
  <si>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</si>
  <si>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</si>
  <si>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</si>
  <si>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</si>
  <si>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</si>
  <si>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</si>
  <si>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</si>
  <si>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r>
      <t>1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、土地增值税</t>
    </r>
  </si>
  <si>
    <r>
      <t>1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、车船税</t>
    </r>
  </si>
  <si>
    <r>
      <t>1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、耕地占用税</t>
    </r>
  </si>
  <si>
    <r>
      <t>1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、契税</t>
    </r>
  </si>
  <si>
    <t>14、环境保护税</t>
  </si>
  <si>
    <t>15、其他税收收入</t>
  </si>
  <si>
    <t>20、政府住房基金收入</t>
  </si>
  <si>
    <t xml:space="preserve">      改征增值税</t>
  </si>
  <si>
    <t>19、国有资源(资产)有偿使用收入</t>
  </si>
  <si>
    <r>
      <t>预算指标</t>
    </r>
  </si>
  <si>
    <t xml:space="preserve">  项    目</t>
  </si>
  <si>
    <t>本  期  纳   库</t>
  </si>
  <si>
    <t xml:space="preserve">    %</t>
  </si>
  <si>
    <t>6、文化旅游体育与传媒支出</t>
  </si>
  <si>
    <t>8、卫生健康支出</t>
  </si>
  <si>
    <t xml:space="preserve">  预    算    执    行    情    况</t>
  </si>
  <si>
    <t>累计</t>
  </si>
  <si>
    <r>
      <t>16</t>
    </r>
    <r>
      <rPr>
        <sz val="10"/>
        <color indexed="8"/>
        <rFont val="宋体"/>
        <family val="0"/>
      </rPr>
      <t>、自然资源海洋气象等支出</t>
    </r>
  </si>
  <si>
    <r>
      <t>19</t>
    </r>
    <r>
      <rPr>
        <sz val="10"/>
        <color indexed="8"/>
        <rFont val="宋体"/>
        <family val="0"/>
      </rPr>
      <t>、灾害防治及应急管理支出</t>
    </r>
  </si>
  <si>
    <r>
      <t>20</t>
    </r>
    <r>
      <rPr>
        <sz val="10"/>
        <color indexed="8"/>
        <rFont val="宋体"/>
        <family val="0"/>
      </rPr>
      <t>、债务付息支出</t>
    </r>
  </si>
  <si>
    <r>
      <t>21</t>
    </r>
    <r>
      <rPr>
        <sz val="10"/>
        <color indexed="8"/>
        <rFont val="宋体"/>
        <family val="0"/>
      </rPr>
      <t>、其他支出</t>
    </r>
  </si>
  <si>
    <r>
      <t>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、债务发行费用支出</t>
    </r>
  </si>
  <si>
    <r>
      <t>2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、预备费</t>
    </r>
  </si>
  <si>
    <r>
      <t>1</t>
    </r>
    <r>
      <rPr>
        <sz val="10"/>
        <color indexed="8"/>
        <rFont val="宋体"/>
        <family val="0"/>
      </rPr>
      <t>、一般公共服务支出</t>
    </r>
  </si>
  <si>
    <t>2、国防支出</t>
  </si>
  <si>
    <t>3、公共安全支出</t>
  </si>
  <si>
    <t>4、教育支出</t>
  </si>
  <si>
    <t>5、科学技术支出</t>
  </si>
  <si>
    <t>7、社会保障和就业支出</t>
  </si>
  <si>
    <t>9、节能环保支出</t>
  </si>
  <si>
    <t>10、城乡社区支出</t>
  </si>
  <si>
    <t>11、农林水支出</t>
  </si>
  <si>
    <t>12、交通运输支出</t>
  </si>
  <si>
    <r>
      <t>14</t>
    </r>
    <r>
      <rPr>
        <sz val="10"/>
        <color indexed="8"/>
        <rFont val="宋体"/>
        <family val="0"/>
      </rPr>
      <t>、商业服务业等支出</t>
    </r>
  </si>
  <si>
    <r>
      <t>15</t>
    </r>
    <r>
      <rPr>
        <sz val="10"/>
        <color indexed="8"/>
        <rFont val="宋体"/>
        <family val="0"/>
      </rPr>
      <t>、金融支出</t>
    </r>
  </si>
  <si>
    <r>
      <t>17</t>
    </r>
    <r>
      <rPr>
        <sz val="10"/>
        <color indexed="8"/>
        <rFont val="宋体"/>
        <family val="0"/>
      </rPr>
      <t>、住房保障支出</t>
    </r>
  </si>
  <si>
    <r>
      <t>18</t>
    </r>
    <r>
      <rPr>
        <sz val="10"/>
        <color indexed="8"/>
        <rFont val="宋体"/>
        <family val="0"/>
      </rPr>
      <t>、粮油物资储备支出</t>
    </r>
  </si>
  <si>
    <t>13、资源勘探工业信息等支出</t>
  </si>
  <si>
    <t>嵊泗县2020年5月份一般公共预算收入执行情况表</t>
  </si>
  <si>
    <t>嵊泗县2020年5月份一般公共预算支出执行情况表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</si>
</sst>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0_ "/>
    <numFmt numFmtId="178" formatCode="0_ "/>
    <numFmt numFmtId="179" formatCode="0.00_);[Red]\(0.00\)"/>
    <numFmt numFmtId="180" formatCode="&quot;¥&quot;* _-#,##0;&quot;¥&quot;* \-#,##0;&quot;¥&quot;* _-&quot;-&quot;;@"/>
    <numFmt numFmtId="181" formatCode="* #,##0;* \-#,##0;* &quot;-&quot;;@"/>
    <numFmt numFmtId="182" formatCode="&quot;¥&quot;* _-#,##0.00;&quot;¥&quot;* \-#,##0.00;&quot;¥&quot;* _-&quot;-&quot;??;@"/>
    <numFmt numFmtId="183" formatCode="* #,##0.00;* \-#,##0.00;* &quot;-&quot;??;@"/>
    <numFmt numFmtId="184" formatCode="#,##0_ ;[Red]\-#,##0\ "/>
    <numFmt numFmtId="185" formatCode="#,##0_ "/>
    <numFmt numFmtId="186" formatCode="#,##0_ ;\-#,##0;;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  <numFmt numFmtId="195" formatCode="#,##0.00_ "/>
    <numFmt numFmtId="196" formatCode="0.0_ 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0.0_);[Red]\(0.0\)"/>
    <numFmt numFmtId="201" formatCode="0_);[Red]\(0\)"/>
    <numFmt numFmtId="202" formatCode="0_);\(0\)"/>
    <numFmt numFmtId="203" formatCode="0.0_);\(0.0\)"/>
    <numFmt numFmtId="204" formatCode="#,##0.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DBNum1][$-804]yyyy&quot;年&quot;m&quot;月&quot;;@"/>
    <numFmt numFmtId="210" formatCode="yyyy&quot;年&quot;m&quot;月&quot;d&quot;日&quot;;@"/>
    <numFmt numFmtId="211" formatCode="yyyy\-m\-d"/>
    <numFmt numFmtId="212" formatCode="yyyy\-m\-d\ h:mm:ss"/>
    <numFmt numFmtId="213" formatCode="0.0%"/>
    <numFmt numFmtId="214" formatCode="0.000000_ "/>
    <numFmt numFmtId="215" formatCode="0.00000_ "/>
    <numFmt numFmtId="216" formatCode="0.0000_ "/>
    <numFmt numFmtId="217" formatCode="0.000000000000000%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0.000_);[Red]\(0.000\)"/>
    <numFmt numFmtId="225" formatCode="0.000_ "/>
    <numFmt numFmtId="226" formatCode="&quot;约&quot;"/>
    <numFmt numFmtId="227" formatCode="&quot;约&quot;000"/>
    <numFmt numFmtId="228" formatCode="&quot;约&quot;&quot;0.00&quot;"/>
    <numFmt numFmtId="229" formatCode="&quot;约&quot;&quot;00&quot;"/>
    <numFmt numFmtId="230" formatCode="&quot;约&quot;&quot;&quot;"/>
    <numFmt numFmtId="231" formatCode="&quot;约&quot;&quot;#.###&quot;"/>
    <numFmt numFmtId="232" formatCode="&quot;约&quot;&quot;0.000&quot;"/>
    <numFmt numFmtId="233" formatCode="&quot;约&quot;000.00"/>
    <numFmt numFmtId="234" formatCode="&quot;约&quot;0.000"/>
    <numFmt numFmtId="235" formatCode="#,###.00"/>
  </numFmts>
  <fonts count="49"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37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2" fillId="0" borderId="0">
      <alignment/>
      <protection/>
    </xf>
    <xf numFmtId="176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177" fontId="5" fillId="0" borderId="0" xfId="43" applyNumberFormat="1" applyFont="1" applyAlignment="1">
      <alignment horizontal="center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7" fontId="5" fillId="0" borderId="0" xfId="43" applyNumberFormat="1" applyFont="1" applyAlignment="1">
      <alignment horizontal="center" vertical="center" shrinkToFit="1"/>
      <protection/>
    </xf>
    <xf numFmtId="0" fontId="8" fillId="0" borderId="0" xfId="0" applyFont="1" applyAlignment="1">
      <alignment shrinkToFit="1"/>
    </xf>
    <xf numFmtId="177" fontId="11" fillId="0" borderId="0" xfId="44" applyNumberFormat="1" applyFont="1" applyAlignment="1">
      <alignment shrinkToFit="1"/>
      <protection/>
    </xf>
    <xf numFmtId="0" fontId="0" fillId="0" borderId="0" xfId="0" applyFont="1" applyAlignment="1">
      <alignment shrinkToFit="1"/>
    </xf>
    <xf numFmtId="0" fontId="8" fillId="0" borderId="0" xfId="0" applyFont="1" applyFill="1" applyAlignment="1">
      <alignment/>
    </xf>
    <xf numFmtId="177" fontId="9" fillId="0" borderId="10" xfId="42" applyNumberFormat="1" applyFont="1" applyFill="1" applyBorder="1" applyAlignment="1">
      <alignment vertical="center"/>
      <protection/>
    </xf>
    <xf numFmtId="177" fontId="11" fillId="0" borderId="10" xfId="42" applyNumberFormat="1" applyFont="1" applyFill="1" applyBorder="1" applyAlignment="1">
      <alignment vertical="center"/>
      <protection/>
    </xf>
    <xf numFmtId="177" fontId="9" fillId="0" borderId="10" xfId="0" applyNumberFormat="1" applyFont="1" applyFill="1" applyBorder="1" applyAlignment="1">
      <alignment vertical="center"/>
    </xf>
    <xf numFmtId="177" fontId="9" fillId="0" borderId="10" xfId="42" applyNumberFormat="1" applyFont="1" applyFill="1" applyBorder="1" applyAlignment="1">
      <alignment vertical="center" wrapText="1"/>
      <protection/>
    </xf>
    <xf numFmtId="177" fontId="9" fillId="0" borderId="10" xfId="35" applyNumberFormat="1" applyFont="1" applyFill="1" applyBorder="1" applyAlignment="1">
      <alignment vertical="center"/>
    </xf>
    <xf numFmtId="177" fontId="10" fillId="0" borderId="10" xfId="42" applyNumberFormat="1" applyFont="1" applyFill="1" applyBorder="1" applyAlignment="1">
      <alignment vertical="center"/>
      <protection/>
    </xf>
    <xf numFmtId="177" fontId="10" fillId="33" borderId="10" xfId="42" applyNumberFormat="1" applyFont="1" applyFill="1" applyBorder="1" applyAlignment="1">
      <alignment vertical="center"/>
      <protection/>
    </xf>
    <xf numFmtId="177" fontId="10" fillId="0" borderId="10" xfId="42" applyNumberFormat="1" applyFont="1" applyFill="1" applyBorder="1" applyAlignment="1">
      <alignment horizontal="left" vertical="center" wrapText="1"/>
      <protection/>
    </xf>
    <xf numFmtId="177" fontId="9" fillId="0" borderId="10" xfId="42" applyNumberFormat="1" applyFont="1" applyFill="1" applyBorder="1" applyAlignment="1">
      <alignment horizontal="left" vertical="center" wrapText="1"/>
      <protection/>
    </xf>
    <xf numFmtId="177" fontId="5" fillId="0" borderId="0" xfId="43" applyNumberFormat="1" applyFont="1" applyFill="1" applyAlignment="1">
      <alignment horizontal="center" vertical="center"/>
      <protection/>
    </xf>
    <xf numFmtId="178" fontId="9" fillId="0" borderId="10" xfId="42" applyNumberFormat="1" applyFont="1" applyFill="1" applyBorder="1" applyAlignment="1">
      <alignment vertical="center"/>
      <protection/>
    </xf>
    <xf numFmtId="177" fontId="10" fillId="33" borderId="10" xfId="42" applyNumberFormat="1" applyFont="1" applyFill="1" applyBorder="1" applyAlignment="1">
      <alignment horizontal="center" vertical="center"/>
      <protection/>
    </xf>
    <xf numFmtId="178" fontId="10" fillId="33" borderId="10" xfId="42" applyNumberFormat="1" applyFont="1" applyFill="1" applyBorder="1" applyAlignment="1">
      <alignment vertical="center"/>
      <protection/>
    </xf>
    <xf numFmtId="177" fontId="10" fillId="33" borderId="10" xfId="35" applyNumberFormat="1" applyFont="1" applyFill="1" applyBorder="1" applyAlignment="1">
      <alignment vertical="center"/>
    </xf>
    <xf numFmtId="177" fontId="10" fillId="33" borderId="10" xfId="42" applyNumberFormat="1" applyFont="1" applyFill="1" applyBorder="1" applyAlignment="1">
      <alignment horizontal="center" vertical="center" wrapText="1"/>
      <protection/>
    </xf>
    <xf numFmtId="177" fontId="11" fillId="0" borderId="0" xfId="44" applyNumberFormat="1" applyFont="1" applyFill="1">
      <alignment/>
      <protection/>
    </xf>
    <xf numFmtId="0" fontId="0" fillId="0" borderId="0" xfId="0" applyFont="1" applyFill="1" applyAlignment="1">
      <alignment/>
    </xf>
    <xf numFmtId="177" fontId="9" fillId="0" borderId="0" xfId="43" applyNumberFormat="1" applyFont="1" applyFill="1" applyAlignment="1">
      <alignment horizontal="center" vertical="center"/>
      <protection/>
    </xf>
    <xf numFmtId="177" fontId="10" fillId="0" borderId="11" xfId="42" applyNumberFormat="1" applyFont="1" applyFill="1" applyBorder="1" applyAlignment="1">
      <alignment horizontal="centerContinuous"/>
      <protection/>
    </xf>
    <xf numFmtId="177" fontId="10" fillId="0" borderId="12" xfId="42" applyNumberFormat="1" applyFont="1" applyFill="1" applyBorder="1" applyAlignment="1">
      <alignment horizontal="centerContinuous"/>
      <protection/>
    </xf>
    <xf numFmtId="177" fontId="10" fillId="0" borderId="13" xfId="42" applyNumberFormat="1" applyFont="1" applyFill="1" applyBorder="1" applyAlignment="1">
      <alignment horizontal="centerContinuous"/>
      <protection/>
    </xf>
    <xf numFmtId="177" fontId="10" fillId="0" borderId="14" xfId="42" applyNumberFormat="1" applyFont="1" applyFill="1" applyBorder="1" applyAlignment="1">
      <alignment/>
      <protection/>
    </xf>
    <xf numFmtId="177" fontId="16" fillId="0" borderId="10" xfId="42" applyNumberFormat="1" applyFont="1" applyFill="1" applyBorder="1" applyAlignment="1">
      <alignment horizontal="center" vertical="center" wrapText="1"/>
      <protection/>
    </xf>
    <xf numFmtId="177" fontId="10" fillId="0" borderId="10" xfId="42" applyNumberFormat="1" applyFont="1" applyFill="1" applyBorder="1" applyAlignment="1">
      <alignment horizontal="center" vertical="center" wrapText="1"/>
      <protection/>
    </xf>
    <xf numFmtId="177" fontId="10" fillId="0" borderId="15" xfId="42" applyNumberFormat="1" applyFont="1" applyFill="1" applyBorder="1" applyAlignment="1">
      <alignment vertical="center" wrapText="1"/>
      <protection/>
    </xf>
    <xf numFmtId="178" fontId="10" fillId="33" borderId="10" xfId="0" applyNumberFormat="1" applyFont="1" applyFill="1" applyBorder="1" applyAlignment="1">
      <alignment vertical="center"/>
    </xf>
    <xf numFmtId="177" fontId="10" fillId="33" borderId="10" xfId="0" applyNumberFormat="1" applyFont="1" applyFill="1" applyBorder="1" applyAlignment="1">
      <alignment vertical="center"/>
    </xf>
    <xf numFmtId="178" fontId="11" fillId="0" borderId="10" xfId="42" applyNumberFormat="1" applyFont="1" applyFill="1" applyBorder="1" applyAlignment="1">
      <alignment vertical="center"/>
      <protection/>
    </xf>
    <xf numFmtId="177" fontId="9" fillId="0" borderId="10" xfId="42" applyNumberFormat="1" applyFont="1" applyFill="1" applyBorder="1" applyAlignment="1">
      <alignment vertical="center" wrapText="1"/>
      <protection/>
    </xf>
    <xf numFmtId="177" fontId="9" fillId="0" borderId="10" xfId="42" applyNumberFormat="1" applyFont="1" applyFill="1" applyBorder="1" applyAlignment="1">
      <alignment vertical="center"/>
      <protection/>
    </xf>
    <xf numFmtId="177" fontId="9" fillId="0" borderId="10" xfId="35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77" fontId="10" fillId="0" borderId="14" xfId="42" applyNumberFormat="1" applyFont="1" applyFill="1" applyBorder="1" applyAlignment="1">
      <alignment horizontal="centerContinuous"/>
      <protection/>
    </xf>
    <xf numFmtId="177" fontId="10" fillId="0" borderId="16" xfId="42" applyNumberFormat="1" applyFont="1" applyFill="1" applyBorder="1" applyAlignment="1">
      <alignment horizontal="centerContinuous"/>
      <protection/>
    </xf>
    <xf numFmtId="177" fontId="10" fillId="0" borderId="17" xfId="42" applyNumberFormat="1" applyFont="1" applyFill="1" applyBorder="1" applyAlignment="1">
      <alignment horizontal="centerContinuous"/>
      <protection/>
    </xf>
    <xf numFmtId="177" fontId="10" fillId="0" borderId="18" xfId="42" applyNumberFormat="1" applyFont="1" applyFill="1" applyBorder="1" applyAlignment="1">
      <alignment horizontal="centerContinuous"/>
      <protection/>
    </xf>
    <xf numFmtId="177" fontId="10" fillId="0" borderId="19" xfId="42" applyNumberFormat="1" applyFont="1" applyFill="1" applyBorder="1" applyAlignment="1">
      <alignment horizontal="centerContinuous"/>
      <protection/>
    </xf>
    <xf numFmtId="177" fontId="10" fillId="0" borderId="16" xfId="42" applyNumberFormat="1" applyFont="1" applyFill="1" applyBorder="1" applyAlignment="1">
      <alignment/>
      <protection/>
    </xf>
    <xf numFmtId="177" fontId="10" fillId="0" borderId="15" xfId="42" applyNumberFormat="1" applyFont="1" applyFill="1" applyBorder="1" applyAlignment="1">
      <alignment horizontal="centerContinuous" vertical="center" wrapText="1"/>
      <protection/>
    </xf>
    <xf numFmtId="178" fontId="9" fillId="0" borderId="10" xfId="42" applyNumberFormat="1" applyFont="1" applyFill="1" applyBorder="1" applyAlignment="1">
      <alignment vertical="center"/>
      <protection/>
    </xf>
    <xf numFmtId="178" fontId="11" fillId="0" borderId="10" xfId="42" applyNumberFormat="1" applyFont="1" applyFill="1" applyBorder="1" applyAlignment="1">
      <alignment vertical="center"/>
      <protection/>
    </xf>
    <xf numFmtId="178" fontId="9" fillId="0" borderId="10" xfId="0" applyNumberFormat="1" applyFont="1" applyFill="1" applyBorder="1" applyAlignment="1">
      <alignment vertical="center"/>
    </xf>
    <xf numFmtId="177" fontId="10" fillId="33" borderId="10" xfId="42" applyNumberFormat="1" applyFont="1" applyFill="1" applyBorder="1" applyAlignment="1">
      <alignment horizontal="center" vertical="center" wrapText="1"/>
      <protection/>
    </xf>
    <xf numFmtId="178" fontId="10" fillId="33" borderId="10" xfId="42" applyNumberFormat="1" applyFont="1" applyFill="1" applyBorder="1" applyAlignment="1">
      <alignment vertical="center"/>
      <protection/>
    </xf>
    <xf numFmtId="177" fontId="10" fillId="33" borderId="10" xfId="42" applyNumberFormat="1" applyFont="1" applyFill="1" applyBorder="1" applyAlignment="1">
      <alignment vertical="center"/>
      <protection/>
    </xf>
    <xf numFmtId="177" fontId="10" fillId="33" borderId="10" xfId="35" applyNumberFormat="1" applyFont="1" applyFill="1" applyBorder="1" applyAlignment="1">
      <alignment vertical="center"/>
    </xf>
    <xf numFmtId="177" fontId="16" fillId="0" borderId="10" xfId="42" applyNumberFormat="1" applyFont="1" applyFill="1" applyBorder="1" applyAlignment="1">
      <alignment horizontal="center" vertical="center"/>
      <protection/>
    </xf>
    <xf numFmtId="177" fontId="9" fillId="0" borderId="10" xfId="42" applyNumberFormat="1" applyFont="1" applyFill="1" applyBorder="1" applyAlignment="1">
      <alignment vertical="center" wrapText="1"/>
      <protection/>
    </xf>
    <xf numFmtId="177" fontId="9" fillId="0" borderId="10" xfId="42" applyNumberFormat="1" applyFont="1" applyFill="1" applyBorder="1" applyAlignment="1">
      <alignment vertical="center"/>
      <protection/>
    </xf>
    <xf numFmtId="177" fontId="5" fillId="0" borderId="0" xfId="43" applyNumberFormat="1" applyFont="1" applyAlignment="1">
      <alignment horizontal="center" vertical="center"/>
      <protection/>
    </xf>
    <xf numFmtId="177" fontId="9" fillId="0" borderId="20" xfId="43" applyNumberFormat="1" applyFont="1" applyBorder="1" applyAlignment="1">
      <alignment horizontal="right" vertical="center"/>
      <protection/>
    </xf>
    <xf numFmtId="177" fontId="10" fillId="0" borderId="14" xfId="42" applyNumberFormat="1" applyFont="1" applyFill="1" applyBorder="1" applyAlignment="1">
      <alignment horizontal="center" vertical="center"/>
      <protection/>
    </xf>
    <xf numFmtId="177" fontId="10" fillId="0" borderId="16" xfId="42" applyNumberFormat="1" applyFont="1" applyFill="1" applyBorder="1" applyAlignment="1">
      <alignment horizontal="center" vertical="center"/>
      <protection/>
    </xf>
    <xf numFmtId="177" fontId="10" fillId="0" borderId="15" xfId="42" applyNumberFormat="1" applyFont="1" applyFill="1" applyBorder="1" applyAlignment="1">
      <alignment horizontal="center" vertical="center"/>
      <protection/>
    </xf>
    <xf numFmtId="177" fontId="15" fillId="0" borderId="11" xfId="42" applyNumberFormat="1" applyFont="1" applyFill="1" applyBorder="1" applyAlignment="1">
      <alignment horizontal="center"/>
      <protection/>
    </xf>
    <xf numFmtId="177" fontId="15" fillId="0" borderId="12" xfId="42" applyNumberFormat="1" applyFont="1" applyFill="1" applyBorder="1" applyAlignment="1">
      <alignment horizontal="center"/>
      <protection/>
    </xf>
    <xf numFmtId="177" fontId="15" fillId="0" borderId="13" xfId="42" applyNumberFormat="1" applyFont="1" applyFill="1" applyBorder="1" applyAlignment="1">
      <alignment horizontal="center"/>
      <protection/>
    </xf>
    <xf numFmtId="177" fontId="10" fillId="0" borderId="14" xfId="42" applyNumberFormat="1" applyFont="1" applyFill="1" applyBorder="1" applyAlignment="1">
      <alignment horizontal="center" vertical="center" wrapText="1"/>
      <protection/>
    </xf>
    <xf numFmtId="177" fontId="10" fillId="0" borderId="15" xfId="42" applyNumberFormat="1" applyFont="1" applyFill="1" applyBorder="1" applyAlignment="1">
      <alignment horizontal="center" vertical="center" wrapText="1"/>
      <protection/>
    </xf>
    <xf numFmtId="177" fontId="9" fillId="0" borderId="0" xfId="43" applyNumberFormat="1" applyFont="1" applyBorder="1" applyAlignment="1">
      <alignment horizontal="right" vertical="center"/>
      <protection/>
    </xf>
  </cellXfs>
  <cellStyles count="7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1" xfId="42"/>
    <cellStyle name="常规_Sheet1_1" xfId="43"/>
    <cellStyle name="常规_Sheet1_Sheet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普通_97-917" xfId="55"/>
    <cellStyle name="千分位[0]_laroux" xfId="56"/>
    <cellStyle name="千分位_97-917" xfId="57"/>
    <cellStyle name="千位[0]_1" xfId="58"/>
    <cellStyle name="千位_1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Zeros="0" tabSelected="1" zoomScalePageLayoutView="0" workbookViewId="0" topLeftCell="A1">
      <selection activeCell="A1" sqref="A1:F1"/>
    </sheetView>
  </sheetViews>
  <sheetFormatPr defaultColWidth="9.00390625" defaultRowHeight="14.25"/>
  <cols>
    <col min="1" max="1" width="26.625" style="7" customWidth="1"/>
    <col min="2" max="2" width="8.50390625" style="10" bestFit="1" customWidth="1"/>
    <col min="3" max="3" width="10.50390625" style="2" customWidth="1"/>
    <col min="4" max="4" width="10.50390625" style="10" bestFit="1" customWidth="1"/>
    <col min="5" max="5" width="9.875" style="2" customWidth="1"/>
    <col min="6" max="6" width="8.50390625" style="2" bestFit="1" customWidth="1"/>
    <col min="7" max="16384" width="9.00390625" style="2" customWidth="1"/>
  </cols>
  <sheetData>
    <row r="1" spans="1:6" ht="34.5" customHeight="1">
      <c r="A1" s="60" t="s">
        <v>72</v>
      </c>
      <c r="B1" s="60"/>
      <c r="C1" s="60"/>
      <c r="D1" s="60"/>
      <c r="E1" s="60"/>
      <c r="F1" s="60"/>
    </row>
    <row r="2" spans="1:6" ht="22.5">
      <c r="A2" s="6"/>
      <c r="B2" s="20"/>
      <c r="C2" s="1"/>
      <c r="D2" s="20"/>
      <c r="E2" s="61" t="s">
        <v>4</v>
      </c>
      <c r="F2" s="61"/>
    </row>
    <row r="3" spans="1:6" s="3" customFormat="1" ht="24" customHeight="1">
      <c r="A3" s="62" t="s">
        <v>19</v>
      </c>
      <c r="B3" s="65" t="s">
        <v>20</v>
      </c>
      <c r="C3" s="66"/>
      <c r="D3" s="66"/>
      <c r="E3" s="66"/>
      <c r="F3" s="67"/>
    </row>
    <row r="4" spans="1:6" ht="23.25" customHeight="1">
      <c r="A4" s="63"/>
      <c r="B4" s="68" t="s">
        <v>43</v>
      </c>
      <c r="C4" s="29" t="s">
        <v>21</v>
      </c>
      <c r="D4" s="30"/>
      <c r="E4" s="31"/>
      <c r="F4" s="32" t="s">
        <v>22</v>
      </c>
    </row>
    <row r="5" spans="1:6" ht="24">
      <c r="A5" s="64"/>
      <c r="B5" s="69"/>
      <c r="C5" s="33" t="s">
        <v>23</v>
      </c>
      <c r="D5" s="33" t="s">
        <v>1</v>
      </c>
      <c r="E5" s="34" t="s">
        <v>0</v>
      </c>
      <c r="F5" s="35" t="s">
        <v>24</v>
      </c>
    </row>
    <row r="6" spans="1:6" ht="16.5" customHeight="1">
      <c r="A6" s="22" t="s">
        <v>25</v>
      </c>
      <c r="B6" s="23">
        <f>B7+B23</f>
        <v>84250</v>
      </c>
      <c r="C6" s="17">
        <f>SUM(C7,C23)</f>
        <v>32933.37</v>
      </c>
      <c r="D6" s="17">
        <f>SUM(D7,D23)</f>
        <v>37688.520000000004</v>
      </c>
      <c r="E6" s="17">
        <f aca="true" t="shared" si="0" ref="E6:E22">(D6-C6)/C6*100</f>
        <v>14.438698499424751</v>
      </c>
      <c r="F6" s="24">
        <f aca="true" t="shared" si="1" ref="F6:F21">D6/B6*100</f>
        <v>44.73414836795253</v>
      </c>
    </row>
    <row r="7" spans="1:6" ht="16.5" customHeight="1">
      <c r="A7" s="22" t="s">
        <v>26</v>
      </c>
      <c r="B7" s="23">
        <f>SUM(B8:B22)</f>
        <v>51450</v>
      </c>
      <c r="C7" s="17">
        <f>SUM(C8:C22)</f>
        <v>28427.270000000004</v>
      </c>
      <c r="D7" s="17">
        <f>SUM(D8:D22)</f>
        <v>27572.8</v>
      </c>
      <c r="E7" s="17">
        <f t="shared" si="0"/>
        <v>-3.005810969537366</v>
      </c>
      <c r="F7" s="24">
        <f t="shared" si="1"/>
        <v>53.59144800777453</v>
      </c>
    </row>
    <row r="8" spans="1:6" ht="16.5" customHeight="1">
      <c r="A8" s="14" t="s">
        <v>11</v>
      </c>
      <c r="B8" s="21">
        <v>13000</v>
      </c>
      <c r="C8" s="11">
        <v>5006.41</v>
      </c>
      <c r="D8" s="11">
        <v>8868.57</v>
      </c>
      <c r="E8" s="11">
        <f t="shared" si="0"/>
        <v>77.14430100611015</v>
      </c>
      <c r="F8" s="15">
        <f t="shared" si="1"/>
        <v>68.21976923076923</v>
      </c>
    </row>
    <row r="9" spans="1:6" ht="16.5" customHeight="1">
      <c r="A9" s="14" t="s">
        <v>12</v>
      </c>
      <c r="B9" s="38">
        <v>14700</v>
      </c>
      <c r="C9" s="11">
        <v>8832.61</v>
      </c>
      <c r="D9" s="11">
        <v>5634.55</v>
      </c>
      <c r="E9" s="11">
        <f t="shared" si="0"/>
        <v>-36.20741773949037</v>
      </c>
      <c r="F9" s="15">
        <f t="shared" si="1"/>
        <v>38.33027210884354</v>
      </c>
    </row>
    <row r="10" spans="1:6" ht="16.5" customHeight="1">
      <c r="A10" s="14" t="s">
        <v>27</v>
      </c>
      <c r="B10" s="21">
        <v>5560</v>
      </c>
      <c r="C10" s="11">
        <v>7097.16</v>
      </c>
      <c r="D10" s="11">
        <v>3492.21</v>
      </c>
      <c r="E10" s="11">
        <f t="shared" si="0"/>
        <v>-50.794261366518434</v>
      </c>
      <c r="F10" s="15">
        <f t="shared" si="1"/>
        <v>62.80953237410072</v>
      </c>
    </row>
    <row r="11" spans="1:6" ht="16.5" customHeight="1">
      <c r="A11" s="14" t="s">
        <v>28</v>
      </c>
      <c r="B11" s="21">
        <v>2000</v>
      </c>
      <c r="C11" s="11">
        <v>1030.18</v>
      </c>
      <c r="D11" s="11">
        <v>1016.92</v>
      </c>
      <c r="E11" s="11">
        <f t="shared" si="0"/>
        <v>-1.2871537012949292</v>
      </c>
      <c r="F11" s="15">
        <f t="shared" si="1"/>
        <v>50.846000000000004</v>
      </c>
    </row>
    <row r="12" spans="1:6" ht="16.5" customHeight="1">
      <c r="A12" s="14" t="s">
        <v>29</v>
      </c>
      <c r="B12" s="21">
        <v>300</v>
      </c>
      <c r="C12" s="11">
        <v>166.16</v>
      </c>
      <c r="D12" s="11">
        <v>117.19</v>
      </c>
      <c r="E12" s="11">
        <f t="shared" si="0"/>
        <v>-29.471593644679828</v>
      </c>
      <c r="F12" s="15">
        <f t="shared" si="1"/>
        <v>39.06333333333333</v>
      </c>
    </row>
    <row r="13" spans="1:6" ht="16.5" customHeight="1">
      <c r="A13" s="14" t="s">
        <v>30</v>
      </c>
      <c r="B13" s="21">
        <v>2600</v>
      </c>
      <c r="C13" s="11">
        <v>1259.9</v>
      </c>
      <c r="D13" s="11">
        <v>1110.04</v>
      </c>
      <c r="E13" s="11">
        <f t="shared" si="0"/>
        <v>-11.894594809111844</v>
      </c>
      <c r="F13" s="15">
        <f t="shared" si="1"/>
        <v>42.69384615384615</v>
      </c>
    </row>
    <row r="14" spans="1:6" ht="16.5" customHeight="1">
      <c r="A14" s="14" t="s">
        <v>31</v>
      </c>
      <c r="B14" s="21">
        <v>1800</v>
      </c>
      <c r="C14" s="11">
        <v>608.04</v>
      </c>
      <c r="D14" s="11">
        <v>832.56</v>
      </c>
      <c r="E14" s="11">
        <f t="shared" si="0"/>
        <v>36.925202289323074</v>
      </c>
      <c r="F14" s="15">
        <f t="shared" si="1"/>
        <v>46.25333333333333</v>
      </c>
    </row>
    <row r="15" spans="1:6" ht="16.5" customHeight="1">
      <c r="A15" s="14" t="s">
        <v>32</v>
      </c>
      <c r="B15" s="21">
        <v>500</v>
      </c>
      <c r="C15" s="11">
        <v>338.4</v>
      </c>
      <c r="D15" s="11">
        <v>1230.18</v>
      </c>
      <c r="E15" s="11">
        <f t="shared" si="0"/>
        <v>263.5283687943263</v>
      </c>
      <c r="F15" s="15">
        <f t="shared" si="1"/>
        <v>246.036</v>
      </c>
    </row>
    <row r="16" spans="1:6" ht="16.5" customHeight="1">
      <c r="A16" s="14" t="s">
        <v>33</v>
      </c>
      <c r="B16" s="21">
        <v>3320</v>
      </c>
      <c r="C16" s="11">
        <v>2081.87</v>
      </c>
      <c r="D16" s="11">
        <v>2169.95</v>
      </c>
      <c r="E16" s="11">
        <f t="shared" si="0"/>
        <v>4.230811722153637</v>
      </c>
      <c r="F16" s="15">
        <f t="shared" si="1"/>
        <v>65.35993975903614</v>
      </c>
    </row>
    <row r="17" spans="1:6" ht="16.5" customHeight="1">
      <c r="A17" s="14" t="s">
        <v>34</v>
      </c>
      <c r="B17" s="21">
        <v>3400</v>
      </c>
      <c r="C17" s="11">
        <v>367.56</v>
      </c>
      <c r="D17" s="11">
        <v>1670.74</v>
      </c>
      <c r="E17" s="11">
        <f t="shared" si="0"/>
        <v>354.5489171835891</v>
      </c>
      <c r="F17" s="15">
        <f t="shared" si="1"/>
        <v>49.13941176470588</v>
      </c>
    </row>
    <row r="18" spans="1:6" ht="16.5" customHeight="1">
      <c r="A18" s="14" t="s">
        <v>35</v>
      </c>
      <c r="B18" s="21">
        <v>150</v>
      </c>
      <c r="C18" s="11">
        <v>58.09</v>
      </c>
      <c r="D18" s="11">
        <v>141.92</v>
      </c>
      <c r="E18" s="11">
        <f t="shared" si="0"/>
        <v>144.31055259080733</v>
      </c>
      <c r="F18" s="15">
        <f t="shared" si="1"/>
        <v>94.61333333333333</v>
      </c>
    </row>
    <row r="19" spans="1:6" ht="16.5" customHeight="1">
      <c r="A19" s="14" t="s">
        <v>36</v>
      </c>
      <c r="B19" s="21">
        <v>50</v>
      </c>
      <c r="C19" s="11">
        <v>90.48</v>
      </c>
      <c r="D19" s="11">
        <v>190.4</v>
      </c>
      <c r="E19" s="11">
        <f t="shared" si="0"/>
        <v>110.43324491600353</v>
      </c>
      <c r="F19" s="15">
        <f t="shared" si="1"/>
        <v>380.8</v>
      </c>
    </row>
    <row r="20" spans="1:6" ht="16.5" customHeight="1">
      <c r="A20" s="14" t="s">
        <v>37</v>
      </c>
      <c r="B20" s="21">
        <v>4000</v>
      </c>
      <c r="C20" s="11">
        <v>1451.22</v>
      </c>
      <c r="D20" s="11">
        <v>1070.39</v>
      </c>
      <c r="E20" s="11">
        <f t="shared" si="0"/>
        <v>-26.242058406030782</v>
      </c>
      <c r="F20" s="15">
        <f t="shared" si="1"/>
        <v>26.759750000000004</v>
      </c>
    </row>
    <row r="21" spans="1:6" ht="16.5" customHeight="1">
      <c r="A21" s="14" t="s">
        <v>38</v>
      </c>
      <c r="B21" s="21">
        <v>70</v>
      </c>
      <c r="C21" s="11">
        <v>40.37</v>
      </c>
      <c r="D21" s="11">
        <v>30.27</v>
      </c>
      <c r="E21" s="11">
        <f t="shared" si="0"/>
        <v>-25.018578152093134</v>
      </c>
      <c r="F21" s="15">
        <f t="shared" si="1"/>
        <v>43.24285714285715</v>
      </c>
    </row>
    <row r="22" spans="1:6" ht="16.5" customHeight="1">
      <c r="A22" s="14" t="s">
        <v>39</v>
      </c>
      <c r="B22" s="21"/>
      <c r="C22" s="11">
        <v>-1.18</v>
      </c>
      <c r="D22" s="11">
        <v>-3.09</v>
      </c>
      <c r="E22" s="11">
        <f t="shared" si="0"/>
        <v>161.86440677966104</v>
      </c>
      <c r="F22" s="15"/>
    </row>
    <row r="23" spans="1:6" ht="16.5" customHeight="1">
      <c r="A23" s="25" t="s">
        <v>7</v>
      </c>
      <c r="B23" s="23">
        <f>B24+B25+B26+B27+B28+B29</f>
        <v>32800</v>
      </c>
      <c r="C23" s="17">
        <f>C24+C25+C26+C27+C28+C29</f>
        <v>4506.1</v>
      </c>
      <c r="D23" s="17">
        <f>D24+D25+D26+D27+D28+D29</f>
        <v>10115.720000000001</v>
      </c>
      <c r="E23" s="17">
        <f aca="true" t="shared" si="2" ref="E23:E36">(D23-C23)/C23*100</f>
        <v>124.4894698297863</v>
      </c>
      <c r="F23" s="24">
        <f aca="true" t="shared" si="3" ref="F23:F28">D23/B23*100</f>
        <v>30.840609756097564</v>
      </c>
    </row>
    <row r="24" spans="1:6" ht="16.5" customHeight="1">
      <c r="A24" s="14" t="s">
        <v>13</v>
      </c>
      <c r="B24" s="21">
        <v>3000</v>
      </c>
      <c r="C24" s="11">
        <v>1340.3400000000001</v>
      </c>
      <c r="D24" s="11">
        <v>1037.66</v>
      </c>
      <c r="E24" s="11">
        <f t="shared" si="2"/>
        <v>-22.58232985660355</v>
      </c>
      <c r="F24" s="15">
        <f t="shared" si="3"/>
        <v>34.58866666666667</v>
      </c>
    </row>
    <row r="25" spans="1:6" ht="16.5" customHeight="1">
      <c r="A25" s="14" t="s">
        <v>14</v>
      </c>
      <c r="B25" s="38">
        <v>1150</v>
      </c>
      <c r="C25" s="11">
        <v>572.65</v>
      </c>
      <c r="D25" s="11">
        <v>989.2</v>
      </c>
      <c r="E25" s="11">
        <f t="shared" si="2"/>
        <v>72.74076661136822</v>
      </c>
      <c r="F25" s="15">
        <f t="shared" si="3"/>
        <v>86.01739130434784</v>
      </c>
    </row>
    <row r="26" spans="1:6" ht="23.25" customHeight="1">
      <c r="A26" s="14" t="s">
        <v>15</v>
      </c>
      <c r="B26" s="38">
        <v>1500</v>
      </c>
      <c r="C26" s="11">
        <v>179.48</v>
      </c>
      <c r="D26" s="11">
        <v>198.72</v>
      </c>
      <c r="E26" s="11">
        <f t="shared" si="2"/>
        <v>10.719857365723207</v>
      </c>
      <c r="F26" s="15">
        <f t="shared" si="3"/>
        <v>13.248</v>
      </c>
    </row>
    <row r="27" spans="1:6" ht="16.5" customHeight="1">
      <c r="A27" s="39" t="s">
        <v>42</v>
      </c>
      <c r="B27" s="38">
        <v>26800</v>
      </c>
      <c r="C27" s="12">
        <v>1578.51</v>
      </c>
      <c r="D27" s="11">
        <v>7890.14</v>
      </c>
      <c r="E27" s="11">
        <f t="shared" si="2"/>
        <v>399.84732437551867</v>
      </c>
      <c r="F27" s="15">
        <f t="shared" si="3"/>
        <v>29.44082089552239</v>
      </c>
    </row>
    <row r="28" spans="1:6" ht="16.5" customHeight="1">
      <c r="A28" s="14" t="s">
        <v>40</v>
      </c>
      <c r="B28" s="21">
        <v>350</v>
      </c>
      <c r="C28" s="11">
        <v>835.12</v>
      </c>
      <c r="D28" s="11"/>
      <c r="E28" s="11">
        <f t="shared" si="2"/>
        <v>-100</v>
      </c>
      <c r="F28" s="15">
        <f t="shared" si="3"/>
        <v>0</v>
      </c>
    </row>
    <row r="29" spans="1:6" ht="16.5" customHeight="1">
      <c r="A29" s="14" t="s">
        <v>16</v>
      </c>
      <c r="B29" s="21"/>
      <c r="C29" s="11"/>
      <c r="D29" s="16"/>
      <c r="E29" s="11"/>
      <c r="F29" s="15"/>
    </row>
    <row r="30" spans="1:6" ht="16.5" customHeight="1">
      <c r="A30" s="25" t="s">
        <v>3</v>
      </c>
      <c r="B30" s="23">
        <f>SUM(B31:B35)</f>
        <v>39046</v>
      </c>
      <c r="C30" s="17">
        <f>SUM(C31:C35)</f>
        <v>26033.36</v>
      </c>
      <c r="D30" s="17">
        <f>SUM(D31:D35)</f>
        <v>21270.155</v>
      </c>
      <c r="E30" s="17">
        <f t="shared" si="2"/>
        <v>-18.296543358214237</v>
      </c>
      <c r="F30" s="24">
        <f aca="true" t="shared" si="4" ref="F30:F36">D30/B30*100</f>
        <v>54.47460687394356</v>
      </c>
    </row>
    <row r="31" spans="1:6" ht="16.5" customHeight="1">
      <c r="A31" s="18" t="s">
        <v>17</v>
      </c>
      <c r="B31" s="38">
        <v>6</v>
      </c>
      <c r="C31" s="11">
        <v>3.33</v>
      </c>
      <c r="D31" s="11">
        <v>3.34</v>
      </c>
      <c r="E31" s="11">
        <f t="shared" si="2"/>
        <v>0.30030030030029387</v>
      </c>
      <c r="F31" s="15">
        <f t="shared" si="4"/>
        <v>55.666666666666664</v>
      </c>
    </row>
    <row r="32" spans="1:6" ht="16.5" customHeight="1">
      <c r="A32" s="19" t="s">
        <v>10</v>
      </c>
      <c r="B32" s="38">
        <v>13000</v>
      </c>
      <c r="C32" s="11">
        <v>5006.41</v>
      </c>
      <c r="D32" s="11">
        <v>8868.57</v>
      </c>
      <c r="E32" s="11">
        <f t="shared" si="2"/>
        <v>77.14430100611015</v>
      </c>
      <c r="F32" s="15">
        <f t="shared" si="4"/>
        <v>68.21976923076923</v>
      </c>
    </row>
    <row r="33" spans="1:6" ht="16.5" customHeight="1">
      <c r="A33" s="19" t="s">
        <v>8</v>
      </c>
      <c r="B33" s="38">
        <v>8340</v>
      </c>
      <c r="C33" s="11">
        <v>10645.74</v>
      </c>
      <c r="D33" s="11">
        <v>5238.3150000000005</v>
      </c>
      <c r="E33" s="11">
        <f t="shared" si="2"/>
        <v>-50.794261366518434</v>
      </c>
      <c r="F33" s="15">
        <f t="shared" si="4"/>
        <v>62.809532374100726</v>
      </c>
    </row>
    <row r="34" spans="1:6" s="5" customFormat="1" ht="21" customHeight="1">
      <c r="A34" s="19" t="s">
        <v>9</v>
      </c>
      <c r="B34" s="38">
        <v>3000</v>
      </c>
      <c r="C34" s="11">
        <v>1545.27</v>
      </c>
      <c r="D34" s="11">
        <v>1525.3799999999999</v>
      </c>
      <c r="E34" s="11">
        <f t="shared" si="2"/>
        <v>-1.287153701294926</v>
      </c>
      <c r="F34" s="15">
        <f t="shared" si="4"/>
        <v>50.84599999999999</v>
      </c>
    </row>
    <row r="35" spans="1:6" ht="14.25">
      <c r="A35" s="14" t="s">
        <v>41</v>
      </c>
      <c r="B35" s="38">
        <v>14700</v>
      </c>
      <c r="C35" s="11">
        <v>8832.61</v>
      </c>
      <c r="D35" s="13">
        <v>5634.55</v>
      </c>
      <c r="E35" s="11">
        <f t="shared" si="2"/>
        <v>-36.20741773949037</v>
      </c>
      <c r="F35" s="15">
        <f t="shared" si="4"/>
        <v>38.33027210884354</v>
      </c>
    </row>
    <row r="36" spans="1:6" ht="14.25">
      <c r="A36" s="25" t="s">
        <v>6</v>
      </c>
      <c r="B36" s="36">
        <f>B30+B6</f>
        <v>123296</v>
      </c>
      <c r="C36" s="37">
        <f>C30+C6</f>
        <v>58966.73</v>
      </c>
      <c r="D36" s="37">
        <f>D30+D6</f>
        <v>58958.675</v>
      </c>
      <c r="E36" s="17">
        <f t="shared" si="2"/>
        <v>-0.013660245362088572</v>
      </c>
      <c r="F36" s="24">
        <f t="shared" si="4"/>
        <v>47.81880596288606</v>
      </c>
    </row>
  </sheetData>
  <sheetProtection/>
  <mergeCells count="5">
    <mergeCell ref="A1:F1"/>
    <mergeCell ref="E2:F2"/>
    <mergeCell ref="A3:A5"/>
    <mergeCell ref="B3:F3"/>
    <mergeCell ref="B4:B5"/>
  </mergeCells>
  <printOptions horizontalCentered="1" verticalCentered="1"/>
  <pageMargins left="0.31496062992125984" right="0.15748031496062992" top="0.8661417322834646" bottom="0.35433070866141736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PageLayoutView="0" workbookViewId="0" topLeftCell="A1">
      <selection activeCell="E19" sqref="E19"/>
    </sheetView>
  </sheetViews>
  <sheetFormatPr defaultColWidth="9.00390625" defaultRowHeight="14.25"/>
  <cols>
    <col min="1" max="1" width="23.50390625" style="9" customWidth="1"/>
    <col min="2" max="2" width="7.875" style="27" customWidth="1"/>
    <col min="3" max="3" width="11.50390625" style="2" customWidth="1"/>
    <col min="4" max="4" width="11.25390625" style="10" customWidth="1"/>
    <col min="5" max="5" width="8.50390625" style="2" bestFit="1" customWidth="1"/>
    <col min="6" max="6" width="8.625" style="2" customWidth="1"/>
    <col min="7" max="7" width="9.00390625" style="2" customWidth="1"/>
    <col min="8" max="16384" width="9.00390625" style="4" customWidth="1"/>
  </cols>
  <sheetData>
    <row r="1" spans="1:6" ht="44.25" customHeight="1">
      <c r="A1" s="60" t="s">
        <v>73</v>
      </c>
      <c r="B1" s="60"/>
      <c r="C1" s="60"/>
      <c r="D1" s="60"/>
      <c r="E1" s="60"/>
      <c r="F1" s="60"/>
    </row>
    <row r="2" spans="1:6" ht="9.75" customHeight="1">
      <c r="A2" s="8"/>
      <c r="B2" s="26"/>
      <c r="D2" s="28"/>
      <c r="E2" s="70" t="s">
        <v>4</v>
      </c>
      <c r="F2" s="70"/>
    </row>
    <row r="3" spans="1:7" s="5" customFormat="1" ht="18" customHeight="1">
      <c r="A3" s="43"/>
      <c r="B3" s="65" t="s">
        <v>49</v>
      </c>
      <c r="C3" s="66"/>
      <c r="D3" s="66"/>
      <c r="E3" s="66"/>
      <c r="F3" s="67"/>
      <c r="G3" s="3"/>
    </row>
    <row r="4" spans="1:6" ht="14.25">
      <c r="A4" s="44" t="s">
        <v>44</v>
      </c>
      <c r="B4" s="62" t="s">
        <v>5</v>
      </c>
      <c r="C4" s="45" t="s">
        <v>45</v>
      </c>
      <c r="D4" s="46"/>
      <c r="E4" s="47"/>
      <c r="F4" s="48" t="s">
        <v>22</v>
      </c>
    </row>
    <row r="5" spans="1:6" ht="19.5" customHeight="1">
      <c r="A5" s="49"/>
      <c r="B5" s="64"/>
      <c r="C5" s="33" t="s">
        <v>2</v>
      </c>
      <c r="D5" s="57" t="s">
        <v>50</v>
      </c>
      <c r="E5" s="34" t="s">
        <v>0</v>
      </c>
      <c r="F5" s="35" t="s">
        <v>46</v>
      </c>
    </row>
    <row r="6" spans="1:6" ht="19.5" customHeight="1">
      <c r="A6" s="53" t="s">
        <v>18</v>
      </c>
      <c r="B6" s="54">
        <f>B7+B8+B9+B10+B11+B12+B13+B14+B15+B16+B17+B18+B19+B20+B22+B23+B24+B26+B27+B28+B29+B25+B21</f>
        <v>265000</v>
      </c>
      <c r="C6" s="55">
        <f>C7+C8+C9+C10+C11+C12+C13+C14+C15+C16+C17+C18+C19+C20+C22+C23+C24+C26+C27+C28+C29+C25</f>
        <v>133041.85</v>
      </c>
      <c r="D6" s="55">
        <f>D7+D8+D9+D10+D11+D12+D13+D14+D15+D16+D17+D18+D19+D20+D22+D23+D24+D26+D27+D28+D29+D25</f>
        <v>126229.1</v>
      </c>
      <c r="E6" s="55">
        <f>(D6-C6)/C6*100</f>
        <v>-5.120757115148353</v>
      </c>
      <c r="F6" s="56">
        <f aca="true" t="shared" si="0" ref="F6:F29">D6/B6*100</f>
        <v>47.63362264150944</v>
      </c>
    </row>
    <row r="7" spans="1:6" ht="19.5" customHeight="1">
      <c r="A7" s="58" t="s">
        <v>57</v>
      </c>
      <c r="B7" s="50">
        <v>38000</v>
      </c>
      <c r="C7" s="40">
        <v>18193.12</v>
      </c>
      <c r="D7" s="40">
        <v>19518.09</v>
      </c>
      <c r="E7" s="40">
        <f aca="true" t="shared" si="1" ref="E7:E20">(D7-C7)/C7*100</f>
        <v>7.28280800654314</v>
      </c>
      <c r="F7" s="41">
        <f t="shared" si="0"/>
        <v>51.3633947368421</v>
      </c>
    </row>
    <row r="8" spans="1:6" ht="19.5" customHeight="1">
      <c r="A8" s="58" t="s">
        <v>58</v>
      </c>
      <c r="B8" s="50">
        <v>470</v>
      </c>
      <c r="C8" s="40">
        <v>264.55</v>
      </c>
      <c r="D8" s="40">
        <v>194.7</v>
      </c>
      <c r="E8" s="40">
        <f t="shared" si="1"/>
        <v>-26.40332640332641</v>
      </c>
      <c r="F8" s="41">
        <f t="shared" si="0"/>
        <v>41.42553191489362</v>
      </c>
    </row>
    <row r="9" spans="1:7" s="5" customFormat="1" ht="19.5" customHeight="1">
      <c r="A9" s="58" t="s">
        <v>59</v>
      </c>
      <c r="B9" s="51">
        <v>15000</v>
      </c>
      <c r="C9" s="40">
        <v>6438.69</v>
      </c>
      <c r="D9" s="40">
        <v>7779.36</v>
      </c>
      <c r="E9" s="40">
        <f t="shared" si="1"/>
        <v>20.82209269276825</v>
      </c>
      <c r="F9" s="41">
        <f t="shared" si="0"/>
        <v>51.862399999999994</v>
      </c>
      <c r="G9" s="3"/>
    </row>
    <row r="10" spans="1:7" s="5" customFormat="1" ht="19.5" customHeight="1">
      <c r="A10" s="58" t="s">
        <v>60</v>
      </c>
      <c r="B10" s="51">
        <v>29200</v>
      </c>
      <c r="C10" s="40">
        <v>10956.62</v>
      </c>
      <c r="D10" s="40">
        <v>11032.57</v>
      </c>
      <c r="E10" s="40">
        <f t="shared" si="1"/>
        <v>0.6931882277563601</v>
      </c>
      <c r="F10" s="41">
        <f t="shared" si="0"/>
        <v>37.78277397260274</v>
      </c>
      <c r="G10" s="3"/>
    </row>
    <row r="11" spans="1:7" s="5" customFormat="1" ht="19.5" customHeight="1">
      <c r="A11" s="58" t="s">
        <v>61</v>
      </c>
      <c r="B11" s="51">
        <v>4000</v>
      </c>
      <c r="C11" s="40">
        <v>383.15</v>
      </c>
      <c r="D11" s="40">
        <v>703.66</v>
      </c>
      <c r="E11" s="40">
        <f t="shared" si="1"/>
        <v>83.65131149680282</v>
      </c>
      <c r="F11" s="41">
        <f t="shared" si="0"/>
        <v>17.5915</v>
      </c>
      <c r="G11" s="3"/>
    </row>
    <row r="12" spans="1:7" s="5" customFormat="1" ht="19.5" customHeight="1">
      <c r="A12" s="58" t="s">
        <v>47</v>
      </c>
      <c r="B12" s="51">
        <v>8000</v>
      </c>
      <c r="C12" s="40">
        <v>2894.26</v>
      </c>
      <c r="D12" s="40">
        <v>2987.5</v>
      </c>
      <c r="E12" s="40">
        <f t="shared" si="1"/>
        <v>3.221548858775638</v>
      </c>
      <c r="F12" s="41">
        <f t="shared" si="0"/>
        <v>37.34375</v>
      </c>
      <c r="G12" s="3"/>
    </row>
    <row r="13" spans="1:7" s="5" customFormat="1" ht="19.5" customHeight="1">
      <c r="A13" s="58" t="s">
        <v>62</v>
      </c>
      <c r="B13" s="51">
        <v>20200</v>
      </c>
      <c r="C13" s="40">
        <v>11363.07</v>
      </c>
      <c r="D13" s="40">
        <v>11129.23</v>
      </c>
      <c r="E13" s="40">
        <f t="shared" si="1"/>
        <v>-2.057894565465144</v>
      </c>
      <c r="F13" s="41">
        <f t="shared" si="0"/>
        <v>55.095198019801984</v>
      </c>
      <c r="G13" s="3"/>
    </row>
    <row r="14" spans="1:7" s="5" customFormat="1" ht="19.5" customHeight="1">
      <c r="A14" s="58" t="s">
        <v>48</v>
      </c>
      <c r="B14" s="51">
        <v>23600</v>
      </c>
      <c r="C14" s="40">
        <v>10753.38</v>
      </c>
      <c r="D14" s="40">
        <v>10795.27</v>
      </c>
      <c r="E14" s="40">
        <f t="shared" si="1"/>
        <v>0.3895519362284346</v>
      </c>
      <c r="F14" s="41">
        <f t="shared" si="0"/>
        <v>45.742669491525426</v>
      </c>
      <c r="G14" s="3"/>
    </row>
    <row r="15" spans="1:7" s="5" customFormat="1" ht="19.5" customHeight="1">
      <c r="A15" s="58" t="s">
        <v>63</v>
      </c>
      <c r="B15" s="51">
        <v>7100</v>
      </c>
      <c r="C15" s="40">
        <v>2336.45</v>
      </c>
      <c r="D15" s="40">
        <v>2070.58</v>
      </c>
      <c r="E15" s="40">
        <f t="shared" si="1"/>
        <v>-11.379229172462493</v>
      </c>
      <c r="F15" s="41">
        <f t="shared" si="0"/>
        <v>29.163098591549296</v>
      </c>
      <c r="G15" s="3"/>
    </row>
    <row r="16" spans="1:7" s="5" customFormat="1" ht="19.5" customHeight="1">
      <c r="A16" s="58" t="s">
        <v>64</v>
      </c>
      <c r="B16" s="51">
        <v>22250</v>
      </c>
      <c r="C16" s="40">
        <v>13322.99</v>
      </c>
      <c r="D16" s="40">
        <v>13349.62</v>
      </c>
      <c r="E16" s="40">
        <f t="shared" si="1"/>
        <v>0.19988005695418987</v>
      </c>
      <c r="F16" s="41">
        <f t="shared" si="0"/>
        <v>59.998292134831466</v>
      </c>
      <c r="G16" s="3"/>
    </row>
    <row r="17" spans="1:7" s="5" customFormat="1" ht="19.5" customHeight="1">
      <c r="A17" s="58" t="s">
        <v>65</v>
      </c>
      <c r="B17" s="51">
        <v>60200</v>
      </c>
      <c r="C17" s="40">
        <v>34142.57</v>
      </c>
      <c r="D17" s="40">
        <v>33134.06</v>
      </c>
      <c r="E17" s="40">
        <f t="shared" si="1"/>
        <v>-2.9538198208277877</v>
      </c>
      <c r="F17" s="41">
        <f t="shared" si="0"/>
        <v>55.03996677740864</v>
      </c>
      <c r="G17" s="3"/>
    </row>
    <row r="18" spans="1:7" s="5" customFormat="1" ht="19.5" customHeight="1">
      <c r="A18" s="58" t="s">
        <v>66</v>
      </c>
      <c r="B18" s="51">
        <v>5200</v>
      </c>
      <c r="C18" s="40">
        <v>2277.64</v>
      </c>
      <c r="D18" s="40">
        <v>1777.07</v>
      </c>
      <c r="E18" s="40">
        <f t="shared" si="1"/>
        <v>-21.97757327760313</v>
      </c>
      <c r="F18" s="41">
        <f t="shared" si="0"/>
        <v>34.17442307692308</v>
      </c>
      <c r="G18" s="3"/>
    </row>
    <row r="19" spans="1:7" s="5" customFormat="1" ht="19.5" customHeight="1">
      <c r="A19" s="58" t="s">
        <v>71</v>
      </c>
      <c r="B19" s="51">
        <v>4900</v>
      </c>
      <c r="C19" s="40">
        <v>2082.3</v>
      </c>
      <c r="D19" s="40">
        <v>5187.45</v>
      </c>
      <c r="E19" s="40">
        <f t="shared" si="1"/>
        <v>149.12116409739227</v>
      </c>
      <c r="F19" s="41">
        <f t="shared" si="0"/>
        <v>105.86632653061223</v>
      </c>
      <c r="G19" s="3"/>
    </row>
    <row r="20" spans="1:7" s="5" customFormat="1" ht="19.5" customHeight="1">
      <c r="A20" s="58" t="s">
        <v>67</v>
      </c>
      <c r="B20" s="51">
        <v>1800</v>
      </c>
      <c r="C20" s="40">
        <v>476.7</v>
      </c>
      <c r="D20" s="40">
        <v>742.61</v>
      </c>
      <c r="E20" s="40">
        <f t="shared" si="1"/>
        <v>55.781413887140765</v>
      </c>
      <c r="F20" s="41">
        <f t="shared" si="0"/>
        <v>41.25611111111111</v>
      </c>
      <c r="G20" s="3"/>
    </row>
    <row r="21" spans="1:7" s="5" customFormat="1" ht="19.5" customHeight="1">
      <c r="A21" s="58" t="s">
        <v>68</v>
      </c>
      <c r="B21" s="51">
        <v>70</v>
      </c>
      <c r="C21" s="40"/>
      <c r="D21" s="40">
        <v>0</v>
      </c>
      <c r="E21" s="40"/>
      <c r="F21" s="41"/>
      <c r="G21" s="3"/>
    </row>
    <row r="22" spans="1:7" s="5" customFormat="1" ht="19.5" customHeight="1">
      <c r="A22" s="58" t="s">
        <v>51</v>
      </c>
      <c r="B22" s="50">
        <v>3650</v>
      </c>
      <c r="C22" s="40">
        <v>533.46</v>
      </c>
      <c r="D22" s="40">
        <v>2101.9</v>
      </c>
      <c r="E22" s="40">
        <f aca="true" t="shared" si="2" ref="E22:E27">(D22-C22)/C22*100</f>
        <v>294.0126719904023</v>
      </c>
      <c r="F22" s="41">
        <f t="shared" si="0"/>
        <v>57.586301369863016</v>
      </c>
      <c r="G22" s="3"/>
    </row>
    <row r="23" spans="1:7" s="5" customFormat="1" ht="19.5" customHeight="1">
      <c r="A23" s="58" t="s">
        <v>69</v>
      </c>
      <c r="B23" s="52">
        <v>5700</v>
      </c>
      <c r="C23" s="42">
        <v>465.15</v>
      </c>
      <c r="D23" s="42">
        <v>701.02</v>
      </c>
      <c r="E23" s="40">
        <f t="shared" si="2"/>
        <v>50.7083736429109</v>
      </c>
      <c r="F23" s="41">
        <f t="shared" si="0"/>
        <v>12.29859649122807</v>
      </c>
      <c r="G23" s="3"/>
    </row>
    <row r="24" spans="1:7" s="5" customFormat="1" ht="19.5" customHeight="1">
      <c r="A24" s="58" t="s">
        <v>70</v>
      </c>
      <c r="B24" s="50">
        <v>800</v>
      </c>
      <c r="C24" s="40">
        <v>202.43</v>
      </c>
      <c r="D24" s="40">
        <v>50</v>
      </c>
      <c r="E24" s="40">
        <f t="shared" si="2"/>
        <v>-75.30010373956429</v>
      </c>
      <c r="F24" s="41">
        <f t="shared" si="0"/>
        <v>6.25</v>
      </c>
      <c r="G24" s="3"/>
    </row>
    <row r="25" spans="1:7" s="5" customFormat="1" ht="19.5" customHeight="1">
      <c r="A25" s="58" t="s">
        <v>52</v>
      </c>
      <c r="B25" s="50">
        <v>1600</v>
      </c>
      <c r="C25" s="42">
        <v>609.81</v>
      </c>
      <c r="D25" s="42">
        <v>722.02</v>
      </c>
      <c r="E25" s="40">
        <f t="shared" si="2"/>
        <v>18.40081336809827</v>
      </c>
      <c r="F25" s="41">
        <f t="shared" si="0"/>
        <v>45.12625</v>
      </c>
      <c r="G25" s="3"/>
    </row>
    <row r="26" spans="1:7" s="5" customFormat="1" ht="19.5" customHeight="1">
      <c r="A26" s="58" t="s">
        <v>53</v>
      </c>
      <c r="B26" s="52">
        <v>10300</v>
      </c>
      <c r="C26" s="40">
        <v>1473.25</v>
      </c>
      <c r="D26" s="40">
        <v>2182.25</v>
      </c>
      <c r="E26" s="40">
        <f t="shared" si="2"/>
        <v>48.12489394196504</v>
      </c>
      <c r="F26" s="41">
        <f t="shared" si="0"/>
        <v>21.186893203883493</v>
      </c>
      <c r="G26" s="3"/>
    </row>
    <row r="27" spans="1:7" s="5" customFormat="1" ht="19.5" customHeight="1">
      <c r="A27" s="58" t="s">
        <v>54</v>
      </c>
      <c r="B27" s="50">
        <v>270</v>
      </c>
      <c r="C27" s="42">
        <v>13872.26</v>
      </c>
      <c r="D27" s="42">
        <v>70.14</v>
      </c>
      <c r="E27" s="40">
        <f t="shared" si="2"/>
        <v>-99.49438663923543</v>
      </c>
      <c r="F27" s="41">
        <f t="shared" si="0"/>
        <v>25.977777777777778</v>
      </c>
      <c r="G27" s="3"/>
    </row>
    <row r="28" spans="1:7" s="5" customFormat="1" ht="19.5" customHeight="1">
      <c r="A28" s="58" t="s">
        <v>55</v>
      </c>
      <c r="B28" s="50">
        <v>40</v>
      </c>
      <c r="C28" s="42"/>
      <c r="D28" s="42">
        <v>0</v>
      </c>
      <c r="E28" s="40"/>
      <c r="F28" s="41">
        <f t="shared" si="0"/>
        <v>0</v>
      </c>
      <c r="G28" s="3"/>
    </row>
    <row r="29" spans="1:7" s="5" customFormat="1" ht="19.5" customHeight="1">
      <c r="A29" s="59" t="s">
        <v>56</v>
      </c>
      <c r="B29" s="50">
        <v>2650</v>
      </c>
      <c r="C29" s="42">
        <v>0</v>
      </c>
      <c r="D29" s="42"/>
      <c r="E29" s="40"/>
      <c r="F29" s="41">
        <f t="shared" si="0"/>
        <v>0</v>
      </c>
      <c r="G29" s="3"/>
    </row>
  </sheetData>
  <sheetProtection/>
  <mergeCells count="4">
    <mergeCell ref="A1:F1"/>
    <mergeCell ref="E2:F2"/>
    <mergeCell ref="B3:F3"/>
    <mergeCell ref="B4:B5"/>
  </mergeCells>
  <printOptions horizontalCentered="1" verticalCentered="1"/>
  <pageMargins left="0.1968503937007874" right="0.3149606299212598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王燕萍</dc:creator>
  <cp:keywords/>
  <dc:description/>
  <cp:lastModifiedBy>Root</cp:lastModifiedBy>
  <cp:lastPrinted>2020-02-04T07:56:37Z</cp:lastPrinted>
  <dcterms:created xsi:type="dcterms:W3CDTF">2009-05-08T06:39:49Z</dcterms:created>
  <dcterms:modified xsi:type="dcterms:W3CDTF">2020-06-02T00:20:40Z</dcterms:modified>
  <cp:category/>
  <cp:version/>
  <cp:contentType/>
  <cp:contentStatus/>
</cp:coreProperties>
</file>