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<sst xmlns="http://schemas.openxmlformats.org/spreadsheetml/2006/main" count="75" uniqueCount="70">
  <si>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嵊泗县2022年1月份一般公共预算收入执行情况表</t>
  </si>
  <si>
    <t>单位：万元</t>
  </si>
  <si>
    <t xml:space="preserve">  项  目</t>
  </si>
  <si>
    <t xml:space="preserve">  预    算    执    行    情    况</t>
  </si>
  <si>
    <t>预算数</t>
  </si>
  <si>
    <t>累计纳库</t>
  </si>
  <si>
    <t>完成计划</t>
  </si>
  <si>
    <t>上年同期同口径数</t>
  </si>
  <si>
    <t>累计数</t>
  </si>
  <si>
    <t>增减率%</t>
  </si>
  <si>
    <t xml:space="preserve">   %</t>
  </si>
  <si>
    <t>一般公共预算收入合计</t>
  </si>
  <si>
    <t>税收收入小计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</si>
  <si>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</si>
  <si>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</si>
  <si>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</si>
  <si>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</si>
  <si>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</si>
  <si>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</si>
  <si>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</si>
  <si>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</si>
  <si>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</si>
  <si>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</si>
  <si>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</si>
  <si>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</si>
  <si>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</si>
  <si>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</si>
  <si>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非税收入小计</t>
  </si>
  <si>
    <t>15、专项收入</t>
  </si>
  <si>
    <t>16、行政性收费收入</t>
  </si>
  <si>
    <t>17、罚没收入</t>
  </si>
  <si>
    <t>18、国有资源(资产)有偿使用收入</t>
  </si>
  <si>
    <t>19、政府住房基金收入</t>
  </si>
  <si>
    <t>20、其他收入</t>
  </si>
  <si>
    <t>上划中央税收收入</t>
  </si>
  <si>
    <t>其中：消费税收入</t>
  </si>
  <si>
    <t xml:space="preserve">      增值税</t>
  </si>
  <si>
    <t xml:space="preserve">      企业所得税</t>
  </si>
  <si>
    <t xml:space="preserve">      个人所得税</t>
  </si>
  <si>
    <t>总收入合计</t>
  </si>
  <si>
    <t>嵊泗县2022年1月份一般公共预算支出执行情况表</t>
  </si>
  <si>
    <t xml:space="preserve">  项    目</t>
  </si>
  <si>
    <t>预算调整数</t>
  </si>
  <si>
    <t>本  期  纳   库</t>
  </si>
  <si>
    <t>上年同期实绩</t>
  </si>
  <si>
    <t xml:space="preserve">    %</t>
  </si>
  <si>
    <t>一般公共预算支出合计</t>
  </si>
  <si>
    <t>1、一般公共服务支出</t>
  </si>
  <si>
    <t>2、国防支出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</si>
  <si>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</si>
  <si>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</si>
  <si>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</si>
  <si>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</si>
  <si>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</si>
  <si>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</si>
  <si>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</si>
  <si>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</si>
  <si>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</si>
  <si>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</si>
  <si>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13、资源勘探工业信息等支出</t>
  </si>
  <si>
    <t>14、商业服务业等支出</t>
  </si>
  <si>
    <t>15、金融支出</t>
  </si>
  <si>
    <t>16、自然资源海洋气象等支出</t>
  </si>
  <si>
    <t>17、住房保障支出</t>
  </si>
  <si>
    <t>18、粮油物资储备支出</t>
  </si>
  <si>
    <t>19、灾害防治及应急管理支出</t>
  </si>
  <si>
    <t>20、债务付息支出</t>
  </si>
  <si>
    <t>21、其他支出</t>
  </si>
  <si>
    <t>22、债务发行费用支出</t>
  </si>
  <si>
    <t>23、预备费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</si>
</sst>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176" fontId="0" fillId="0" borderId="0" applyFont="0" applyFill="0" applyBorder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37" fontId="2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4" fontId="12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4" fillId="0" borderId="0" xfId="73" applyNumberFormat="1" applyFont="1" applyAlignment="1">
      <alignment horizontal="center" vertical="center"/>
      <protection/>
    </xf>
    <xf numFmtId="177" fontId="2" fillId="0" borderId="0" xfId="64" applyNumberFormat="1" applyFont="1" applyAlignment="1">
      <alignment shrinkToFit="1"/>
      <protection/>
    </xf>
    <xf numFmtId="177" fontId="2" fillId="0" borderId="0" xfId="64" applyNumberFormat="1" applyFont="1" applyFill="1">
      <alignment/>
      <protection/>
    </xf>
    <xf numFmtId="177" fontId="5" fillId="0" borderId="0" xfId="73" applyNumberFormat="1" applyFont="1" applyFill="1" applyAlignment="1">
      <alignment horizontal="center" vertical="center"/>
      <protection/>
    </xf>
    <xf numFmtId="177" fontId="5" fillId="0" borderId="0" xfId="73" applyNumberFormat="1" applyFont="1" applyBorder="1" applyAlignment="1">
      <alignment horizontal="right" vertical="center"/>
      <protection/>
    </xf>
    <xf numFmtId="177" fontId="6" fillId="0" borderId="10" xfId="71" applyNumberFormat="1" applyFont="1" applyFill="1" applyBorder="1" applyAlignment="1">
      <alignment horizontal="center" vertical="center"/>
      <protection/>
    </xf>
    <xf numFmtId="177" fontId="7" fillId="0" borderId="11" xfId="71" applyNumberFormat="1" applyFont="1" applyFill="1" applyBorder="1" applyAlignment="1">
      <alignment horizontal="center" vertical="center"/>
      <protection/>
    </xf>
    <xf numFmtId="177" fontId="7" fillId="0" borderId="12" xfId="71" applyNumberFormat="1" applyFont="1" applyFill="1" applyBorder="1" applyAlignment="1">
      <alignment horizontal="center" vertical="center"/>
      <protection/>
    </xf>
    <xf numFmtId="177" fontId="7" fillId="0" borderId="13" xfId="7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77" fontId="6" fillId="0" borderId="14" xfId="71" applyNumberFormat="1" applyFont="1" applyFill="1" applyBorder="1" applyAlignment="1">
      <alignment horizontal="center" vertical="center"/>
      <protection/>
    </xf>
    <xf numFmtId="177" fontId="6" fillId="0" borderId="10" xfId="71" applyNumberFormat="1" applyFont="1" applyFill="1" applyBorder="1" applyAlignment="1">
      <alignment horizontal="center" vertical="center" wrapText="1"/>
      <protection/>
    </xf>
    <xf numFmtId="177" fontId="6" fillId="0" borderId="11" xfId="71" applyNumberFormat="1" applyFont="1" applyFill="1" applyBorder="1" applyAlignment="1">
      <alignment horizontal="center" vertical="center"/>
      <protection/>
    </xf>
    <xf numFmtId="177" fontId="6" fillId="0" borderId="12" xfId="71" applyNumberFormat="1" applyFont="1" applyFill="1" applyBorder="1" applyAlignment="1">
      <alignment horizontal="center" vertical="center"/>
      <protection/>
    </xf>
    <xf numFmtId="177" fontId="6" fillId="0" borderId="13" xfId="71" applyNumberFormat="1" applyFont="1" applyFill="1" applyBorder="1" applyAlignment="1">
      <alignment horizontal="center" vertical="center"/>
      <protection/>
    </xf>
    <xf numFmtId="177" fontId="6" fillId="0" borderId="14" xfId="71" applyNumberFormat="1" applyFont="1" applyFill="1" applyBorder="1" applyAlignment="1">
      <alignment/>
      <protection/>
    </xf>
    <xf numFmtId="177" fontId="6" fillId="0" borderId="15" xfId="71" applyNumberFormat="1" applyFont="1" applyFill="1" applyBorder="1" applyAlignment="1">
      <alignment horizontal="center" vertical="center"/>
      <protection/>
    </xf>
    <xf numFmtId="177" fontId="6" fillId="0" borderId="15" xfId="71" applyNumberFormat="1" applyFont="1" applyFill="1" applyBorder="1" applyAlignment="1">
      <alignment horizontal="center" vertical="center" wrapText="1"/>
      <protection/>
    </xf>
    <xf numFmtId="177" fontId="8" fillId="0" borderId="16" xfId="71" applyNumberFormat="1" applyFont="1" applyFill="1" applyBorder="1" applyAlignment="1">
      <alignment horizontal="center" vertical="center" wrapText="1"/>
      <protection/>
    </xf>
    <xf numFmtId="177" fontId="8" fillId="0" borderId="16" xfId="71" applyNumberFormat="1" applyFont="1" applyFill="1" applyBorder="1" applyAlignment="1">
      <alignment horizontal="center" vertical="center"/>
      <protection/>
    </xf>
    <xf numFmtId="177" fontId="6" fillId="0" borderId="16" xfId="71" applyNumberFormat="1" applyFont="1" applyFill="1" applyBorder="1" applyAlignment="1">
      <alignment horizontal="center" vertical="center" wrapText="1"/>
      <protection/>
    </xf>
    <xf numFmtId="177" fontId="6" fillId="0" borderId="15" xfId="71" applyNumberFormat="1" applyFont="1" applyFill="1" applyBorder="1" applyAlignment="1">
      <alignment vertical="center" wrapText="1"/>
      <protection/>
    </xf>
    <xf numFmtId="177" fontId="6" fillId="33" borderId="16" xfId="71" applyNumberFormat="1" applyFont="1" applyFill="1" applyBorder="1" applyAlignment="1">
      <alignment horizontal="center" vertical="center" wrapText="1"/>
      <protection/>
    </xf>
    <xf numFmtId="178" fontId="6" fillId="33" borderId="16" xfId="71" applyNumberFormat="1" applyFont="1" applyFill="1" applyBorder="1" applyAlignment="1">
      <alignment vertical="center"/>
      <protection/>
    </xf>
    <xf numFmtId="177" fontId="6" fillId="33" borderId="16" xfId="71" applyNumberFormat="1" applyFont="1" applyFill="1" applyBorder="1" applyAlignment="1">
      <alignment vertical="center"/>
      <protection/>
    </xf>
    <xf numFmtId="177" fontId="6" fillId="33" borderId="16" xfId="25" applyNumberFormat="1" applyFont="1" applyFill="1" applyBorder="1" applyAlignment="1">
      <alignment vertical="center"/>
    </xf>
    <xf numFmtId="177" fontId="5" fillId="0" borderId="16" xfId="71" applyNumberFormat="1" applyFont="1" applyFill="1" applyBorder="1" applyAlignment="1">
      <alignment vertical="center" wrapText="1"/>
      <protection/>
    </xf>
    <xf numFmtId="178" fontId="5" fillId="0" borderId="16" xfId="71" applyNumberFormat="1" applyFont="1" applyFill="1" applyBorder="1" applyAlignment="1">
      <alignment vertical="center"/>
      <protection/>
    </xf>
    <xf numFmtId="177" fontId="5" fillId="0" borderId="16" xfId="71" applyNumberFormat="1" applyFont="1" applyFill="1" applyBorder="1" applyAlignment="1">
      <alignment vertical="center"/>
      <protection/>
    </xf>
    <xf numFmtId="177" fontId="5" fillId="0" borderId="16" xfId="25" applyNumberFormat="1" applyFont="1" applyFill="1" applyBorder="1" applyAlignment="1">
      <alignment vertical="center"/>
    </xf>
    <xf numFmtId="178" fontId="2" fillId="0" borderId="16" xfId="71" applyNumberFormat="1" applyFont="1" applyFill="1" applyBorder="1" applyAlignment="1">
      <alignment vertical="center"/>
      <protection/>
    </xf>
    <xf numFmtId="178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6" xfId="71" applyNumberFormat="1" applyFont="1" applyBorder="1" applyAlignment="1">
      <alignment vertical="center"/>
      <protection/>
    </xf>
    <xf numFmtId="0" fontId="3" fillId="0" borderId="16" xfId="0" applyFont="1" applyBorder="1" applyAlignment="1">
      <alignment/>
    </xf>
    <xf numFmtId="0" fontId="3" fillId="0" borderId="0" xfId="0" applyFont="1" applyAlignment="1">
      <alignment shrinkToFit="1"/>
    </xf>
    <xf numFmtId="177" fontId="4" fillId="0" borderId="0" xfId="73" applyNumberFormat="1" applyFont="1" applyAlignment="1">
      <alignment horizontal="center" vertical="center" shrinkToFit="1"/>
      <protection/>
    </xf>
    <xf numFmtId="177" fontId="4" fillId="0" borderId="0" xfId="73" applyNumberFormat="1" applyFont="1" applyFill="1" applyAlignment="1">
      <alignment horizontal="center" vertical="center"/>
      <protection/>
    </xf>
    <xf numFmtId="177" fontId="5" fillId="0" borderId="17" xfId="73" applyNumberFormat="1" applyFont="1" applyBorder="1" applyAlignment="1">
      <alignment horizontal="right" vertical="center"/>
      <protection/>
    </xf>
    <xf numFmtId="177" fontId="6" fillId="0" borderId="10" xfId="71" applyNumberFormat="1" applyFont="1" applyFill="1" applyBorder="1" applyAlignment="1">
      <alignment/>
      <protection/>
    </xf>
    <xf numFmtId="177" fontId="6" fillId="33" borderId="16" xfId="71" applyNumberFormat="1" applyFont="1" applyFill="1" applyBorder="1" applyAlignment="1">
      <alignment horizontal="center" vertical="center"/>
      <protection/>
    </xf>
    <xf numFmtId="177" fontId="2" fillId="0" borderId="16" xfId="71" applyNumberFormat="1" applyFont="1" applyFill="1" applyBorder="1" applyAlignment="1">
      <alignment vertical="center"/>
      <protection/>
    </xf>
    <xf numFmtId="177" fontId="6" fillId="0" borderId="16" xfId="71" applyNumberFormat="1" applyFont="1" applyFill="1" applyBorder="1" applyAlignment="1">
      <alignment vertical="center"/>
      <protection/>
    </xf>
    <xf numFmtId="177" fontId="5" fillId="0" borderId="16" xfId="71" applyNumberFormat="1" applyFont="1" applyFill="1" applyBorder="1" applyAlignment="1">
      <alignment horizontal="left" vertical="center" wrapText="1"/>
      <protection/>
    </xf>
    <xf numFmtId="178" fontId="6" fillId="33" borderId="16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Sheet2" xfId="64"/>
    <cellStyle name="强调文字颜色 6" xfId="65"/>
    <cellStyle name="40% - 强调文字颜色 6" xfId="66"/>
    <cellStyle name="60% - 强调文字颜色 6" xfId="67"/>
    <cellStyle name="ColLevel_1" xfId="68"/>
    <cellStyle name="Normal_APR" xfId="69"/>
    <cellStyle name="RowLevel_1" xfId="70"/>
    <cellStyle name="常规_Sheet1" xfId="71"/>
    <cellStyle name="普通_97-917" xfId="72"/>
    <cellStyle name="常规_Sheet1_1" xfId="73"/>
    <cellStyle name="千分位_97-91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workbookViewId="0" topLeftCell="A16">
      <selection activeCell="J29" sqref="J29"/>
    </sheetView>
  </sheetViews>
  <sheetFormatPr defaultColWidth="9.00390625" defaultRowHeight="14.25"/>
  <cols>
    <col min="1" max="1" width="26.625" style="43" customWidth="1"/>
    <col min="2" max="2" width="10.00390625" style="5" customWidth="1"/>
    <col min="3" max="3" width="11.625" style="4" bestFit="1" customWidth="1"/>
    <col min="4" max="4" width="11.625" style="5" bestFit="1" customWidth="1"/>
    <col min="5" max="5" width="9.875" style="4" customWidth="1"/>
    <col min="6" max="6" width="8.50390625" style="4" bestFit="1" customWidth="1"/>
    <col min="7" max="16384" width="9.00390625" style="4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2.5">
      <c r="A2" s="44"/>
      <c r="B2" s="45"/>
      <c r="C2" s="7"/>
      <c r="D2" s="45"/>
      <c r="E2" s="46" t="s">
        <v>1</v>
      </c>
      <c r="F2" s="46"/>
    </row>
    <row r="3" spans="1:6" s="16" customFormat="1" ht="24" customHeight="1">
      <c r="A3" s="12" t="s">
        <v>2</v>
      </c>
      <c r="B3" s="13" t="s">
        <v>3</v>
      </c>
      <c r="C3" s="14"/>
      <c r="D3" s="14"/>
      <c r="E3" s="14"/>
      <c r="F3" s="15"/>
    </row>
    <row r="4" spans="1:6" ht="23.25" customHeight="1">
      <c r="A4" s="17"/>
      <c r="B4" s="18" t="s">
        <v>4</v>
      </c>
      <c r="C4" s="19" t="s">
        <v>5</v>
      </c>
      <c r="D4" s="20"/>
      <c r="E4" s="21"/>
      <c r="F4" s="47" t="s">
        <v>6</v>
      </c>
    </row>
    <row r="5" spans="1:6" ht="24">
      <c r="A5" s="23"/>
      <c r="B5" s="24"/>
      <c r="C5" s="25" t="s">
        <v>7</v>
      </c>
      <c r="D5" s="25" t="s">
        <v>8</v>
      </c>
      <c r="E5" s="27" t="s">
        <v>9</v>
      </c>
      <c r="F5" s="28" t="s">
        <v>10</v>
      </c>
    </row>
    <row r="6" spans="1:6" ht="16.5" customHeight="1">
      <c r="A6" s="48" t="s">
        <v>11</v>
      </c>
      <c r="B6" s="30">
        <f>B7+B22</f>
        <v>93400</v>
      </c>
      <c r="C6" s="31">
        <f>SUM(C7,C22)</f>
        <v>13356.609999999999</v>
      </c>
      <c r="D6" s="31">
        <f>SUM(D7,D22)</f>
        <v>14206.810000000001</v>
      </c>
      <c r="E6" s="31">
        <f aca="true" t="shared" si="0" ref="E6:E20">(D6-C6)/C6*100</f>
        <v>6.3653876245544545</v>
      </c>
      <c r="F6" s="32">
        <f aca="true" t="shared" si="1" ref="F6:F20">D6/B6*100</f>
        <v>15.21071734475375</v>
      </c>
    </row>
    <row r="7" spans="1:6" ht="16.5" customHeight="1">
      <c r="A7" s="48" t="s">
        <v>12</v>
      </c>
      <c r="B7" s="30">
        <f>SUM(B8:B21)</f>
        <v>70130</v>
      </c>
      <c r="C7" s="31">
        <f>SUM(C8:C21)</f>
        <v>7158.289999999999</v>
      </c>
      <c r="D7" s="31">
        <f>SUM(D8:D21)</f>
        <v>7919.1</v>
      </c>
      <c r="E7" s="31">
        <f t="shared" si="0"/>
        <v>10.628376330101203</v>
      </c>
      <c r="F7" s="32">
        <f t="shared" si="1"/>
        <v>11.29202908883502</v>
      </c>
    </row>
    <row r="8" spans="1:6" ht="16.5" customHeight="1">
      <c r="A8" s="33" t="s">
        <v>13</v>
      </c>
      <c r="B8" s="34">
        <v>41680</v>
      </c>
      <c r="C8" s="35">
        <v>2922.35</v>
      </c>
      <c r="D8" s="35">
        <v>3039.59</v>
      </c>
      <c r="E8" s="35">
        <f t="shared" si="0"/>
        <v>4.011839786473223</v>
      </c>
      <c r="F8" s="36">
        <f t="shared" si="1"/>
        <v>7.292682341650672</v>
      </c>
    </row>
    <row r="9" spans="1:6" ht="16.5" customHeight="1">
      <c r="A9" s="33" t="s">
        <v>14</v>
      </c>
      <c r="B9" s="37">
        <v>5170</v>
      </c>
      <c r="C9" s="35">
        <v>835.13</v>
      </c>
      <c r="D9" s="35">
        <v>652.52</v>
      </c>
      <c r="E9" s="35">
        <f t="shared" si="0"/>
        <v>-21.86605678157892</v>
      </c>
      <c r="F9" s="36">
        <f t="shared" si="1"/>
        <v>12.621276595744678</v>
      </c>
    </row>
    <row r="10" spans="1:6" ht="16.5" customHeight="1">
      <c r="A10" s="33" t="s">
        <v>15</v>
      </c>
      <c r="B10" s="34">
        <v>2000</v>
      </c>
      <c r="C10" s="35">
        <v>353.77</v>
      </c>
      <c r="D10" s="35">
        <v>748.52</v>
      </c>
      <c r="E10" s="35">
        <f t="shared" si="0"/>
        <v>111.58379738248014</v>
      </c>
      <c r="F10" s="36">
        <f t="shared" si="1"/>
        <v>37.425999999999995</v>
      </c>
    </row>
    <row r="11" spans="1:6" ht="16.5" customHeight="1">
      <c r="A11" s="33" t="s">
        <v>16</v>
      </c>
      <c r="B11" s="34">
        <v>600</v>
      </c>
      <c r="C11" s="35"/>
      <c r="D11" s="35">
        <v>0</v>
      </c>
      <c r="E11" s="35"/>
      <c r="F11" s="36">
        <f t="shared" si="1"/>
        <v>0</v>
      </c>
    </row>
    <row r="12" spans="1:6" ht="16.5" customHeight="1">
      <c r="A12" s="33" t="s">
        <v>17</v>
      </c>
      <c r="B12" s="34">
        <v>6800</v>
      </c>
      <c r="C12" s="35">
        <v>280.53</v>
      </c>
      <c r="D12" s="35">
        <v>294.11</v>
      </c>
      <c r="E12" s="35">
        <f t="shared" si="0"/>
        <v>4.840836987131516</v>
      </c>
      <c r="F12" s="36">
        <f t="shared" si="1"/>
        <v>4.3251470588235295</v>
      </c>
    </row>
    <row r="13" spans="1:6" ht="16.5" customHeight="1">
      <c r="A13" s="33" t="s">
        <v>18</v>
      </c>
      <c r="B13" s="34">
        <v>1500</v>
      </c>
      <c r="C13" s="35">
        <v>106.42</v>
      </c>
      <c r="D13" s="35">
        <v>112.94</v>
      </c>
      <c r="E13" s="35">
        <f t="shared" si="0"/>
        <v>6.126667919563988</v>
      </c>
      <c r="F13" s="36">
        <f t="shared" si="1"/>
        <v>7.529333333333334</v>
      </c>
    </row>
    <row r="14" spans="1:6" ht="16.5" customHeight="1">
      <c r="A14" s="33" t="s">
        <v>19</v>
      </c>
      <c r="B14" s="34">
        <v>2400</v>
      </c>
      <c r="C14" s="35">
        <v>428</v>
      </c>
      <c r="D14" s="35">
        <v>222.67</v>
      </c>
      <c r="E14" s="35">
        <f t="shared" si="0"/>
        <v>-47.97429906542056</v>
      </c>
      <c r="F14" s="36">
        <f t="shared" si="1"/>
        <v>9.277916666666666</v>
      </c>
    </row>
    <row r="15" spans="1:6" ht="16.5" customHeight="1">
      <c r="A15" s="33" t="s">
        <v>20</v>
      </c>
      <c r="B15" s="34">
        <v>4000</v>
      </c>
      <c r="C15" s="35">
        <v>51.98</v>
      </c>
      <c r="D15" s="35">
        <v>0.17</v>
      </c>
      <c r="E15" s="35">
        <f t="shared" si="0"/>
        <v>-99.67295113505193</v>
      </c>
      <c r="F15" s="36">
        <f t="shared" si="1"/>
        <v>0.00425</v>
      </c>
    </row>
    <row r="16" spans="1:6" ht="16.5" customHeight="1">
      <c r="A16" s="33" t="s">
        <v>21</v>
      </c>
      <c r="B16" s="34">
        <v>4000</v>
      </c>
      <c r="C16" s="35">
        <v>1703.03</v>
      </c>
      <c r="D16" s="35">
        <v>2461.92</v>
      </c>
      <c r="E16" s="35">
        <f t="shared" si="0"/>
        <v>44.561164512662735</v>
      </c>
      <c r="F16" s="36">
        <f t="shared" si="1"/>
        <v>61.548</v>
      </c>
    </row>
    <row r="17" spans="1:6" ht="16.5" customHeight="1">
      <c r="A17" s="33" t="s">
        <v>22</v>
      </c>
      <c r="B17" s="34">
        <v>200</v>
      </c>
      <c r="C17" s="35">
        <v>63.16</v>
      </c>
      <c r="D17" s="35">
        <v>101.84</v>
      </c>
      <c r="E17" s="35">
        <f t="shared" si="0"/>
        <v>61.24129195693479</v>
      </c>
      <c r="F17" s="36">
        <f t="shared" si="1"/>
        <v>50.92</v>
      </c>
    </row>
    <row r="18" spans="1:6" ht="16.5" customHeight="1">
      <c r="A18" s="33" t="s">
        <v>23</v>
      </c>
      <c r="B18" s="34">
        <v>0</v>
      </c>
      <c r="C18" s="35">
        <v>5.31</v>
      </c>
      <c r="D18" s="35">
        <v>0</v>
      </c>
      <c r="E18" s="35">
        <f t="shared" si="0"/>
        <v>-100</v>
      </c>
      <c r="F18" s="36"/>
    </row>
    <row r="19" spans="1:6" ht="16.5" customHeight="1">
      <c r="A19" s="33" t="s">
        <v>24</v>
      </c>
      <c r="B19" s="34">
        <v>1500</v>
      </c>
      <c r="C19" s="35">
        <v>400.04</v>
      </c>
      <c r="D19" s="35">
        <v>120.85</v>
      </c>
      <c r="E19" s="35">
        <f t="shared" si="0"/>
        <v>-69.79052094790522</v>
      </c>
      <c r="F19" s="36">
        <f t="shared" si="1"/>
        <v>8.056666666666667</v>
      </c>
    </row>
    <row r="20" spans="1:6" ht="16.5" customHeight="1">
      <c r="A20" s="33" t="s">
        <v>25</v>
      </c>
      <c r="B20" s="34">
        <v>280</v>
      </c>
      <c r="C20" s="35">
        <v>8.57</v>
      </c>
      <c r="D20" s="35">
        <v>163.97</v>
      </c>
      <c r="E20" s="35">
        <f t="shared" si="0"/>
        <v>1813.3022170361728</v>
      </c>
      <c r="F20" s="36">
        <f t="shared" si="1"/>
        <v>58.56071428571429</v>
      </c>
    </row>
    <row r="21" spans="1:6" ht="16.5" customHeight="1">
      <c r="A21" s="33" t="s">
        <v>26</v>
      </c>
      <c r="B21" s="34"/>
      <c r="C21" s="35">
        <v>0</v>
      </c>
      <c r="D21" s="35">
        <v>0</v>
      </c>
      <c r="E21" s="35"/>
      <c r="F21" s="36"/>
    </row>
    <row r="22" spans="1:6" ht="16.5" customHeight="1">
      <c r="A22" s="29" t="s">
        <v>27</v>
      </c>
      <c r="B22" s="30">
        <f>B23+B24+B25+B26+B27+B28</f>
        <v>23270</v>
      </c>
      <c r="C22" s="31">
        <f>C23+C24+C25+C26+C27+C28</f>
        <v>6198.32</v>
      </c>
      <c r="D22" s="31">
        <f>D23+D24+D25+D26+D27+D28</f>
        <v>6287.71</v>
      </c>
      <c r="E22" s="31">
        <f aca="true" t="shared" si="2" ref="E22:E34">(D22-C22)/C22*100</f>
        <v>1.4421649737348239</v>
      </c>
      <c r="F22" s="32">
        <f aca="true" t="shared" si="3" ref="F22:F27">D22/B22*100</f>
        <v>27.02067039106145</v>
      </c>
    </row>
    <row r="23" spans="1:6" ht="16.5" customHeight="1">
      <c r="A23" s="33" t="s">
        <v>28</v>
      </c>
      <c r="B23" s="34">
        <v>7100</v>
      </c>
      <c r="C23" s="35">
        <v>271.01</v>
      </c>
      <c r="D23" s="35">
        <v>297.1</v>
      </c>
      <c r="E23" s="35">
        <f t="shared" si="2"/>
        <v>9.62695103501717</v>
      </c>
      <c r="F23" s="36">
        <f t="shared" si="3"/>
        <v>4.1845070422535215</v>
      </c>
    </row>
    <row r="24" spans="1:6" ht="16.5" customHeight="1">
      <c r="A24" s="33" t="s">
        <v>29</v>
      </c>
      <c r="B24" s="37">
        <v>1800</v>
      </c>
      <c r="C24" s="35">
        <v>301.05</v>
      </c>
      <c r="D24" s="35">
        <v>16.28</v>
      </c>
      <c r="E24" s="35">
        <f t="shared" si="2"/>
        <v>-94.59226042185682</v>
      </c>
      <c r="F24" s="36">
        <f t="shared" si="3"/>
        <v>0.9044444444444445</v>
      </c>
    </row>
    <row r="25" spans="1:6" ht="23.25" customHeight="1">
      <c r="A25" s="33" t="s">
        <v>30</v>
      </c>
      <c r="B25" s="37">
        <v>1860</v>
      </c>
      <c r="C25" s="35">
        <v>182.02</v>
      </c>
      <c r="D25" s="35">
        <v>2212.63</v>
      </c>
      <c r="E25" s="35">
        <f t="shared" si="2"/>
        <v>1115.5971871222941</v>
      </c>
      <c r="F25" s="36">
        <f t="shared" si="3"/>
        <v>118.95860215053764</v>
      </c>
    </row>
    <row r="26" spans="1:6" ht="16.5" customHeight="1">
      <c r="A26" s="33" t="s">
        <v>31</v>
      </c>
      <c r="B26" s="37">
        <v>12140</v>
      </c>
      <c r="C26" s="49">
        <v>5444.24</v>
      </c>
      <c r="D26" s="35">
        <v>3761.7</v>
      </c>
      <c r="E26" s="35">
        <f t="shared" si="2"/>
        <v>-30.904956431017</v>
      </c>
      <c r="F26" s="36">
        <f t="shared" si="3"/>
        <v>30.985996705107084</v>
      </c>
    </row>
    <row r="27" spans="1:6" ht="16.5" customHeight="1">
      <c r="A27" s="33" t="s">
        <v>32</v>
      </c>
      <c r="B27" s="34">
        <v>370</v>
      </c>
      <c r="C27" s="35"/>
      <c r="D27" s="35"/>
      <c r="E27" s="35"/>
      <c r="F27" s="36">
        <f t="shared" si="3"/>
        <v>0</v>
      </c>
    </row>
    <row r="28" spans="1:6" ht="16.5" customHeight="1">
      <c r="A28" s="33" t="s">
        <v>33</v>
      </c>
      <c r="B28" s="34"/>
      <c r="C28" s="35">
        <v>0</v>
      </c>
      <c r="D28" s="50">
        <v>0</v>
      </c>
      <c r="E28" s="35"/>
      <c r="F28" s="36"/>
    </row>
    <row r="29" spans="1:6" ht="16.5" customHeight="1">
      <c r="A29" s="29" t="s">
        <v>34</v>
      </c>
      <c r="B29" s="30">
        <f>SUM(B30:B33)</f>
        <v>52435</v>
      </c>
      <c r="C29" s="31">
        <f>SUM(C30:C33)</f>
        <v>4707.04</v>
      </c>
      <c r="D29" s="31">
        <f>SUM(D30:D33)</f>
        <v>5142.66</v>
      </c>
      <c r="E29" s="31">
        <f t="shared" si="2"/>
        <v>9.254648356504298</v>
      </c>
      <c r="F29" s="32">
        <f aca="true" t="shared" si="4" ref="F29:F34">D29/B29*100</f>
        <v>9.807685706112329</v>
      </c>
    </row>
    <row r="30" spans="1:6" ht="16.5" customHeight="1">
      <c r="A30" s="51" t="s">
        <v>35</v>
      </c>
      <c r="B30" s="37"/>
      <c r="C30" s="35">
        <v>1.34</v>
      </c>
      <c r="D30" s="35">
        <v>1.51</v>
      </c>
      <c r="E30" s="35">
        <f t="shared" si="2"/>
        <v>12.686567164179099</v>
      </c>
      <c r="F30" s="36"/>
    </row>
    <row r="31" spans="1:6" ht="16.5" customHeight="1">
      <c r="A31" s="51" t="s">
        <v>36</v>
      </c>
      <c r="B31" s="37">
        <v>41680</v>
      </c>
      <c r="C31" s="35">
        <v>2922.35</v>
      </c>
      <c r="D31" s="35">
        <v>3039.59</v>
      </c>
      <c r="E31" s="35">
        <f t="shared" si="2"/>
        <v>4.011839786473223</v>
      </c>
      <c r="F31" s="36">
        <f t="shared" si="4"/>
        <v>7.292682341650672</v>
      </c>
    </row>
    <row r="32" spans="1:6" ht="16.5" customHeight="1">
      <c r="A32" s="51" t="s">
        <v>37</v>
      </c>
      <c r="B32" s="37">
        <v>7755</v>
      </c>
      <c r="C32" s="35">
        <v>1252.695</v>
      </c>
      <c r="D32" s="35">
        <v>978.78</v>
      </c>
      <c r="E32" s="35">
        <f t="shared" si="2"/>
        <v>-21.866056781578912</v>
      </c>
      <c r="F32" s="36">
        <f t="shared" si="4"/>
        <v>12.621276595744678</v>
      </c>
    </row>
    <row r="33" spans="1:6" s="1" customFormat="1" ht="21" customHeight="1">
      <c r="A33" s="51" t="s">
        <v>38</v>
      </c>
      <c r="B33" s="37">
        <v>3000</v>
      </c>
      <c r="C33" s="35">
        <v>530.655</v>
      </c>
      <c r="D33" s="35">
        <v>1122.78</v>
      </c>
      <c r="E33" s="35">
        <f t="shared" si="2"/>
        <v>111.58379738248014</v>
      </c>
      <c r="F33" s="36">
        <f t="shared" si="4"/>
        <v>37.425999999999995</v>
      </c>
    </row>
    <row r="34" spans="1:6" ht="14.25">
      <c r="A34" s="29" t="s">
        <v>39</v>
      </c>
      <c r="B34" s="52">
        <f>B29+B6</f>
        <v>145835</v>
      </c>
      <c r="C34" s="53">
        <f>C29+C6</f>
        <v>18063.649999999998</v>
      </c>
      <c r="D34" s="53">
        <f>D29+D6</f>
        <v>19349.47</v>
      </c>
      <c r="E34" s="31">
        <f t="shared" si="2"/>
        <v>7.11827343864614</v>
      </c>
      <c r="F34" s="32">
        <f t="shared" si="4"/>
        <v>13.268056365070112</v>
      </c>
    </row>
    <row r="35" ht="9" customHeight="1"/>
  </sheetData>
  <sheetProtection/>
  <mergeCells count="6">
    <mergeCell ref="A1:F1"/>
    <mergeCell ref="E2:F2"/>
    <mergeCell ref="B3:F3"/>
    <mergeCell ref="C4:E4"/>
    <mergeCell ref="A3:A5"/>
    <mergeCell ref="B4:B5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6">
      <selection activeCell="H19" sqref="H19"/>
    </sheetView>
  </sheetViews>
  <sheetFormatPr defaultColWidth="9.00390625" defaultRowHeight="14.25"/>
  <cols>
    <col min="1" max="1" width="23.50390625" style="2" customWidth="1"/>
    <col min="2" max="2" width="9.875" style="3" customWidth="1"/>
    <col min="3" max="3" width="11.50390625" style="4" customWidth="1"/>
    <col min="4" max="4" width="11.25390625" style="5" customWidth="1"/>
    <col min="5" max="5" width="8.50390625" style="4" bestFit="1" customWidth="1"/>
    <col min="6" max="6" width="8.625" style="4" customWidth="1"/>
    <col min="7" max="7" width="9.00390625" style="4" customWidth="1"/>
    <col min="8" max="16384" width="9.00390625" style="6" customWidth="1"/>
  </cols>
  <sheetData>
    <row r="1" spans="1:6" ht="36" customHeight="1">
      <c r="A1" s="7" t="s">
        <v>40</v>
      </c>
      <c r="B1" s="7"/>
      <c r="C1" s="7"/>
      <c r="D1" s="7"/>
      <c r="E1" s="7"/>
      <c r="F1" s="7"/>
    </row>
    <row r="2" spans="1:6" ht="18.75" customHeight="1">
      <c r="A2" s="8"/>
      <c r="B2" s="9"/>
      <c r="D2" s="10"/>
      <c r="E2" s="11" t="s">
        <v>1</v>
      </c>
      <c r="F2" s="11"/>
    </row>
    <row r="3" spans="1:7" s="1" customFormat="1" ht="18" customHeight="1">
      <c r="A3" s="12" t="s">
        <v>41</v>
      </c>
      <c r="B3" s="13" t="s">
        <v>3</v>
      </c>
      <c r="C3" s="14"/>
      <c r="D3" s="14"/>
      <c r="E3" s="14"/>
      <c r="F3" s="15"/>
      <c r="G3" s="16"/>
    </row>
    <row r="4" spans="1:6" ht="14.25">
      <c r="A4" s="17"/>
      <c r="B4" s="18" t="s">
        <v>42</v>
      </c>
      <c r="C4" s="19" t="s">
        <v>43</v>
      </c>
      <c r="D4" s="20"/>
      <c r="E4" s="21"/>
      <c r="F4" s="22" t="s">
        <v>6</v>
      </c>
    </row>
    <row r="5" spans="1:6" ht="19.5" customHeight="1">
      <c r="A5" s="23"/>
      <c r="B5" s="24"/>
      <c r="C5" s="25" t="s">
        <v>44</v>
      </c>
      <c r="D5" s="26" t="s">
        <v>8</v>
      </c>
      <c r="E5" s="27" t="s">
        <v>9</v>
      </c>
      <c r="F5" s="28" t="s">
        <v>45</v>
      </c>
    </row>
    <row r="6" spans="1:6" ht="19.5" customHeight="1">
      <c r="A6" s="29" t="s">
        <v>46</v>
      </c>
      <c r="B6" s="30">
        <f>SUM(B7:B29)</f>
        <v>343000</v>
      </c>
      <c r="C6" s="31">
        <f>SUM(C7:C29)</f>
        <v>21509.57</v>
      </c>
      <c r="D6" s="31">
        <f>SUM(D7:D29)</f>
        <v>52874.090000000004</v>
      </c>
      <c r="E6" s="31">
        <f>(D6-C6)/C6*100</f>
        <v>145.81658303722486</v>
      </c>
      <c r="F6" s="32">
        <f aca="true" t="shared" si="0" ref="F6:F27">D6/B6*100</f>
        <v>15.415186588921284</v>
      </c>
    </row>
    <row r="7" spans="1:6" ht="19.5" customHeight="1">
      <c r="A7" s="33" t="s">
        <v>47</v>
      </c>
      <c r="B7" s="34">
        <v>45100</v>
      </c>
      <c r="C7" s="35">
        <v>2936.03</v>
      </c>
      <c r="D7" s="35">
        <v>6993.49</v>
      </c>
      <c r="E7" s="35">
        <f>(D7-C7)/C7*100</f>
        <v>138.1954544061198</v>
      </c>
      <c r="F7" s="36">
        <f t="shared" si="0"/>
        <v>15.506629711751662</v>
      </c>
    </row>
    <row r="8" spans="1:6" ht="19.5" customHeight="1">
      <c r="A8" s="33" t="s">
        <v>48</v>
      </c>
      <c r="B8" s="34">
        <v>510</v>
      </c>
      <c r="C8" s="35">
        <v>15.33</v>
      </c>
      <c r="D8" s="35">
        <v>51.88</v>
      </c>
      <c r="E8" s="35">
        <f aca="true" t="shared" si="1" ref="E8:E28">(D8-C8)/C8*100</f>
        <v>238.42139595564257</v>
      </c>
      <c r="F8" s="36">
        <f t="shared" si="0"/>
        <v>10.172549019607843</v>
      </c>
    </row>
    <row r="9" spans="1:7" s="1" customFormat="1" ht="19.5" customHeight="1">
      <c r="A9" s="33" t="s">
        <v>49</v>
      </c>
      <c r="B9" s="37">
        <v>19500</v>
      </c>
      <c r="C9" s="35">
        <v>1500.39</v>
      </c>
      <c r="D9" s="35">
        <v>2802.24</v>
      </c>
      <c r="E9" s="35">
        <f t="shared" si="1"/>
        <v>86.76744046547896</v>
      </c>
      <c r="F9" s="36">
        <f t="shared" si="0"/>
        <v>14.370461538461537</v>
      </c>
      <c r="G9" s="16"/>
    </row>
    <row r="10" spans="1:7" s="1" customFormat="1" ht="19.5" customHeight="1">
      <c r="A10" s="33" t="s">
        <v>50</v>
      </c>
      <c r="B10" s="37">
        <v>32050</v>
      </c>
      <c r="C10" s="35">
        <v>1842.46</v>
      </c>
      <c r="D10" s="35">
        <v>5851.92</v>
      </c>
      <c r="E10" s="35">
        <f t="shared" si="1"/>
        <v>217.61449366607687</v>
      </c>
      <c r="F10" s="36">
        <f t="shared" si="0"/>
        <v>18.258720748829955</v>
      </c>
      <c r="G10" s="16"/>
    </row>
    <row r="11" spans="1:7" s="1" customFormat="1" ht="19.5" customHeight="1">
      <c r="A11" s="33" t="s">
        <v>51</v>
      </c>
      <c r="B11" s="37">
        <v>5825</v>
      </c>
      <c r="C11" s="35">
        <v>240.06</v>
      </c>
      <c r="D11" s="35">
        <v>433.23</v>
      </c>
      <c r="E11" s="35">
        <f t="shared" si="1"/>
        <v>80.46738315421146</v>
      </c>
      <c r="F11" s="36">
        <f t="shared" si="0"/>
        <v>7.437424892703863</v>
      </c>
      <c r="G11" s="16"/>
    </row>
    <row r="12" spans="1:7" s="1" customFormat="1" ht="19.5" customHeight="1">
      <c r="A12" s="33" t="s">
        <v>52</v>
      </c>
      <c r="B12" s="37">
        <v>9850</v>
      </c>
      <c r="C12" s="35">
        <v>451.46</v>
      </c>
      <c r="D12" s="35">
        <v>1069.22</v>
      </c>
      <c r="E12" s="35">
        <f t="shared" si="1"/>
        <v>136.83604306029326</v>
      </c>
      <c r="F12" s="36">
        <f t="shared" si="0"/>
        <v>10.85502538071066</v>
      </c>
      <c r="G12" s="16"/>
    </row>
    <row r="13" spans="1:7" s="1" customFormat="1" ht="19.5" customHeight="1">
      <c r="A13" s="33" t="s">
        <v>53</v>
      </c>
      <c r="B13" s="37">
        <v>24350</v>
      </c>
      <c r="C13" s="35">
        <v>6395</v>
      </c>
      <c r="D13" s="35">
        <v>4496.07</v>
      </c>
      <c r="E13" s="35">
        <f t="shared" si="1"/>
        <v>-29.693979671618457</v>
      </c>
      <c r="F13" s="36">
        <f t="shared" si="0"/>
        <v>18.464353182751537</v>
      </c>
      <c r="G13" s="16"/>
    </row>
    <row r="14" spans="1:7" s="1" customFormat="1" ht="19.5" customHeight="1">
      <c r="A14" s="33" t="s">
        <v>54</v>
      </c>
      <c r="B14" s="37">
        <v>24950</v>
      </c>
      <c r="C14" s="35">
        <v>1839.08</v>
      </c>
      <c r="D14" s="35">
        <v>3288.16</v>
      </c>
      <c r="E14" s="35">
        <f t="shared" si="1"/>
        <v>78.79374469843617</v>
      </c>
      <c r="F14" s="36">
        <f t="shared" si="0"/>
        <v>13.178997995991985</v>
      </c>
      <c r="G14" s="16"/>
    </row>
    <row r="15" spans="1:7" s="1" customFormat="1" ht="19.5" customHeight="1">
      <c r="A15" s="33" t="s">
        <v>55</v>
      </c>
      <c r="B15" s="37">
        <v>6400</v>
      </c>
      <c r="C15" s="35">
        <v>456.24</v>
      </c>
      <c r="D15" s="35">
        <v>341.38</v>
      </c>
      <c r="E15" s="35">
        <f t="shared" si="1"/>
        <v>-25.1753463089602</v>
      </c>
      <c r="F15" s="36">
        <f t="shared" si="0"/>
        <v>5.3340625</v>
      </c>
      <c r="G15" s="16"/>
    </row>
    <row r="16" spans="1:7" s="1" customFormat="1" ht="19.5" customHeight="1">
      <c r="A16" s="33" t="s">
        <v>56</v>
      </c>
      <c r="B16" s="37">
        <v>27070</v>
      </c>
      <c r="C16" s="35">
        <v>883.37</v>
      </c>
      <c r="D16" s="35">
        <v>1925.72</v>
      </c>
      <c r="E16" s="35">
        <f t="shared" si="1"/>
        <v>117.9969888042383</v>
      </c>
      <c r="F16" s="36">
        <f t="shared" si="0"/>
        <v>7.113852973771703</v>
      </c>
      <c r="G16" s="16"/>
    </row>
    <row r="17" spans="1:7" s="1" customFormat="1" ht="19.5" customHeight="1">
      <c r="A17" s="33" t="s">
        <v>57</v>
      </c>
      <c r="B17" s="34">
        <v>82860</v>
      </c>
      <c r="C17" s="35">
        <v>898.77</v>
      </c>
      <c r="D17" s="35">
        <v>20234.75</v>
      </c>
      <c r="E17" s="35">
        <f t="shared" si="1"/>
        <v>2151.3824448969144</v>
      </c>
      <c r="F17" s="36">
        <f t="shared" si="0"/>
        <v>24.420407916968383</v>
      </c>
      <c r="G17" s="16"/>
    </row>
    <row r="18" spans="1:7" s="1" customFormat="1" ht="19.5" customHeight="1">
      <c r="A18" s="33" t="s">
        <v>58</v>
      </c>
      <c r="B18" s="38">
        <v>6000</v>
      </c>
      <c r="C18" s="35">
        <v>2692.88</v>
      </c>
      <c r="D18" s="35">
        <v>320.69</v>
      </c>
      <c r="E18" s="35">
        <f t="shared" si="1"/>
        <v>-88.09118861590565</v>
      </c>
      <c r="F18" s="36">
        <f t="shared" si="0"/>
        <v>5.344833333333334</v>
      </c>
      <c r="G18" s="16"/>
    </row>
    <row r="19" spans="1:7" s="1" customFormat="1" ht="19.5" customHeight="1">
      <c r="A19" s="33" t="s">
        <v>59</v>
      </c>
      <c r="B19" s="34">
        <v>7450</v>
      </c>
      <c r="C19" s="35">
        <v>109.92</v>
      </c>
      <c r="D19" s="35">
        <v>798.59</v>
      </c>
      <c r="E19" s="35">
        <f t="shared" si="1"/>
        <v>626.519286754003</v>
      </c>
      <c r="F19" s="36">
        <f t="shared" si="0"/>
        <v>10.719328859060404</v>
      </c>
      <c r="G19" s="16"/>
    </row>
    <row r="20" spans="1:7" s="1" customFormat="1" ht="19.5" customHeight="1">
      <c r="A20" s="35" t="s">
        <v>60</v>
      </c>
      <c r="B20" s="34">
        <v>1800</v>
      </c>
      <c r="C20" s="35">
        <v>34.9</v>
      </c>
      <c r="D20" s="35">
        <v>83.66</v>
      </c>
      <c r="E20" s="35">
        <f t="shared" si="1"/>
        <v>139.71346704871058</v>
      </c>
      <c r="F20" s="36">
        <f t="shared" si="0"/>
        <v>4.647777777777778</v>
      </c>
      <c r="G20" s="16"/>
    </row>
    <row r="21" spans="1:6" ht="19.5" customHeight="1">
      <c r="A21" s="33" t="s">
        <v>61</v>
      </c>
      <c r="B21" s="37">
        <v>1170</v>
      </c>
      <c r="C21" s="39">
        <v>0</v>
      </c>
      <c r="D21" s="35">
        <v>0</v>
      </c>
      <c r="E21" s="35"/>
      <c r="F21" s="36">
        <f t="shared" si="0"/>
        <v>0</v>
      </c>
    </row>
    <row r="22" spans="1:6" ht="19.5" customHeight="1">
      <c r="A22" s="33" t="s">
        <v>62</v>
      </c>
      <c r="B22" s="37">
        <v>24000</v>
      </c>
      <c r="C22" s="35">
        <v>478.36</v>
      </c>
      <c r="D22" s="39">
        <v>434.14</v>
      </c>
      <c r="E22" s="35">
        <f t="shared" si="1"/>
        <v>-9.244083953507824</v>
      </c>
      <c r="F22" s="36">
        <f t="shared" si="0"/>
        <v>1.8089166666666667</v>
      </c>
    </row>
    <row r="23" spans="1:6" ht="19.5" customHeight="1">
      <c r="A23" s="33" t="s">
        <v>63</v>
      </c>
      <c r="B23" s="34">
        <v>7100</v>
      </c>
      <c r="C23" s="35">
        <v>89.7</v>
      </c>
      <c r="D23" s="35">
        <v>2521.9</v>
      </c>
      <c r="E23" s="35">
        <f t="shared" si="1"/>
        <v>2711.482720178373</v>
      </c>
      <c r="F23" s="36">
        <f t="shared" si="0"/>
        <v>35.51971830985916</v>
      </c>
    </row>
    <row r="24" spans="1:6" ht="19.5" customHeight="1">
      <c r="A24" s="33" t="s">
        <v>64</v>
      </c>
      <c r="B24" s="38">
        <v>820</v>
      </c>
      <c r="C24" s="35">
        <v>0</v>
      </c>
      <c r="D24" s="39">
        <v>0</v>
      </c>
      <c r="E24" s="35"/>
      <c r="F24" s="36">
        <f t="shared" si="0"/>
        <v>0</v>
      </c>
    </row>
    <row r="25" spans="1:6" ht="19.5" customHeight="1">
      <c r="A25" s="33" t="s">
        <v>65</v>
      </c>
      <c r="B25" s="34">
        <v>1950</v>
      </c>
      <c r="C25" s="40">
        <v>74.12</v>
      </c>
      <c r="D25" s="35">
        <v>655.55</v>
      </c>
      <c r="E25" s="35">
        <f t="shared" si="1"/>
        <v>784.4441446303291</v>
      </c>
      <c r="F25" s="36">
        <f t="shared" si="0"/>
        <v>33.617948717948714</v>
      </c>
    </row>
    <row r="26" spans="1:6" ht="19.5" customHeight="1">
      <c r="A26" s="35" t="s">
        <v>66</v>
      </c>
      <c r="B26" s="34">
        <v>10705</v>
      </c>
      <c r="C26" s="41">
        <v>571.5</v>
      </c>
      <c r="D26" s="35">
        <v>571.5</v>
      </c>
      <c r="E26" s="35">
        <f t="shared" si="1"/>
        <v>0</v>
      </c>
      <c r="F26" s="36">
        <f t="shared" si="0"/>
        <v>5.338626809901915</v>
      </c>
    </row>
    <row r="27" spans="1:6" ht="19.5" customHeight="1">
      <c r="A27" s="33" t="s">
        <v>67</v>
      </c>
      <c r="B27" s="37">
        <v>110</v>
      </c>
      <c r="C27" s="35">
        <v>0</v>
      </c>
      <c r="D27" s="39">
        <v>0</v>
      </c>
      <c r="E27" s="35"/>
      <c r="F27" s="36">
        <f t="shared" si="0"/>
        <v>0</v>
      </c>
    </row>
    <row r="28" spans="1:6" ht="19.5" customHeight="1">
      <c r="A28" s="33" t="s">
        <v>68</v>
      </c>
      <c r="B28" s="37"/>
      <c r="C28" s="39"/>
      <c r="D28" s="39">
        <v>0</v>
      </c>
      <c r="E28" s="35"/>
      <c r="F28" s="36"/>
    </row>
    <row r="29" spans="1:6" ht="19.5" customHeight="1">
      <c r="A29" s="33" t="s">
        <v>69</v>
      </c>
      <c r="B29" s="34">
        <v>3430</v>
      </c>
      <c r="C29" s="42"/>
      <c r="D29" s="42">
        <v>0</v>
      </c>
      <c r="E29" s="35"/>
      <c r="F29" s="36"/>
    </row>
  </sheetData>
  <sheetProtection/>
  <mergeCells count="6">
    <mergeCell ref="A1:F1"/>
    <mergeCell ref="E2:F2"/>
    <mergeCell ref="B3:F3"/>
    <mergeCell ref="C4:E4"/>
    <mergeCell ref="A3:A5"/>
    <mergeCell ref="B4:B5"/>
  </mergeCells>
  <printOptions horizontalCentered="1" verticalCentered="1"/>
  <pageMargins left="0.1968503937007874" right="0.31496062992125984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Administrator</cp:lastModifiedBy>
  <cp:lastPrinted>2021-11-01T02:49:48Z</cp:lastPrinted>
  <dcterms:created xsi:type="dcterms:W3CDTF">2009-05-08T06:39:49Z</dcterms:created>
  <dcterms:modified xsi:type="dcterms:W3CDTF">2022-02-08T02:39:40Z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CC09A70B55944D43AC60E59181D8A85F</vt:lpwstr>
  </property>
</Properties>
</file>