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59" firstSheet="1" activeTab="6"/>
  </bookViews>
  <sheets>
    <sheet name="本级17支预 (原)" sheetId="17" state="hidden" r:id="rId1"/>
    <sheet name="19收入决算" sheetId="19" r:id="rId2"/>
    <sheet name="19支出决算" sheetId="20" r:id="rId3"/>
    <sheet name="19基本支出决算" sheetId="21" r:id="rId4"/>
    <sheet name="19年一般公共预算税收返还和转移支付决算" sheetId="22" r:id="rId5"/>
    <sheet name="专项转移支付分地区、分项目决算" sheetId="23" r:id="rId6"/>
    <sheet name="2019年一般公共预算税收返还和一般性转移支付表" sheetId="24" r:id="rId7"/>
  </sheets>
  <definedNames>
    <definedName name="_xlnm._FilterDatabase" localSheetId="2" hidden="1">'19支出决算'!$D$1:$E$464</definedName>
    <definedName name="_xlnm.Print_Titles" localSheetId="3">'19基本支出决算'!$1:$3</definedName>
  </definedNames>
  <calcPr calcId="144525" iterate="1" iterateCount="100" iterateDelta="0.001"/>
</workbook>
</file>

<file path=xl/comments1.xml><?xml version="1.0" encoding="utf-8"?>
<comments xmlns="http://schemas.openxmlformats.org/spreadsheetml/2006/main">
  <authors>
    <author xml:space="preserve">孙溪    </author>
  </authors>
  <commentList>
    <comment ref="D8" authorId="0">
      <text>
        <r>
          <rPr>
            <b/>
            <sz val="9"/>
            <rFont val="宋体"/>
            <charset val="134"/>
          </rPr>
          <t>行政3052+事业2105=</t>
        </r>
      </text>
    </comment>
    <comment ref="D31" authorId="0">
      <text>
        <r>
          <rPr>
            <b/>
            <sz val="9"/>
            <rFont val="宋体"/>
            <charset val="134"/>
          </rPr>
          <t>行政652+事业82</t>
        </r>
      </text>
    </comment>
    <comment ref="D32" authorId="0">
      <text>
        <r>
          <rPr>
            <b/>
            <sz val="9"/>
            <rFont val="宋体"/>
            <charset val="134"/>
          </rPr>
          <t>行政9+事业5</t>
        </r>
      </text>
    </comment>
    <comment ref="D34" authorId="0">
      <text>
        <r>
          <rPr>
            <b/>
            <sz val="9"/>
            <rFont val="宋体"/>
            <charset val="134"/>
          </rPr>
          <t>行政3300+事业3340</t>
        </r>
      </text>
    </comment>
    <comment ref="D35" authorId="0">
      <text>
        <r>
          <rPr>
            <b/>
            <sz val="9"/>
            <rFont val="宋体"/>
            <charset val="134"/>
          </rPr>
          <t>行政56+事业17</t>
        </r>
      </text>
    </comment>
  </commentList>
</comments>
</file>

<file path=xl/sharedStrings.xml><?xml version="1.0" encoding="utf-8"?>
<sst xmlns="http://schemas.openxmlformats.org/spreadsheetml/2006/main" count="1843" uniqueCount="1199">
  <si>
    <t>市本级2017年一般公共预算支出</t>
  </si>
  <si>
    <t>单位：万元</t>
  </si>
  <si>
    <t>项　　目</t>
  </si>
  <si>
    <t>2016年执行数</t>
  </si>
  <si>
    <t>2016年调整后
执行数</t>
  </si>
  <si>
    <t>2017年预算数</t>
  </si>
  <si>
    <t>为上年调整后%</t>
  </si>
  <si>
    <t>一、本级支出</t>
  </si>
  <si>
    <t>（一）一般公共服务支出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</si>
  <si>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</si>
  <si>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</si>
  <si>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</si>
  <si>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</si>
  <si>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</si>
  <si>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</si>
  <si>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</si>
  <si>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</si>
  <si>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</si>
  <si>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</si>
  <si>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</si>
  <si>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</si>
  <si>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</si>
  <si>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</si>
  <si>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</si>
  <si>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</si>
  <si>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</si>
  <si>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</si>
  <si>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</si>
  <si>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</si>
  <si>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</si>
  <si>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</si>
  <si>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</si>
  <si>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</si>
  <si>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</si>
  <si>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</si>
  <si>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</si>
  <si>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</si>
  <si>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</si>
  <si>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</si>
  <si>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</si>
  <si>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</si>
  <si>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</si>
  <si>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</si>
  <si>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</si>
  <si>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</si>
  <si>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</si>
  <si>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</si>
  <si>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</si>
  <si>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</si>
  <si>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</si>
  <si>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</si>
  <si>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</si>
  <si>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</si>
  <si>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</si>
  <si>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</si>
  <si>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</si>
  <si>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</si>
  <si>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</si>
  <si>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</si>
  <si>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</si>
  <si>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</si>
  <si>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</si>
  <si>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</si>
  <si>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</si>
  <si>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</si>
  <si>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</si>
  <si>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</si>
  <si>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</si>
  <si>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</si>
  <si>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</si>
  <si>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</si>
  <si>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</si>
  <si>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</si>
  <si>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</si>
  <si>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</si>
  <si>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</si>
  <si>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</si>
  <si>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</si>
  <si>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</si>
  <si>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</si>
  <si>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</si>
  <si>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</si>
  <si>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</si>
  <si>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</si>
  <si>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</si>
  <si>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</si>
  <si>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</si>
  <si>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</si>
  <si>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</si>
  <si>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</si>
  <si>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</si>
  <si>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</si>
  <si>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</si>
  <si>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</si>
  <si>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</si>
  <si>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</si>
  <si>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</si>
  <si>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</si>
  <si>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</si>
  <si>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</si>
  <si>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</si>
  <si>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</si>
  <si>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</si>
  <si>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</si>
  <si>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</si>
  <si>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</si>
  <si>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</si>
  <si>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</si>
  <si>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</si>
  <si>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</si>
  <si>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</si>
  <si>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</si>
  <si>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</si>
  <si>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</si>
  <si>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</si>
  <si>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</si>
  <si>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</si>
  <si>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</si>
  <si>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</si>
  <si>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</si>
  <si>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</si>
  <si>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</si>
  <si>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</si>
  <si>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</si>
  <si>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</si>
  <si>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</si>
  <si>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</si>
  <si>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</si>
  <si>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</si>
  <si>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</si>
  <si>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</si>
  <si>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</si>
  <si>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</si>
  <si>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</si>
  <si>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</si>
  <si>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</si>
  <si>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</si>
  <si>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</si>
  <si>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</si>
  <si>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</si>
  <si>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</si>
  <si>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</si>
  <si>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</si>
  <si>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</si>
  <si>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</si>
  <si>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</si>
  <si>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</si>
  <si>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</si>
  <si>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</si>
  <si>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</si>
  <si>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</si>
  <si>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</si>
  <si>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>（二）国防支出</t>
  </si>
  <si>
    <t>（三）公共安全支出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</si>
  <si>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</si>
  <si>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</si>
  <si>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</si>
  <si>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</si>
  <si>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</si>
  <si>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</si>
  <si>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</si>
  <si>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</si>
  <si>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</si>
  <si>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</si>
  <si>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</si>
  <si>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</t>
  </si>
  <si>
    <t>（四）教育支出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</si>
  <si>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</si>
  <si>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</si>
  <si>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</si>
  <si>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</si>
  <si>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</si>
  <si>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</si>
  <si>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</si>
  <si>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</si>
  <si>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</si>
  <si>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</si>
  <si>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</si>
  <si>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</si>
  <si>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</si>
  <si>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</si>
  <si>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</si>
  <si>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</si>
  <si>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</si>
  <si>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</si>
  <si>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</si>
  <si>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</si>
  <si>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</si>
  <si>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</si>
  <si>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</si>
  <si>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</si>
  <si>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</si>
  <si>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</si>
  <si>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</si>
  <si>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</si>
  <si>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</si>
  <si>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</si>
  <si>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</si>
  <si>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</si>
  <si>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</si>
  <si>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</si>
  <si>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</si>
  <si>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</si>
  <si>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</si>
  <si>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</si>
  <si>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</si>
  <si>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</si>
  <si>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</si>
  <si>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</si>
  <si>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</si>
  <si>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</si>
  <si>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</si>
  <si>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</si>
  <si>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</si>
  <si>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</si>
  <si>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</si>
  <si>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</si>
  <si>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</si>
  <si>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>（五）科学技术支出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</si>
  <si>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</si>
  <si>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</si>
  <si>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</si>
  <si>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</si>
  <si>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</si>
  <si>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</si>
  <si>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</si>
  <si>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</si>
  <si>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</si>
  <si>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</si>
  <si>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</si>
  <si>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</si>
  <si>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</si>
  <si>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</si>
  <si>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</si>
  <si>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</si>
  <si>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</si>
  <si>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</si>
  <si>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</si>
  <si>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</si>
  <si>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</si>
  <si>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</si>
  <si>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</si>
  <si>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</si>
  <si>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</si>
  <si>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</si>
  <si>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</si>
  <si>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</si>
  <si>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</si>
  <si>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</si>
  <si>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</si>
  <si>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</si>
  <si>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</si>
  <si>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</si>
  <si>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</si>
  <si>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</si>
  <si>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</si>
  <si>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</si>
  <si>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</si>
  <si>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</si>
  <si>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</si>
  <si>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</si>
  <si>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</si>
  <si>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</si>
  <si>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</si>
  <si>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</si>
  <si>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</si>
  <si>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</si>
  <si>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（六）文化体育与传媒支出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</si>
  <si>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</si>
  <si>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</si>
  <si>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</si>
  <si>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</si>
  <si>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</si>
  <si>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</si>
  <si>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</si>
  <si>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</si>
  <si>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</si>
  <si>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</si>
  <si>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</si>
  <si>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</si>
  <si>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</si>
  <si>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</si>
  <si>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</si>
  <si>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</si>
  <si>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</si>
  <si>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</si>
  <si>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</si>
  <si>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</si>
  <si>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</si>
  <si>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</si>
  <si>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</si>
  <si>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</si>
  <si>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</si>
  <si>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</si>
  <si>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</si>
  <si>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</si>
  <si>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</si>
  <si>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</si>
  <si>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</si>
  <si>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</si>
  <si>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</si>
  <si>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</si>
  <si>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</si>
  <si>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</si>
  <si>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>（七）社会保障和就业支出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</si>
  <si>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</si>
  <si>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</si>
  <si>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</si>
  <si>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</si>
  <si>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</si>
  <si>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</si>
  <si>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</si>
  <si>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</si>
  <si>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</si>
  <si>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</si>
  <si>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</si>
  <si>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</si>
  <si>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</si>
  <si>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</si>
  <si>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</si>
  <si>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</si>
  <si>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</si>
  <si>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</si>
  <si>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</si>
  <si>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</si>
  <si>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</si>
  <si>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</si>
  <si>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</si>
  <si>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</si>
  <si>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</si>
  <si>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</si>
  <si>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</si>
  <si>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</si>
  <si>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</si>
  <si>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</si>
  <si>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</si>
  <si>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</si>
  <si>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</si>
  <si>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</si>
  <si>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</si>
  <si>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</si>
  <si>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</si>
  <si>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</si>
  <si>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</si>
  <si>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</si>
  <si>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</si>
  <si>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</si>
  <si>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</si>
  <si>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</si>
  <si>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</si>
  <si>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</si>
  <si>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</si>
  <si>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</si>
  <si>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</si>
  <si>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</si>
  <si>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</si>
  <si>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</si>
  <si>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</si>
  <si>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</si>
  <si>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</si>
  <si>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</si>
  <si>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</si>
  <si>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</si>
  <si>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</si>
  <si>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</si>
  <si>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</si>
  <si>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</si>
  <si>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</si>
  <si>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</si>
  <si>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</si>
  <si>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</si>
  <si>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</si>
  <si>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</si>
  <si>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</si>
  <si>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</si>
  <si>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</si>
  <si>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</si>
  <si>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</si>
  <si>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</si>
  <si>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</si>
  <si>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</si>
  <si>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</si>
  <si>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</si>
  <si>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</si>
  <si>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</si>
  <si>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</si>
  <si>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</si>
  <si>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</si>
  <si>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</si>
  <si>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</si>
  <si>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</si>
  <si>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</si>
  <si>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</si>
  <si>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</si>
  <si>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</si>
  <si>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</si>
  <si>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</si>
  <si>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</si>
  <si>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</si>
  <si>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</si>
  <si>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</si>
  <si>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</si>
  <si>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</si>
  <si>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</si>
  <si>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</si>
  <si>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</si>
  <si>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</si>
  <si>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</si>
  <si>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>（八）医疗卫生与计划生育支出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</si>
  <si>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</si>
  <si>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</si>
  <si>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</si>
  <si>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</si>
  <si>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</si>
  <si>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</si>
  <si>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</si>
  <si>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</si>
  <si>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</si>
  <si>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</si>
  <si>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</si>
  <si>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</si>
  <si>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</si>
  <si>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</si>
  <si>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</si>
  <si>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</si>
  <si>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</si>
  <si>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</si>
  <si>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</si>
  <si>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</si>
  <si>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</si>
  <si>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</si>
  <si>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</si>
  <si>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</si>
  <si>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</si>
  <si>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</si>
  <si>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</si>
  <si>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</si>
  <si>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</si>
  <si>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</si>
  <si>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</si>
  <si>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</si>
  <si>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</si>
  <si>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</si>
  <si>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</si>
  <si>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</si>
  <si>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</si>
  <si>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</si>
  <si>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</si>
  <si>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</si>
  <si>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</si>
  <si>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</si>
  <si>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</si>
  <si>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</si>
  <si>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</si>
  <si>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</si>
  <si>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</si>
  <si>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</si>
  <si>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</si>
  <si>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</si>
  <si>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</si>
  <si>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</si>
  <si>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</si>
  <si>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</si>
  <si>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</si>
  <si>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</si>
  <si>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</si>
  <si>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</si>
  <si>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</si>
  <si>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</si>
  <si>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</si>
  <si>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</si>
  <si>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</si>
  <si>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</si>
  <si>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>（九）节能环保支出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</si>
  <si>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</si>
  <si>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</si>
  <si>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</si>
  <si>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</si>
  <si>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</si>
  <si>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</si>
  <si>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</si>
  <si>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</si>
  <si>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</si>
  <si>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</si>
  <si>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</si>
  <si>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</si>
  <si>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</si>
  <si>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</si>
  <si>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</si>
  <si>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</si>
  <si>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</si>
  <si>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</si>
  <si>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</si>
  <si>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</si>
  <si>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</si>
  <si>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</si>
  <si>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</si>
  <si>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</si>
  <si>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</si>
  <si>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</si>
  <si>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</si>
  <si>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</si>
  <si>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</si>
  <si>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</si>
  <si>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</si>
  <si>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</si>
  <si>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</si>
  <si>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</si>
  <si>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</si>
  <si>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</si>
  <si>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</si>
  <si>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</si>
  <si>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</si>
  <si>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</si>
  <si>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</si>
  <si>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</si>
  <si>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</si>
  <si>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</si>
  <si>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</si>
  <si>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</si>
  <si>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</si>
  <si>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</si>
  <si>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</si>
  <si>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</si>
  <si>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</si>
  <si>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</si>
  <si>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</si>
  <si>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</si>
  <si>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</si>
  <si>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</si>
  <si>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</si>
  <si>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</si>
  <si>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</si>
  <si>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</si>
  <si>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</si>
  <si>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</si>
  <si>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</si>
  <si>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</si>
  <si>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</si>
  <si>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</si>
  <si>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</si>
  <si>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</si>
  <si>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</si>
  <si>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>（十）城乡社区支出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</si>
  <si>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</si>
  <si>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</si>
  <si>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</si>
  <si>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</si>
  <si>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</si>
  <si>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</si>
  <si>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</si>
  <si>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</si>
  <si>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</si>
  <si>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</si>
  <si>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</si>
  <si>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</si>
  <si>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</si>
  <si>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</si>
  <si>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</si>
  <si>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</si>
  <si>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</si>
  <si>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</si>
  <si>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</si>
  <si>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</si>
  <si>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>（十一）农林水支出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</si>
  <si>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</si>
  <si>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</si>
  <si>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</si>
  <si>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</si>
  <si>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</si>
  <si>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</si>
  <si>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</si>
  <si>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</si>
  <si>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</si>
  <si>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</si>
  <si>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</si>
  <si>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</si>
  <si>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</si>
  <si>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</si>
  <si>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</si>
  <si>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</si>
  <si>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综合财力补助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</si>
  <si>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</si>
  <si>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</si>
  <si>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</si>
  <si>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</si>
  <si>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</si>
  <si>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</si>
  <si>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</si>
  <si>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</si>
  <si>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</si>
  <si>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</si>
  <si>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</si>
  <si>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</si>
  <si>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</si>
  <si>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</si>
  <si>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</si>
  <si>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</si>
  <si>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</si>
  <si>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</si>
  <si>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</si>
  <si>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</si>
  <si>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</si>
  <si>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</si>
  <si>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</si>
  <si>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</si>
  <si>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</si>
  <si>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</si>
  <si>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</si>
  <si>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</si>
  <si>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</si>
  <si>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</si>
  <si>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</si>
  <si>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</si>
  <si>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</si>
  <si>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</si>
  <si>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</si>
  <si>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</si>
  <si>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</si>
  <si>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</si>
  <si>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</si>
  <si>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</si>
  <si>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</si>
  <si>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</si>
  <si>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</si>
  <si>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</si>
  <si>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</si>
  <si>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</si>
  <si>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</si>
  <si>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</si>
  <si>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</si>
  <si>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水资源费安排的支出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</si>
  <si>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</si>
  <si>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</si>
  <si>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</si>
  <si>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</si>
  <si>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</si>
  <si>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</si>
  <si>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</si>
  <si>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</si>
  <si>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</si>
  <si>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</si>
  <si>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</si>
  <si>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</si>
  <si>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</si>
  <si>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</si>
  <si>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</si>
  <si>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</si>
  <si>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</si>
  <si>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</si>
  <si>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</si>
  <si>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</si>
  <si>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</si>
  <si>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</si>
  <si>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</si>
  <si>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科技示范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</si>
  <si>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</si>
  <si>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</si>
  <si>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</si>
  <si>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</si>
  <si>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</si>
  <si>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</si>
  <si>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</si>
  <si>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</si>
  <si>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</si>
  <si>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</si>
  <si>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</si>
  <si>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</si>
  <si>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</si>
  <si>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</si>
  <si>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</si>
  <si>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</si>
  <si>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</si>
  <si>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</si>
  <si>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</si>
  <si>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其他农林水事务支出(款)</t>
  </si>
  <si>
    <t xml:space="preserve">      化解其他公益性乡村债务支出</t>
  </si>
  <si>
    <t xml:space="preserve">      其他农林水事务支出(项)</t>
  </si>
  <si>
    <t>（十二）交通运输支出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</si>
  <si>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</si>
  <si>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</si>
  <si>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</si>
  <si>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</si>
  <si>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</si>
  <si>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</si>
  <si>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</si>
  <si>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</si>
  <si>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</si>
  <si>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</si>
  <si>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</si>
  <si>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</si>
  <si>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</si>
  <si>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</si>
  <si>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</si>
  <si>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</si>
  <si>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</si>
  <si>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</si>
  <si>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</si>
  <si>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</si>
  <si>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</si>
  <si>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</si>
  <si>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</si>
  <si>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</si>
  <si>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</si>
  <si>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</si>
  <si>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</si>
  <si>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</si>
  <si>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</si>
  <si>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</si>
  <si>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</si>
  <si>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</si>
  <si>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</si>
  <si>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</si>
  <si>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</si>
  <si>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</si>
  <si>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</si>
  <si>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</si>
  <si>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</si>
  <si>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</si>
  <si>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</si>
  <si>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</si>
  <si>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</si>
  <si>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</si>
  <si>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</si>
  <si>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</si>
  <si>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</si>
  <si>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</si>
  <si>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</si>
  <si>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</si>
  <si>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r>
      <rPr>
        <sz val="9"/>
        <rFont val="宋体"/>
        <charset val="134"/>
      </rPr>
      <t>(十三</t>
    </r>
    <r>
      <rPr>
        <sz val="9"/>
        <rFont val="宋体"/>
        <charset val="134"/>
      </rPr>
      <t>)</t>
    </r>
    <r>
      <rPr>
        <sz val="9"/>
        <rFont val="宋体"/>
        <charset val="134"/>
      </rPr>
      <t>资源勘探信息等支出</t>
    </r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</si>
  <si>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</si>
  <si>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</si>
  <si>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</si>
  <si>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</si>
  <si>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</si>
  <si>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</si>
  <si>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</si>
  <si>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</si>
  <si>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</si>
  <si>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</si>
  <si>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</si>
  <si>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</si>
  <si>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</si>
  <si>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</si>
  <si>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</si>
  <si>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</si>
  <si>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</si>
  <si>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</si>
  <si>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</si>
  <si>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</si>
  <si>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</si>
  <si>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</si>
  <si>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</si>
  <si>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</si>
  <si>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</si>
  <si>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</si>
  <si>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</si>
  <si>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</si>
  <si>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</si>
  <si>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</si>
  <si>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</si>
  <si>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</si>
  <si>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</si>
  <si>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</si>
  <si>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</si>
  <si>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</si>
  <si>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</si>
  <si>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</si>
  <si>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</si>
  <si>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</si>
  <si>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</si>
  <si>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</si>
  <si>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</si>
  <si>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</si>
  <si>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</si>
  <si>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</si>
  <si>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</si>
  <si>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</si>
  <si>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</si>
  <si>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</si>
  <si>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</si>
  <si>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</si>
  <si>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</si>
  <si>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>（十四）商业服务业等支出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</si>
  <si>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</si>
  <si>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</si>
  <si>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</si>
  <si>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</si>
  <si>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</si>
  <si>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</si>
  <si>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</si>
  <si>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</si>
  <si>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</si>
  <si>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</si>
  <si>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</si>
  <si>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</si>
  <si>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</si>
  <si>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</si>
  <si>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</si>
  <si>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</si>
  <si>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>（十五）金融支出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</si>
  <si>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</si>
  <si>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</si>
  <si>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</si>
  <si>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</si>
  <si>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</si>
  <si>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</si>
  <si>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</si>
  <si>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</si>
  <si>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</si>
  <si>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</si>
  <si>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</si>
  <si>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</si>
  <si>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</si>
  <si>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</si>
  <si>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</si>
  <si>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</si>
  <si>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</si>
  <si>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</si>
  <si>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</si>
  <si>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</si>
  <si>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</si>
  <si>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</si>
  <si>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</si>
  <si>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    其他金融支出(项)</t>
  </si>
  <si>
    <t>（十六）援助其他地区支出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</si>
  <si>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</si>
  <si>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</si>
  <si>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</si>
  <si>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</si>
  <si>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</si>
  <si>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</si>
  <si>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</si>
  <si>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</si>
  <si>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（十七）国土海洋气象等支出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</si>
  <si>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</si>
  <si>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</si>
  <si>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</si>
  <si>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</si>
  <si>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</si>
  <si>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</si>
  <si>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</si>
  <si>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</si>
  <si>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</si>
  <si>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</si>
  <si>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地质及矿产资源调查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</si>
  <si>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</si>
  <si>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</si>
  <si>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</si>
  <si>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</si>
  <si>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</si>
  <si>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</si>
  <si>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</si>
  <si>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</si>
  <si>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</si>
  <si>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</si>
  <si>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</si>
  <si>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</si>
  <si>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</si>
  <si>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</si>
  <si>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</si>
  <si>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</si>
  <si>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</si>
  <si>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海洋工程排污费支出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</si>
  <si>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</si>
  <si>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</si>
  <si>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</si>
  <si>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</si>
  <si>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</si>
  <si>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</si>
  <si>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</si>
  <si>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</si>
  <si>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</si>
  <si>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</si>
  <si>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</si>
  <si>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</si>
  <si>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</si>
  <si>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</si>
  <si>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</si>
  <si>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</si>
  <si>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</si>
  <si>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</si>
  <si>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</si>
  <si>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</si>
  <si>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</si>
  <si>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</si>
  <si>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</si>
  <si>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</si>
  <si>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</si>
  <si>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</si>
  <si>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</si>
  <si>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</si>
  <si>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</si>
  <si>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</si>
  <si>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</si>
  <si>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</si>
  <si>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>（十八）住房保障支出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</si>
  <si>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</si>
  <si>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</si>
  <si>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</si>
  <si>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</si>
  <si>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</si>
  <si>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</si>
  <si>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</si>
  <si>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</si>
  <si>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</si>
  <si>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</si>
  <si>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</si>
  <si>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</si>
  <si>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</si>
  <si>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</si>
  <si>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</si>
  <si>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</si>
  <si>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</si>
  <si>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（十九）粮油物资储备支出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</si>
  <si>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</si>
  <si>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</si>
  <si>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</si>
  <si>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</si>
  <si>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</si>
  <si>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</si>
  <si>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</si>
  <si>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</si>
  <si>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</si>
  <si>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</si>
  <si>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</si>
  <si>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</si>
  <si>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</si>
  <si>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</si>
  <si>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</si>
  <si>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</si>
  <si>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</si>
  <si>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</si>
  <si>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</si>
  <si>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</si>
  <si>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</si>
  <si>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</si>
  <si>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</si>
  <si>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国家留成油串换石油储备支出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</si>
  <si>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</si>
  <si>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</si>
  <si>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</si>
  <si>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</si>
  <si>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</si>
  <si>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</si>
  <si>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</si>
  <si>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</si>
  <si>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</si>
  <si>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</si>
  <si>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</si>
  <si>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</si>
  <si>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</si>
  <si>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</si>
  <si>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</si>
  <si>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</si>
  <si>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</si>
  <si>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</si>
  <si>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</si>
  <si>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</si>
  <si>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</si>
  <si>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（二十）其他支出(类)</t>
  </si>
  <si>
    <t>（二十一）债务付息支出</t>
  </si>
  <si>
    <t>（二十二）预备费</t>
  </si>
  <si>
    <t>二、转移性支出</t>
  </si>
  <si>
    <t>（一）上解省级支出</t>
  </si>
  <si>
    <t>（二）对下级补助支出</t>
  </si>
  <si>
    <t>（三）调出资金</t>
  </si>
  <si>
    <t xml:space="preserve">     补充预算稳定调节基金</t>
  </si>
  <si>
    <t xml:space="preserve">     补充预算周转金</t>
  </si>
  <si>
    <t xml:space="preserve">     其他调出资金</t>
  </si>
  <si>
    <t>（四）地方政府一般债务还本支出</t>
  </si>
  <si>
    <t>（五）年终结余</t>
  </si>
  <si>
    <t>嵊泗县2019年一般公共预算收入决算</t>
  </si>
  <si>
    <t>2019年调整预算数</t>
  </si>
  <si>
    <t>2019年决算数</t>
  </si>
  <si>
    <t>为调整预算%</t>
  </si>
  <si>
    <t>增长%</t>
  </si>
  <si>
    <t>2018年决算数</t>
  </si>
  <si>
    <t>一、本级收入</t>
  </si>
  <si>
    <t>（一）税收收入</t>
  </si>
  <si>
    <t xml:space="preserve">     增值税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</si>
  <si>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</si>
  <si>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</si>
  <si>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</si>
  <si>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</si>
  <si>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</si>
  <si>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</si>
  <si>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</si>
  <si>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</si>
  <si>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车船税</t>
  </si>
  <si>
    <t xml:space="preserve">     耕地占用税</t>
  </si>
  <si>
    <t xml:space="preserve">     契税</t>
  </si>
  <si>
    <t xml:space="preserve">     环保税</t>
  </si>
  <si>
    <t xml:space="preserve">     其他税收收入</t>
  </si>
  <si>
    <t>（二）非税收入</t>
  </si>
  <si>
    <t xml:space="preserve">     专项收入</t>
  </si>
  <si>
    <t xml:space="preserve">     行政事业性收费收入</t>
  </si>
  <si>
    <t xml:space="preserve">     罚没收入</t>
  </si>
  <si>
    <t xml:space="preserve">     国有企业政策性亏损补贴</t>
  </si>
  <si>
    <t xml:space="preserve">     国有资源（资产）有偿使用收入</t>
  </si>
  <si>
    <t xml:space="preserve">     捐赠收入</t>
  </si>
  <si>
    <t xml:space="preserve">     政府住房基金收入</t>
  </si>
  <si>
    <t xml:space="preserve">     其他收入</t>
  </si>
  <si>
    <t>二、转移性收入</t>
  </si>
  <si>
    <t>（一）上级税收返还收入</t>
  </si>
  <si>
    <t xml:space="preserve">     上划“增值税”净返还</t>
  </si>
  <si>
    <t xml:space="preserve">     上划“企业所得税、个人所得税”基数返还</t>
  </si>
  <si>
    <t xml:space="preserve">     成品油税费改革基数返还</t>
  </si>
  <si>
    <t xml:space="preserve">     消费税基数返还</t>
  </si>
  <si>
    <t xml:space="preserve">     营改增基数返还</t>
  </si>
  <si>
    <t>（二）上级转移支付收入</t>
  </si>
  <si>
    <t xml:space="preserve">     省级一般性转移支付补助</t>
  </si>
  <si>
    <t xml:space="preserve">        专项转入一般转移支付补助</t>
  </si>
  <si>
    <t xml:space="preserve">        其他体制结算补助</t>
  </si>
  <si>
    <t xml:space="preserve">     省级专项转移支付补助</t>
  </si>
  <si>
    <t xml:space="preserve">     市级转移支付补助</t>
  </si>
  <si>
    <t>（三）调入资金</t>
  </si>
  <si>
    <t xml:space="preserve">     调入预算稳定调节基金</t>
  </si>
  <si>
    <t xml:space="preserve">     从其他资金调入</t>
  </si>
  <si>
    <t>（四）地方政府一般债务转贷收入</t>
  </si>
  <si>
    <t>（五）使用结转资金</t>
  </si>
  <si>
    <t>收入合计</t>
  </si>
  <si>
    <t>嵊泗县2019年一般公共预算支出决算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</si>
  <si>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</t>
    </r>
    <r>
      <rPr>
        <sz val="9"/>
        <color indexed="8"/>
        <rFont val="宋体"/>
        <charset val="134"/>
      </rPr>
      <t>人大会议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</si>
  <si>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行政运行</t>
    </r>
  </si>
  <si>
    <t xml:space="preserve">    市场监督管理事务</t>
  </si>
  <si>
    <t xml:space="preserve">      其他市场监督管理事务</t>
  </si>
  <si>
    <t xml:space="preserve">      公务员事务</t>
  </si>
  <si>
    <t xml:space="preserve">      宗教事务</t>
  </si>
  <si>
    <t xml:space="preserve">    国防动员</t>
  </si>
  <si>
    <t xml:space="preserve">      兵役征集 </t>
  </si>
  <si>
    <t xml:space="preserve">      民兵</t>
  </si>
  <si>
    <t xml:space="preserve">      边海防</t>
  </si>
  <si>
    <t xml:space="preserve">    武装警察部队</t>
  </si>
  <si>
    <t xml:space="preserve">      武装警察部队</t>
  </si>
  <si>
    <t xml:space="preserve">      执法办案</t>
  </si>
  <si>
    <t xml:space="preserve">      其他公安支出</t>
  </si>
  <si>
    <t xml:space="preserve">      其他检察支出</t>
  </si>
  <si>
    <t xml:space="preserve">      其他法院支出</t>
  </si>
  <si>
    <t xml:space="preserve">      基层司法业务</t>
  </si>
  <si>
    <t xml:space="preserve">      法律援助</t>
  </si>
  <si>
    <t xml:space="preserve">      社区矫正</t>
  </si>
  <si>
    <t xml:space="preserve">      其他司法支出</t>
  </si>
  <si>
    <t xml:space="preserve">    其他公共安全支出(款)</t>
  </si>
  <si>
    <t xml:space="preserve">      其他公共安全支出(项）</t>
  </si>
  <si>
    <t xml:space="preserve">      其他教育费附加安排的支出 </t>
  </si>
  <si>
    <t xml:space="preserve">      科技成果转化与扩散 </t>
  </si>
  <si>
    <t>（六）文化旅游体育与传媒支出</t>
  </si>
  <si>
    <t xml:space="preserve">    文化和旅游</t>
  </si>
  <si>
    <t xml:space="preserve">      文化和旅游交流与合作</t>
  </si>
  <si>
    <t xml:space="preserve">      其他文化和旅游支出</t>
  </si>
  <si>
    <t xml:space="preserve">    新闻出版电影</t>
  </si>
  <si>
    <t xml:space="preserve">      其他新闻出版电影支出</t>
  </si>
  <si>
    <t xml:space="preserve">    广播电视</t>
  </si>
  <si>
    <t xml:space="preserve">      其他广播电视支出</t>
  </si>
  <si>
    <t xml:space="preserve">      行政区划和地名管理 </t>
  </si>
  <si>
    <t xml:space="preserve">      抚恤</t>
  </si>
  <si>
    <t xml:space="preserve">      退役士兵安置</t>
  </si>
  <si>
    <t xml:space="preserve">      老年福利 </t>
  </si>
  <si>
    <t xml:space="preserve">    退役军人管理事务</t>
  </si>
  <si>
    <t>（八）卫生健康支出</t>
  </si>
  <si>
    <t xml:space="preserve">    卫生健康管理事务</t>
  </si>
  <si>
    <t xml:space="preserve">      其他卫生健康管理事务支出</t>
  </si>
  <si>
    <t xml:space="preserve">      卫生监督机构 </t>
  </si>
  <si>
    <t xml:space="preserve">      疾病应急救助</t>
  </si>
  <si>
    <t xml:space="preserve">    医疗保障管理事务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</si>
  <si>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</si>
  <si>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</si>
  <si>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</si>
  <si>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</si>
  <si>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</si>
  <si>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  污染防治 </t>
  </si>
  <si>
    <t xml:space="preserve">      停伐补助</t>
  </si>
  <si>
    <t xml:space="preserve">    能源节约利用</t>
  </si>
  <si>
    <t xml:space="preserve">      能源节能利用</t>
  </si>
  <si>
    <t xml:space="preserve">      其他污染减排支出</t>
  </si>
  <si>
    <t xml:space="preserve">    林业和草原</t>
  </si>
  <si>
    <t xml:space="preserve">      其他林业和草原支出</t>
  </si>
  <si>
    <t xml:space="preserve">      水利工程建设 </t>
  </si>
  <si>
    <t xml:space="preserve">      农业保险保费补贴 </t>
  </si>
  <si>
    <t xml:space="preserve">    （十二）交通运输支出</t>
  </si>
  <si>
    <t>（十三）资源勘探信息等支出</t>
  </si>
  <si>
    <t>（十六）自然资源海洋气象等支出</t>
  </si>
  <si>
    <t xml:space="preserve">    自然资源事务</t>
  </si>
  <si>
    <t xml:space="preserve">      自然资源规划及管理</t>
  </si>
  <si>
    <t xml:space="preserve">      其他自然资源事务支出</t>
  </si>
  <si>
    <t xml:space="preserve">    其他自然资源海洋气象等支出</t>
  </si>
  <si>
    <t xml:space="preserve">      其他自然资源海洋气象等支出</t>
  </si>
  <si>
    <t>（十七）住房保障支出</t>
  </si>
  <si>
    <t xml:space="preserve">    住房改革支出 </t>
  </si>
  <si>
    <t>（十八）粮油物资储备支出</t>
  </si>
  <si>
    <t>（十九）灾害防治及应急管理支出</t>
  </si>
  <si>
    <t xml:space="preserve">    应急管理事务</t>
  </si>
  <si>
    <t xml:space="preserve">      灾害风险防治</t>
  </si>
  <si>
    <t xml:space="preserve">      安全监管</t>
  </si>
  <si>
    <t xml:space="preserve">      安全生产基础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</si>
  <si>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</si>
  <si>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</si>
  <si>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</si>
  <si>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</si>
  <si>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自然灾害救灾及恢复重建事务</t>
  </si>
  <si>
    <t xml:space="preserve">    其他灾害防治及应急管理支出</t>
  </si>
  <si>
    <t xml:space="preserve">    其他支出(款)</t>
  </si>
  <si>
    <t xml:space="preserve">      其他支出(项)</t>
  </si>
  <si>
    <t xml:space="preserve">    地方政府一般债务付息支出</t>
  </si>
  <si>
    <t xml:space="preserve">      地方政府一般债券付息支出</t>
  </si>
  <si>
    <t>（二十二）债务发行费用支出</t>
  </si>
  <si>
    <t xml:space="preserve">      地方政府一般债务发行费用支出</t>
  </si>
  <si>
    <t xml:space="preserve"> 二、转移性支出</t>
  </si>
  <si>
    <t>（三）补充预算稳定调节基金</t>
  </si>
  <si>
    <t>（四）结转下年</t>
  </si>
  <si>
    <t>（五）地区间援助支出</t>
  </si>
  <si>
    <t>（六）地方政府一般债务还本支出</t>
  </si>
  <si>
    <t>支出合计</t>
  </si>
  <si>
    <t>注：全县7个乡镇参照部门预算单位管理，嵊泗县2019年一般公共预算支出决算与嵊泗县2019年一般公共预算本级支出决算一致；故公开的嵊泗县2019年一般公共预算支出决算即嵊泗县2019年一般公共预算本级支出决算。</t>
  </si>
  <si>
    <t>嵊泗县2019年一般公共预算基本支出决算</t>
  </si>
  <si>
    <t>项目</t>
  </si>
  <si>
    <t>2016年决算数</t>
  </si>
  <si>
    <t>基本支出合计</t>
  </si>
  <si>
    <t>一、机关工资福利支出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</si>
  <si>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</si>
  <si>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</si>
  <si>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</si>
  <si>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</si>
  <si>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</si>
  <si>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</si>
  <si>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</si>
  <si>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</si>
  <si>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</si>
  <si>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</si>
  <si>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</si>
  <si>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</si>
  <si>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</si>
  <si>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维修(护)费</t>
  </si>
  <si>
    <t xml:space="preserve">  其他商品和服务支出</t>
  </si>
  <si>
    <t>三、机关资本性支出（一）</t>
  </si>
  <si>
    <t>四、机关资本性支出（二）</t>
  </si>
  <si>
    <t>五、对事业单位经常性补助</t>
  </si>
  <si>
    <t xml:space="preserve">  工资福利支出</t>
  </si>
  <si>
    <t xml:space="preserve">  商品和服务支出</t>
  </si>
  <si>
    <t xml:space="preserve">  其他事业单位补助</t>
  </si>
  <si>
    <t>六、对事业单位资本性补助</t>
  </si>
  <si>
    <t>七、对企业补助</t>
  </si>
  <si>
    <t>八、对企业资本性支出</t>
  </si>
  <si>
    <t>九、对个人和家庭的补助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</si>
  <si>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</si>
  <si>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</si>
  <si>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</si>
  <si>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</si>
  <si>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</si>
  <si>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</si>
  <si>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</si>
  <si>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</si>
  <si>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</si>
  <si>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</si>
  <si>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</si>
  <si>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嵊泗县2019年一般公共预算税收返还和转移支付决算表</t>
  </si>
  <si>
    <t>单位:万元</t>
  </si>
  <si>
    <t>项　　目　　名　　称</t>
  </si>
  <si>
    <t>金额</t>
  </si>
  <si>
    <t>一、税收返还收入合计</t>
  </si>
  <si>
    <t xml:space="preserve"> （一）上划“增值税”净返还</t>
  </si>
  <si>
    <t xml:space="preserve"> （二）上划“企业所得税、个人所得税”基数返还</t>
  </si>
  <si>
    <t xml:space="preserve"> （三）成品油税费改革基数返还</t>
  </si>
  <si>
    <t xml:space="preserve"> （四）消费税基数返还</t>
  </si>
  <si>
    <t xml:space="preserve"> （五）营改增基数返还</t>
  </si>
  <si>
    <t>二、转移支付补助合计</t>
  </si>
  <si>
    <t xml:space="preserve"> （一）省级一般性转移支付补助</t>
  </si>
  <si>
    <t xml:space="preserve">   1.专项转入一般转移支付补助</t>
  </si>
  <si>
    <r>
      <rPr>
        <sz val="14"/>
        <color theme="1"/>
        <rFont val="宋体"/>
        <charset val="134"/>
      </rPr>
      <t xml:space="preserve">   2</t>
    </r>
    <r>
      <rPr>
        <sz val="14"/>
        <rFont val="宋体"/>
        <charset val="134"/>
      </rPr>
      <t>.其他体制结算补助</t>
    </r>
  </si>
  <si>
    <t xml:space="preserve"> （二）省级专项转移支付补助</t>
  </si>
  <si>
    <t xml:space="preserve"> （三）市级转移支付补助</t>
  </si>
  <si>
    <t>嵊泗县2019年专项转移支付分地区、分项目决算表</t>
  </si>
  <si>
    <t>项目名称</t>
  </si>
  <si>
    <t>菜园镇</t>
  </si>
  <si>
    <t>洋山镇</t>
  </si>
  <si>
    <t>嵊山镇</t>
  </si>
  <si>
    <t>五龙乡</t>
  </si>
  <si>
    <t>枸杞乡</t>
  </si>
  <si>
    <t>黄龙乡</t>
  </si>
  <si>
    <t>花鸟乡</t>
  </si>
  <si>
    <t>注：我县不存在专项转移支付</t>
  </si>
  <si>
    <t>嵊泗县2019年一般公共预算税收返还和一般性转移支付表</t>
  </si>
  <si>
    <t>2019年预算数</t>
  </si>
  <si>
    <t xml:space="preserve"> 一、税收返还支出</t>
  </si>
  <si>
    <t xml:space="preserve">    所得税基数返还支出</t>
  </si>
  <si>
    <t xml:space="preserve">    成品油改革税收返还支出</t>
  </si>
  <si>
    <t xml:space="preserve">    增值税税收返还支出</t>
  </si>
  <si>
    <t xml:space="preserve">    消费税税收返还支出</t>
  </si>
  <si>
    <t xml:space="preserve">    营改增基数返还支出</t>
  </si>
  <si>
    <t xml:space="preserve"> 二、一般性转移支付</t>
  </si>
  <si>
    <t xml:space="preserve">    体制补助支出</t>
  </si>
  <si>
    <t xml:space="preserve">    均衡性转移支付</t>
  </si>
  <si>
    <t xml:space="preserve">    县级基本财力保障机制奖补资金支出</t>
  </si>
  <si>
    <t xml:space="preserve">    结算补助支出</t>
  </si>
  <si>
    <t xml:space="preserve">    成品油价格和税费改革转移支付补助支出</t>
  </si>
  <si>
    <t xml:space="preserve">    其他一般性转移支付支出</t>
  </si>
  <si>
    <t>支 出 合 计</t>
  </si>
  <si>
    <t>注：我县不存在税收返还和一般性转移支付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</si>
</sst>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%"/>
    <numFmt numFmtId="178" formatCode="0.0"/>
    <numFmt numFmtId="179" formatCode="0_ "/>
  </numFmts>
  <fonts count="4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创艺简标宋"/>
      <charset val="134"/>
    </font>
    <font>
      <sz val="9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8"/>
      <name val="创艺简标宋"/>
      <charset val="134"/>
    </font>
    <font>
      <sz val="12"/>
      <name val="创艺简标宋"/>
      <charset val="134"/>
    </font>
    <font>
      <b/>
      <sz val="12"/>
      <name val="创艺简标宋"/>
      <charset val="134"/>
    </font>
    <font>
      <sz val="9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color indexed="8"/>
      <name val="黑体"/>
      <charset val="134"/>
    </font>
    <font>
      <b/>
      <sz val="9"/>
      <color indexed="8"/>
      <name val="宋体"/>
      <charset val="134"/>
    </font>
    <font>
      <sz val="9"/>
      <color indexed="10"/>
      <name val="宋体"/>
      <charset val="134"/>
    </font>
    <font>
      <sz val="18"/>
      <color indexed="8"/>
      <name val="创艺简标宋"/>
      <charset val="134"/>
    </font>
    <font>
      <sz val="9"/>
      <name val="黑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楷体_GB2312"/>
      <charset val="134"/>
    </font>
    <font>
      <sz val="12"/>
      <name val="Times New Roman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15" borderId="5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5" fillId="20" borderId="6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42" fillId="21" borderId="5" applyNumberFormat="0" applyAlignment="0" applyProtection="0">
      <alignment vertical="center"/>
    </xf>
    <xf numFmtId="0" fontId="43" fillId="23" borderId="12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45" fillId="0" borderId="0"/>
    <xf numFmtId="0" fontId="26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46" fillId="0" borderId="0"/>
  </cellStyleXfs>
  <cellXfs count="112">
    <xf numFmtId="0" fontId="0" fillId="0" borderId="0" xfId="0"/>
    <xf numFmtId="0" fontId="1" fillId="0" borderId="0" xfId="0" applyFont="1" applyFill="1" applyAlignment="1"/>
    <xf numFmtId="0" fontId="2" fillId="0" borderId="0" xfId="35" applyFont="1" applyFill="1" applyAlignment="1">
      <alignment horizontal="center" vertical="center"/>
    </xf>
    <xf numFmtId="0" fontId="3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4" fillId="0" borderId="1" xfId="35" applyFont="1" applyFill="1" applyBorder="1" applyAlignment="1">
      <alignment horizontal="center" vertical="center"/>
    </xf>
    <xf numFmtId="0" fontId="4" fillId="0" borderId="1" xfId="3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2" fillId="0" borderId="0" xfId="35" applyFont="1" applyFill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11" fillId="0" borderId="1" xfId="35" applyFont="1" applyBorder="1" applyAlignment="1">
      <alignment horizontal="center" vertical="center"/>
    </xf>
    <xf numFmtId="0" fontId="11" fillId="0" borderId="1" xfId="35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2" borderId="0" xfId="33" applyFont="1" applyFill="1">
      <alignment vertical="center"/>
    </xf>
    <xf numFmtId="0" fontId="16" fillId="0" borderId="0" xfId="33" applyFont="1" applyFill="1">
      <alignment vertical="center"/>
    </xf>
    <xf numFmtId="0" fontId="17" fillId="0" borderId="0" xfId="33" applyFont="1">
      <alignment vertical="center"/>
    </xf>
    <xf numFmtId="0" fontId="17" fillId="0" borderId="0" xfId="33" applyFont="1" applyAlignment="1">
      <alignment horizontal="center" vertical="center"/>
    </xf>
    <xf numFmtId="176" fontId="17" fillId="0" borderId="0" xfId="33" applyNumberFormat="1" applyFont="1" applyAlignment="1">
      <alignment horizontal="center" vertical="center"/>
    </xf>
    <xf numFmtId="0" fontId="15" fillId="0" borderId="0" xfId="33" applyFont="1">
      <alignment vertical="center"/>
    </xf>
    <xf numFmtId="0" fontId="7" fillId="2" borderId="0" xfId="35" applyFont="1" applyFill="1" applyAlignment="1">
      <alignment horizontal="center" vertical="center"/>
    </xf>
    <xf numFmtId="176" fontId="17" fillId="0" borderId="0" xfId="33" applyNumberFormat="1" applyFont="1" applyAlignment="1">
      <alignment horizontal="right" vertical="center"/>
    </xf>
    <xf numFmtId="0" fontId="10" fillId="0" borderId="0" xfId="33" applyFont="1" applyAlignment="1">
      <alignment horizontal="center" vertical="center"/>
    </xf>
    <xf numFmtId="0" fontId="18" fillId="0" borderId="1" xfId="33" applyFont="1" applyBorder="1" applyAlignment="1">
      <alignment horizontal="center" vertical="center"/>
    </xf>
    <xf numFmtId="176" fontId="18" fillId="0" borderId="1" xfId="33" applyNumberFormat="1" applyFont="1" applyBorder="1" applyAlignment="1">
      <alignment horizontal="center" vertical="center"/>
    </xf>
    <xf numFmtId="0" fontId="18" fillId="0" borderId="1" xfId="33" applyNumberFormat="1" applyFont="1" applyFill="1" applyBorder="1" applyAlignment="1">
      <alignment horizontal="center" vertical="center"/>
    </xf>
    <xf numFmtId="176" fontId="18" fillId="0" borderId="1" xfId="33" applyNumberFormat="1" applyFont="1" applyFill="1" applyBorder="1" applyAlignment="1">
      <alignment horizontal="center" vertical="center" wrapText="1"/>
    </xf>
    <xf numFmtId="177" fontId="18" fillId="0" borderId="1" xfId="33" applyNumberFormat="1" applyFont="1" applyFill="1" applyBorder="1" applyAlignment="1">
      <alignment horizontal="center" vertical="center" wrapText="1"/>
    </xf>
    <xf numFmtId="0" fontId="10" fillId="0" borderId="1" xfId="33" applyNumberFormat="1" applyFont="1" applyFill="1" applyBorder="1">
      <alignment vertical="center"/>
    </xf>
    <xf numFmtId="176" fontId="10" fillId="0" borderId="1" xfId="33" applyNumberFormat="1" applyFont="1" applyFill="1" applyBorder="1" applyAlignment="1">
      <alignment horizontal="center" vertical="center" wrapText="1"/>
    </xf>
    <xf numFmtId="177" fontId="10" fillId="0" borderId="1" xfId="33" applyNumberFormat="1" applyFont="1" applyBorder="1" applyAlignment="1">
      <alignment horizontal="center" vertical="center" wrapText="1"/>
    </xf>
    <xf numFmtId="0" fontId="10" fillId="0" borderId="1" xfId="33" applyNumberFormat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10" fillId="0" borderId="4" xfId="33" applyNumberFormat="1" applyFont="1" applyFill="1" applyBorder="1">
      <alignment vertical="center"/>
    </xf>
    <xf numFmtId="0" fontId="10" fillId="0" borderId="4" xfId="33" applyNumberFormat="1" applyFont="1" applyFill="1" applyBorder="1" applyAlignment="1">
      <alignment horizontal="center" vertical="center"/>
    </xf>
    <xf numFmtId="176" fontId="10" fillId="0" borderId="4" xfId="33" applyNumberFormat="1" applyFont="1" applyFill="1" applyBorder="1" applyAlignment="1">
      <alignment horizontal="center" vertical="center" wrapText="1"/>
    </xf>
    <xf numFmtId="177" fontId="10" fillId="0" borderId="4" xfId="0" applyNumberFormat="1" applyFont="1" applyBorder="1" applyAlignment="1">
      <alignment horizontal="center" vertical="center" wrapText="1"/>
    </xf>
    <xf numFmtId="0" fontId="10" fillId="0" borderId="0" xfId="33" applyNumberFormat="1" applyFont="1" applyFill="1" applyAlignment="1">
      <alignment horizontal="center" vertical="top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78" fontId="10" fillId="0" borderId="0" xfId="0" applyNumberFormat="1" applyFont="1" applyAlignment="1">
      <alignment vertical="center"/>
    </xf>
    <xf numFmtId="0" fontId="22" fillId="0" borderId="0" xfId="35" applyFont="1" applyFill="1" applyAlignment="1">
      <alignment horizontal="center" vertical="center"/>
    </xf>
    <xf numFmtId="31" fontId="14" fillId="0" borderId="3" xfId="0" applyNumberFormat="1" applyFont="1" applyBorder="1" applyAlignment="1">
      <alignment horizontal="right" vertical="center"/>
    </xf>
    <xf numFmtId="0" fontId="20" fillId="0" borderId="1" xfId="35" applyFont="1" applyFill="1" applyBorder="1" applyAlignment="1">
      <alignment horizontal="center" vertical="center"/>
    </xf>
    <xf numFmtId="0" fontId="20" fillId="0" borderId="1" xfId="35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0" fontId="14" fillId="3" borderId="1" xfId="35" applyFont="1" applyFill="1" applyBorder="1" applyAlignment="1">
      <alignment horizontal="center" vertical="center"/>
    </xf>
    <xf numFmtId="0" fontId="20" fillId="0" borderId="1" xfId="35" applyFont="1" applyFill="1" applyBorder="1" applyAlignment="1">
      <alignment horizontal="left" vertical="center"/>
    </xf>
    <xf numFmtId="1" fontId="20" fillId="0" borderId="1" xfId="35" applyNumberFormat="1" applyFont="1" applyFill="1" applyBorder="1" applyAlignment="1">
      <alignment horizontal="center" vertical="center"/>
    </xf>
    <xf numFmtId="178" fontId="20" fillId="0" borderId="1" xfId="12" applyNumberFormat="1" applyFont="1" applyFill="1" applyBorder="1" applyAlignment="1">
      <alignment horizontal="center" vertical="center"/>
    </xf>
    <xf numFmtId="178" fontId="18" fillId="0" borderId="1" xfId="12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/>
    </xf>
    <xf numFmtId="178" fontId="14" fillId="0" borderId="1" xfId="12" applyNumberFormat="1" applyFont="1" applyFill="1" applyBorder="1" applyAlignment="1">
      <alignment horizontal="center" vertical="center"/>
    </xf>
    <xf numFmtId="178" fontId="10" fillId="0" borderId="1" xfId="12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7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4" fillId="0" borderId="1" xfId="35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1" fontId="14" fillId="0" borderId="3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0" xfId="35" applyFont="1" applyFill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1" xfId="35" applyFont="1" applyBorder="1" applyAlignment="1">
      <alignment horizontal="center" vertical="center"/>
    </xf>
    <xf numFmtId="0" fontId="18" fillId="0" borderId="1" xfId="35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35" applyFont="1" applyFill="1" applyBorder="1" applyAlignment="1">
      <alignment horizontal="left" vertical="center"/>
    </xf>
    <xf numFmtId="179" fontId="10" fillId="0" borderId="1" xfId="0" applyNumberFormat="1" applyFont="1" applyBorder="1" applyAlignment="1">
      <alignment horizontal="center" vertical="center"/>
    </xf>
    <xf numFmtId="0" fontId="10" fillId="0" borderId="1" xfId="35" applyFont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left" vertical="center"/>
    </xf>
    <xf numFmtId="179" fontId="10" fillId="0" borderId="1" xfId="0" applyNumberFormat="1" applyFont="1" applyFill="1" applyBorder="1" applyAlignment="1">
      <alignment horizontal="center" vertical="center"/>
    </xf>
    <xf numFmtId="1" fontId="10" fillId="0" borderId="1" xfId="35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" fontId="10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 wrapText="1"/>
    </xf>
  </cellXfs>
  <cellStyles count="57">
    <cellStyle name="常规" xfId="0" builtinId="0"/>
    <cellStyle name="常规_Book1_2013年度预算报告附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5_嵊泗县2019年一般公共预算收支决算（3）" xfId="33"/>
    <cellStyle name="适中" xfId="34" builtinId="28"/>
    <cellStyle name="常规_2000年预计及2001年计划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样式 1" xfId="56"/>
  </cellStyles>
  <dxfs count="1"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24"/>
  <sheetViews>
    <sheetView showZeros="0" zoomScale="120" zoomScaleNormal="120" workbookViewId="0">
      <pane ySplit="3" topLeftCell="A1218" activePane="bottomLeft" state="frozen"/>
      <selection/>
      <selection pane="bottomLeft" activeCell="E1232" sqref="E1232"/>
    </sheetView>
  </sheetViews>
  <sheetFormatPr defaultColWidth="9" defaultRowHeight="20.1" customHeight="1" outlineLevelCol="4"/>
  <cols>
    <col min="1" max="1" width="33.625" style="57" customWidth="1"/>
    <col min="2" max="4" width="12.5" style="94" customWidth="1"/>
    <col min="5" max="5" width="12.5" style="57" customWidth="1"/>
    <col min="6" max="16384" width="9" style="57"/>
  </cols>
  <sheetData>
    <row r="1" s="92" customFormat="1" ht="29.25" customHeight="1" spans="1:5">
      <c r="A1" s="95" t="s">
        <v>0</v>
      </c>
      <c r="B1" s="95"/>
      <c r="C1" s="95"/>
      <c r="D1" s="95"/>
      <c r="E1" s="95"/>
    </row>
    <row r="2" s="93" customFormat="1" ht="13.5" customHeight="1" spans="1:5">
      <c r="A2" s="96"/>
      <c r="B2" s="96"/>
      <c r="C2" s="96"/>
      <c r="D2" s="97" t="s">
        <v>1</v>
      </c>
      <c r="E2" s="97"/>
    </row>
    <row r="3" s="93" customFormat="1" ht="39" customHeight="1" spans="1:5">
      <c r="A3" s="98" t="s">
        <v>2</v>
      </c>
      <c r="B3" s="98" t="s">
        <v>3</v>
      </c>
      <c r="C3" s="99" t="s">
        <v>4</v>
      </c>
      <c r="D3" s="98" t="s">
        <v>5</v>
      </c>
      <c r="E3" s="100" t="s">
        <v>6</v>
      </c>
    </row>
    <row r="4" customHeight="1" spans="1:5">
      <c r="A4" s="101" t="s">
        <v>7</v>
      </c>
      <c r="B4" s="102">
        <v>970858</v>
      </c>
      <c r="C4" s="103">
        <v>820764</v>
      </c>
      <c r="D4" s="103">
        <v>861500</v>
      </c>
      <c r="E4" s="75">
        <f>D4/C4*100</f>
        <v>104.963180646325</v>
      </c>
    </row>
    <row r="5" customHeight="1" spans="1:5">
      <c r="A5" s="104" t="s">
        <v>8</v>
      </c>
      <c r="B5" s="102">
        <v>142176</v>
      </c>
      <c r="C5" s="103">
        <v>142176</v>
      </c>
      <c r="D5" s="103">
        <v>149300</v>
      </c>
      <c r="E5" s="75">
        <f t="shared" ref="E5:E68" si="0">D5/C5*100</f>
        <v>105.010690974567</v>
      </c>
    </row>
    <row r="6" customHeight="1" spans="1:5">
      <c r="A6" s="104" t="s">
        <v>9</v>
      </c>
      <c r="B6" s="105">
        <v>2376</v>
      </c>
      <c r="C6" s="103">
        <v>2376</v>
      </c>
      <c r="D6" s="103">
        <v>2495</v>
      </c>
      <c r="E6" s="75">
        <f t="shared" si="0"/>
        <v>105.008417508418</v>
      </c>
    </row>
    <row r="7" customHeight="1" spans="1:5">
      <c r="A7" s="104" t="s">
        <v>10</v>
      </c>
      <c r="B7" s="105">
        <v>1649</v>
      </c>
      <c r="C7" s="103">
        <v>1649</v>
      </c>
      <c r="D7" s="103">
        <v>1732</v>
      </c>
      <c r="E7" s="75">
        <f t="shared" si="0"/>
        <v>105.033353547605</v>
      </c>
    </row>
    <row r="8" customHeight="1" spans="1:5">
      <c r="A8" s="104" t="s">
        <v>11</v>
      </c>
      <c r="B8" s="105">
        <v>292</v>
      </c>
      <c r="C8" s="103">
        <v>292</v>
      </c>
      <c r="D8" s="103">
        <v>307</v>
      </c>
      <c r="E8" s="75">
        <f t="shared" si="0"/>
        <v>105.13698630137</v>
      </c>
    </row>
    <row r="9" customHeight="1" spans="1:5">
      <c r="A9" s="104" t="s">
        <v>12</v>
      </c>
      <c r="B9" s="105">
        <v>0</v>
      </c>
      <c r="C9" s="103">
        <v>0</v>
      </c>
      <c r="D9" s="103"/>
      <c r="E9" s="75" t="e">
        <f t="shared" si="0"/>
        <v>#DIV/0!</v>
      </c>
    </row>
    <row r="10" customHeight="1" spans="1:5">
      <c r="A10" s="104" t="s">
        <v>13</v>
      </c>
      <c r="B10" s="105">
        <v>240</v>
      </c>
      <c r="C10" s="103">
        <v>240</v>
      </c>
      <c r="D10" s="103">
        <v>252</v>
      </c>
      <c r="E10" s="75">
        <f t="shared" si="0"/>
        <v>105</v>
      </c>
    </row>
    <row r="11" customHeight="1" spans="1:5">
      <c r="A11" s="104" t="s">
        <v>14</v>
      </c>
      <c r="B11" s="105">
        <v>0</v>
      </c>
      <c r="C11" s="103">
        <v>0</v>
      </c>
      <c r="D11" s="103"/>
      <c r="E11" s="75" t="e">
        <f t="shared" si="0"/>
        <v>#DIV/0!</v>
      </c>
    </row>
    <row r="12" customHeight="1" spans="1:5">
      <c r="A12" s="104" t="s">
        <v>15</v>
      </c>
      <c r="B12" s="105">
        <v>60</v>
      </c>
      <c r="C12" s="103">
        <v>60</v>
      </c>
      <c r="D12" s="103">
        <v>63</v>
      </c>
      <c r="E12" s="75">
        <f t="shared" si="0"/>
        <v>105</v>
      </c>
    </row>
    <row r="13" customHeight="1" spans="1:5">
      <c r="A13" s="104" t="s">
        <v>16</v>
      </c>
      <c r="B13" s="105">
        <v>25</v>
      </c>
      <c r="C13" s="103">
        <v>25</v>
      </c>
      <c r="D13" s="103">
        <v>26</v>
      </c>
      <c r="E13" s="75">
        <f t="shared" si="0"/>
        <v>104</v>
      </c>
    </row>
    <row r="14" customHeight="1" spans="1:5">
      <c r="A14" s="104" t="s">
        <v>17</v>
      </c>
      <c r="B14" s="105">
        <v>100</v>
      </c>
      <c r="C14" s="103">
        <v>100</v>
      </c>
      <c r="D14" s="103">
        <v>105</v>
      </c>
      <c r="E14" s="75">
        <f t="shared" si="0"/>
        <v>105</v>
      </c>
    </row>
    <row r="15" customHeight="1" spans="1:5">
      <c r="A15" s="104" t="s">
        <v>18</v>
      </c>
      <c r="B15" s="105">
        <v>0</v>
      </c>
      <c r="C15" s="103">
        <v>0</v>
      </c>
      <c r="D15" s="103"/>
      <c r="E15" s="75" t="e">
        <f t="shared" si="0"/>
        <v>#DIV/0!</v>
      </c>
    </row>
    <row r="16" customHeight="1" spans="1:5">
      <c r="A16" s="101" t="s">
        <v>19</v>
      </c>
      <c r="B16" s="105">
        <v>0</v>
      </c>
      <c r="C16" s="103">
        <v>0</v>
      </c>
      <c r="D16" s="103"/>
      <c r="E16" s="75" t="e">
        <f t="shared" si="0"/>
        <v>#DIV/0!</v>
      </c>
    </row>
    <row r="17" customHeight="1" spans="1:5">
      <c r="A17" s="101" t="s">
        <v>20</v>
      </c>
      <c r="B17" s="105">
        <v>10</v>
      </c>
      <c r="C17" s="103">
        <v>10</v>
      </c>
      <c r="D17" s="103">
        <v>10</v>
      </c>
      <c r="E17" s="75">
        <f t="shared" si="0"/>
        <v>100</v>
      </c>
    </row>
    <row r="18" customHeight="1" spans="1:5">
      <c r="A18" s="106" t="s">
        <v>21</v>
      </c>
      <c r="B18" s="105">
        <v>2342</v>
      </c>
      <c r="C18" s="103">
        <v>2342</v>
      </c>
      <c r="D18" s="103">
        <v>2459</v>
      </c>
      <c r="E18" s="75">
        <f t="shared" si="0"/>
        <v>104.995730145175</v>
      </c>
    </row>
    <row r="19" customHeight="1" spans="1:5">
      <c r="A19" s="106" t="s">
        <v>10</v>
      </c>
      <c r="B19" s="105">
        <v>1634</v>
      </c>
      <c r="C19" s="103">
        <v>1634</v>
      </c>
      <c r="D19" s="103">
        <v>1715</v>
      </c>
      <c r="E19" s="75">
        <f t="shared" si="0"/>
        <v>104.957160342717</v>
      </c>
    </row>
    <row r="20" customHeight="1" spans="1:5">
      <c r="A20" s="106" t="s">
        <v>11</v>
      </c>
      <c r="B20" s="105">
        <v>351</v>
      </c>
      <c r="C20" s="103">
        <v>351</v>
      </c>
      <c r="D20" s="103">
        <v>370</v>
      </c>
      <c r="E20" s="75">
        <f t="shared" si="0"/>
        <v>105.413105413105</v>
      </c>
    </row>
    <row r="21" customHeight="1" spans="1:5">
      <c r="A21" s="106" t="s">
        <v>12</v>
      </c>
      <c r="B21" s="102">
        <v>0</v>
      </c>
      <c r="C21" s="103">
        <v>0</v>
      </c>
      <c r="D21" s="103"/>
      <c r="E21" s="75" t="e">
        <f t="shared" si="0"/>
        <v>#DIV/0!</v>
      </c>
    </row>
    <row r="22" customHeight="1" spans="1:5">
      <c r="A22" s="106" t="s">
        <v>22</v>
      </c>
      <c r="B22" s="105">
        <v>220</v>
      </c>
      <c r="C22" s="103">
        <v>220</v>
      </c>
      <c r="D22" s="103">
        <v>230</v>
      </c>
      <c r="E22" s="75">
        <f t="shared" si="0"/>
        <v>104.545454545455</v>
      </c>
    </row>
    <row r="23" customHeight="1" spans="1:5">
      <c r="A23" s="107" t="s">
        <v>23</v>
      </c>
      <c r="B23" s="105">
        <v>0</v>
      </c>
      <c r="C23" s="103">
        <v>0</v>
      </c>
      <c r="D23" s="103"/>
      <c r="E23" s="75" t="e">
        <f t="shared" si="0"/>
        <v>#DIV/0!</v>
      </c>
    </row>
    <row r="24" customHeight="1" spans="1:5">
      <c r="A24" s="107" t="s">
        <v>24</v>
      </c>
      <c r="B24" s="105">
        <v>137</v>
      </c>
      <c r="C24" s="103">
        <v>137</v>
      </c>
      <c r="D24" s="103">
        <v>144</v>
      </c>
      <c r="E24" s="75">
        <f t="shared" si="0"/>
        <v>105.109489051095</v>
      </c>
    </row>
    <row r="25" customHeight="1" spans="1:5">
      <c r="A25" s="107" t="s">
        <v>19</v>
      </c>
      <c r="B25" s="105">
        <v>0</v>
      </c>
      <c r="C25" s="103">
        <v>0</v>
      </c>
      <c r="D25" s="103"/>
      <c r="E25" s="75" t="e">
        <f t="shared" si="0"/>
        <v>#DIV/0!</v>
      </c>
    </row>
    <row r="26" customHeight="1" spans="1:5">
      <c r="A26" s="107" t="s">
        <v>25</v>
      </c>
      <c r="B26" s="105">
        <v>0</v>
      </c>
      <c r="C26" s="103">
        <v>0</v>
      </c>
      <c r="D26" s="103"/>
      <c r="E26" s="75" t="e">
        <f t="shared" si="0"/>
        <v>#DIV/0!</v>
      </c>
    </row>
    <row r="27" customHeight="1" spans="1:5">
      <c r="A27" s="107" t="s">
        <v>26</v>
      </c>
      <c r="B27" s="105">
        <v>62779</v>
      </c>
      <c r="C27" s="103">
        <v>62779</v>
      </c>
      <c r="D27" s="103">
        <v>65917</v>
      </c>
      <c r="E27" s="75">
        <f t="shared" si="0"/>
        <v>104.998486755125</v>
      </c>
    </row>
    <row r="28" customHeight="1" spans="1:5">
      <c r="A28" s="107" t="s">
        <v>10</v>
      </c>
      <c r="B28" s="105">
        <v>16748</v>
      </c>
      <c r="C28" s="103">
        <v>16748</v>
      </c>
      <c r="D28" s="103">
        <v>17585</v>
      </c>
      <c r="E28" s="75">
        <f t="shared" si="0"/>
        <v>104.997611655123</v>
      </c>
    </row>
    <row r="29" customHeight="1" spans="1:5">
      <c r="A29" s="107" t="s">
        <v>11</v>
      </c>
      <c r="B29" s="105">
        <v>43650</v>
      </c>
      <c r="C29" s="103">
        <v>43650</v>
      </c>
      <c r="D29" s="103">
        <v>45833</v>
      </c>
      <c r="E29" s="75">
        <f t="shared" si="0"/>
        <v>105.001145475372</v>
      </c>
    </row>
    <row r="30" customHeight="1" spans="1:5">
      <c r="A30" s="107" t="s">
        <v>12</v>
      </c>
      <c r="B30" s="105">
        <v>0</v>
      </c>
      <c r="C30" s="103">
        <v>0</v>
      </c>
      <c r="D30" s="103"/>
      <c r="E30" s="75" t="e">
        <f t="shared" si="0"/>
        <v>#DIV/0!</v>
      </c>
    </row>
    <row r="31" customHeight="1" spans="1:5">
      <c r="A31" s="107" t="s">
        <v>27</v>
      </c>
      <c r="B31" s="105">
        <v>0</v>
      </c>
      <c r="C31" s="103">
        <v>0</v>
      </c>
      <c r="D31" s="103"/>
      <c r="E31" s="75" t="e">
        <f t="shared" si="0"/>
        <v>#DIV/0!</v>
      </c>
    </row>
    <row r="32" customHeight="1" spans="1:5">
      <c r="A32" s="107" t="s">
        <v>28</v>
      </c>
      <c r="B32" s="105">
        <v>0</v>
      </c>
      <c r="C32" s="103">
        <v>0</v>
      </c>
      <c r="D32" s="103"/>
      <c r="E32" s="75" t="e">
        <f t="shared" si="0"/>
        <v>#DIV/0!</v>
      </c>
    </row>
    <row r="33" customHeight="1" spans="1:5">
      <c r="A33" s="107" t="s">
        <v>29</v>
      </c>
      <c r="B33" s="105">
        <v>388</v>
      </c>
      <c r="C33" s="103">
        <v>388</v>
      </c>
      <c r="D33" s="103">
        <v>407</v>
      </c>
      <c r="E33" s="75">
        <f t="shared" si="0"/>
        <v>104.896907216495</v>
      </c>
    </row>
    <row r="34" customHeight="1" spans="1:5">
      <c r="A34" s="108" t="s">
        <v>30</v>
      </c>
      <c r="B34" s="28">
        <v>0</v>
      </c>
      <c r="C34" s="28">
        <v>0</v>
      </c>
      <c r="D34" s="28"/>
      <c r="E34" s="75" t="e">
        <f t="shared" si="0"/>
        <v>#DIV/0!</v>
      </c>
    </row>
    <row r="35" customHeight="1" spans="1:5">
      <c r="A35" s="108" t="s">
        <v>31</v>
      </c>
      <c r="B35" s="28">
        <v>0</v>
      </c>
      <c r="C35" s="28">
        <v>0</v>
      </c>
      <c r="D35" s="28"/>
      <c r="E35" s="75" t="e">
        <f t="shared" si="0"/>
        <v>#DIV/0!</v>
      </c>
    </row>
    <row r="36" customHeight="1" spans="1:5">
      <c r="A36" s="108" t="s">
        <v>32</v>
      </c>
      <c r="B36" s="28">
        <v>0</v>
      </c>
      <c r="C36" s="28">
        <v>0</v>
      </c>
      <c r="D36" s="28"/>
      <c r="E36" s="75" t="e">
        <f t="shared" si="0"/>
        <v>#DIV/0!</v>
      </c>
    </row>
    <row r="37" customHeight="1" spans="1:5">
      <c r="A37" s="108" t="s">
        <v>19</v>
      </c>
      <c r="B37" s="28">
        <v>246</v>
      </c>
      <c r="C37" s="28">
        <v>246</v>
      </c>
      <c r="D37" s="28">
        <v>258</v>
      </c>
      <c r="E37" s="75">
        <f t="shared" si="0"/>
        <v>104.878048780488</v>
      </c>
    </row>
    <row r="38" customHeight="1" spans="1:5">
      <c r="A38" s="108" t="s">
        <v>33</v>
      </c>
      <c r="B38" s="28">
        <v>1747</v>
      </c>
      <c r="C38" s="28">
        <v>1747</v>
      </c>
      <c r="D38" s="28">
        <v>1834</v>
      </c>
      <c r="E38" s="75">
        <f t="shared" si="0"/>
        <v>104.979965655409</v>
      </c>
    </row>
    <row r="39" customHeight="1" spans="1:5">
      <c r="A39" s="108" t="s">
        <v>34</v>
      </c>
      <c r="B39" s="28">
        <v>4837</v>
      </c>
      <c r="C39" s="28">
        <v>4837</v>
      </c>
      <c r="D39" s="28">
        <v>5079</v>
      </c>
      <c r="E39" s="75">
        <f t="shared" si="0"/>
        <v>105.00310109572</v>
      </c>
    </row>
    <row r="40" customHeight="1" spans="1:5">
      <c r="A40" s="108" t="s">
        <v>10</v>
      </c>
      <c r="B40" s="28">
        <v>3454</v>
      </c>
      <c r="C40" s="28">
        <v>3454</v>
      </c>
      <c r="D40" s="28">
        <v>3626</v>
      </c>
      <c r="E40" s="75">
        <f t="shared" si="0"/>
        <v>104.979733642154</v>
      </c>
    </row>
    <row r="41" customHeight="1" spans="1:5">
      <c r="A41" s="108" t="s">
        <v>11</v>
      </c>
      <c r="B41" s="28">
        <v>942</v>
      </c>
      <c r="C41" s="28">
        <v>942</v>
      </c>
      <c r="D41" s="28">
        <v>990</v>
      </c>
      <c r="E41" s="75">
        <f t="shared" si="0"/>
        <v>105.095541401274</v>
      </c>
    </row>
    <row r="42" customHeight="1" spans="1:5">
      <c r="A42" s="108" t="s">
        <v>12</v>
      </c>
      <c r="B42" s="28">
        <v>0</v>
      </c>
      <c r="C42" s="28">
        <v>0</v>
      </c>
      <c r="D42" s="28"/>
      <c r="E42" s="75" t="e">
        <f t="shared" si="0"/>
        <v>#DIV/0!</v>
      </c>
    </row>
    <row r="43" customHeight="1" spans="1:5">
      <c r="A43" s="108" t="s">
        <v>35</v>
      </c>
      <c r="B43" s="28">
        <v>0</v>
      </c>
      <c r="C43" s="28">
        <v>0</v>
      </c>
      <c r="D43" s="28"/>
      <c r="E43" s="75" t="e">
        <f t="shared" si="0"/>
        <v>#DIV/0!</v>
      </c>
    </row>
    <row r="44" customHeight="1" spans="1:5">
      <c r="A44" s="108" t="s">
        <v>36</v>
      </c>
      <c r="B44" s="28">
        <v>0</v>
      </c>
      <c r="C44" s="28">
        <v>0</v>
      </c>
      <c r="D44" s="28"/>
      <c r="E44" s="75" t="e">
        <f t="shared" si="0"/>
        <v>#DIV/0!</v>
      </c>
    </row>
    <row r="45" customHeight="1" spans="1:5">
      <c r="A45" s="108" t="s">
        <v>37</v>
      </c>
      <c r="B45" s="28">
        <v>120</v>
      </c>
      <c r="C45" s="28">
        <v>120</v>
      </c>
      <c r="D45" s="28">
        <v>126</v>
      </c>
      <c r="E45" s="75">
        <f t="shared" si="0"/>
        <v>105</v>
      </c>
    </row>
    <row r="46" customHeight="1" spans="1:5">
      <c r="A46" s="108" t="s">
        <v>38</v>
      </c>
      <c r="B46" s="28">
        <v>115</v>
      </c>
      <c r="C46" s="28">
        <v>115</v>
      </c>
      <c r="D46" s="28">
        <v>121</v>
      </c>
      <c r="E46" s="75">
        <f t="shared" si="0"/>
        <v>105.217391304348</v>
      </c>
    </row>
    <row r="47" customHeight="1" spans="1:5">
      <c r="A47" s="108" t="s">
        <v>39</v>
      </c>
      <c r="B47" s="28">
        <v>92</v>
      </c>
      <c r="C47" s="28">
        <v>92</v>
      </c>
      <c r="D47" s="28">
        <v>96</v>
      </c>
      <c r="E47" s="75">
        <f t="shared" si="0"/>
        <v>104.347826086957</v>
      </c>
    </row>
    <row r="48" customHeight="1" spans="1:5">
      <c r="A48" s="108" t="s">
        <v>40</v>
      </c>
      <c r="B48" s="28">
        <v>0</v>
      </c>
      <c r="C48" s="28">
        <v>0</v>
      </c>
      <c r="D48" s="28"/>
      <c r="E48" s="75" t="e">
        <f t="shared" si="0"/>
        <v>#DIV/0!</v>
      </c>
    </row>
    <row r="49" customHeight="1" spans="1:5">
      <c r="A49" s="108" t="s">
        <v>19</v>
      </c>
      <c r="B49" s="28">
        <v>37</v>
      </c>
      <c r="C49" s="28">
        <v>37</v>
      </c>
      <c r="D49" s="28">
        <v>40</v>
      </c>
      <c r="E49" s="75">
        <f t="shared" si="0"/>
        <v>108.108108108108</v>
      </c>
    </row>
    <row r="50" customHeight="1" spans="1:5">
      <c r="A50" s="108" t="s">
        <v>41</v>
      </c>
      <c r="B50" s="28">
        <v>77</v>
      </c>
      <c r="C50" s="28">
        <v>77</v>
      </c>
      <c r="D50" s="28">
        <v>80</v>
      </c>
      <c r="E50" s="75">
        <f t="shared" si="0"/>
        <v>103.896103896104</v>
      </c>
    </row>
    <row r="51" customHeight="1" spans="1:5">
      <c r="A51" s="108" t="s">
        <v>42</v>
      </c>
      <c r="B51" s="28">
        <v>563</v>
      </c>
      <c r="C51" s="28">
        <v>563</v>
      </c>
      <c r="D51" s="28">
        <v>528</v>
      </c>
      <c r="E51" s="75">
        <f t="shared" si="0"/>
        <v>93.7833037300178</v>
      </c>
    </row>
    <row r="52" customHeight="1" spans="1:5">
      <c r="A52" s="108" t="s">
        <v>10</v>
      </c>
      <c r="B52" s="28">
        <v>284</v>
      </c>
      <c r="C52" s="28">
        <v>284</v>
      </c>
      <c r="D52" s="28">
        <v>298</v>
      </c>
      <c r="E52" s="75">
        <f t="shared" si="0"/>
        <v>104.929577464789</v>
      </c>
    </row>
    <row r="53" customHeight="1" spans="1:5">
      <c r="A53" s="108" t="s">
        <v>11</v>
      </c>
      <c r="B53" s="28">
        <v>60</v>
      </c>
      <c r="C53" s="28">
        <v>60</v>
      </c>
      <c r="D53" s="28"/>
      <c r="E53" s="75">
        <f t="shared" si="0"/>
        <v>0</v>
      </c>
    </row>
    <row r="54" customHeight="1" spans="1:5">
      <c r="A54" s="108" t="s">
        <v>12</v>
      </c>
      <c r="B54" s="28">
        <v>0</v>
      </c>
      <c r="C54" s="28">
        <v>0</v>
      </c>
      <c r="D54" s="28"/>
      <c r="E54" s="75" t="e">
        <f t="shared" si="0"/>
        <v>#DIV/0!</v>
      </c>
    </row>
    <row r="55" customHeight="1" spans="1:5">
      <c r="A55" s="108" t="s">
        <v>43</v>
      </c>
      <c r="B55" s="28">
        <v>0</v>
      </c>
      <c r="C55" s="28">
        <v>0</v>
      </c>
      <c r="D55" s="28"/>
      <c r="E55" s="75" t="e">
        <f t="shared" si="0"/>
        <v>#DIV/0!</v>
      </c>
    </row>
    <row r="56" customHeight="1" spans="1:5">
      <c r="A56" s="108" t="s">
        <v>44</v>
      </c>
      <c r="B56" s="28">
        <v>179</v>
      </c>
      <c r="C56" s="28">
        <v>179</v>
      </c>
      <c r="D56" s="28">
        <v>188</v>
      </c>
      <c r="E56" s="75">
        <f t="shared" si="0"/>
        <v>105.027932960894</v>
      </c>
    </row>
    <row r="57" customHeight="1" spans="1:5">
      <c r="A57" s="108" t="s">
        <v>45</v>
      </c>
      <c r="B57" s="28">
        <v>0</v>
      </c>
      <c r="C57" s="28">
        <v>0</v>
      </c>
      <c r="D57" s="28"/>
      <c r="E57" s="75" t="e">
        <f t="shared" si="0"/>
        <v>#DIV/0!</v>
      </c>
    </row>
    <row r="58" customHeight="1" spans="1:5">
      <c r="A58" s="108" t="s">
        <v>46</v>
      </c>
      <c r="B58" s="28">
        <v>40</v>
      </c>
      <c r="C58" s="28">
        <v>40</v>
      </c>
      <c r="D58" s="28">
        <v>42</v>
      </c>
      <c r="E58" s="75">
        <f t="shared" si="0"/>
        <v>105</v>
      </c>
    </row>
    <row r="59" customHeight="1" spans="1:5">
      <c r="A59" s="108" t="s">
        <v>47</v>
      </c>
      <c r="B59" s="28">
        <v>0</v>
      </c>
      <c r="C59" s="28">
        <v>0</v>
      </c>
      <c r="D59" s="28"/>
      <c r="E59" s="75" t="e">
        <f t="shared" si="0"/>
        <v>#DIV/0!</v>
      </c>
    </row>
    <row r="60" customHeight="1" spans="1:5">
      <c r="A60" s="108" t="s">
        <v>19</v>
      </c>
      <c r="B60" s="28">
        <v>0</v>
      </c>
      <c r="C60" s="28">
        <v>0</v>
      </c>
      <c r="D60" s="28"/>
      <c r="E60" s="75" t="e">
        <f t="shared" si="0"/>
        <v>#DIV/0!</v>
      </c>
    </row>
    <row r="61" customHeight="1" spans="1:5">
      <c r="A61" s="108" t="s">
        <v>48</v>
      </c>
      <c r="B61" s="28">
        <v>0</v>
      </c>
      <c r="C61" s="28">
        <v>0</v>
      </c>
      <c r="D61" s="28"/>
      <c r="E61" s="75" t="e">
        <f t="shared" si="0"/>
        <v>#DIV/0!</v>
      </c>
    </row>
    <row r="62" customHeight="1" spans="1:5">
      <c r="A62" s="108" t="s">
        <v>49</v>
      </c>
      <c r="B62" s="28">
        <v>5404</v>
      </c>
      <c r="C62" s="28">
        <v>5404</v>
      </c>
      <c r="D62" s="28">
        <v>5674</v>
      </c>
      <c r="E62" s="75">
        <f t="shared" si="0"/>
        <v>104.99629903775</v>
      </c>
    </row>
    <row r="63" customHeight="1" spans="1:5">
      <c r="A63" s="108" t="s">
        <v>10</v>
      </c>
      <c r="B63" s="28">
        <v>4383</v>
      </c>
      <c r="C63" s="28">
        <v>4383</v>
      </c>
      <c r="D63" s="28">
        <v>4602</v>
      </c>
      <c r="E63" s="75">
        <f t="shared" si="0"/>
        <v>104.996577686516</v>
      </c>
    </row>
    <row r="64" customHeight="1" spans="1:5">
      <c r="A64" s="108" t="s">
        <v>11</v>
      </c>
      <c r="B64" s="28">
        <v>923</v>
      </c>
      <c r="C64" s="28">
        <v>923</v>
      </c>
      <c r="D64" s="28">
        <v>969</v>
      </c>
      <c r="E64" s="75">
        <f t="shared" si="0"/>
        <v>104.98374864572</v>
      </c>
    </row>
    <row r="65" customHeight="1" spans="1:5">
      <c r="A65" s="108" t="s">
        <v>12</v>
      </c>
      <c r="B65" s="28">
        <v>0</v>
      </c>
      <c r="C65" s="28">
        <v>0</v>
      </c>
      <c r="D65" s="28"/>
      <c r="E65" s="75" t="e">
        <f t="shared" si="0"/>
        <v>#DIV/0!</v>
      </c>
    </row>
    <row r="66" customHeight="1" spans="1:5">
      <c r="A66" s="108" t="s">
        <v>50</v>
      </c>
      <c r="B66" s="28">
        <v>0</v>
      </c>
      <c r="C66" s="28">
        <v>0</v>
      </c>
      <c r="D66" s="28"/>
      <c r="E66" s="75" t="e">
        <f t="shared" si="0"/>
        <v>#DIV/0!</v>
      </c>
    </row>
    <row r="67" customHeight="1" spans="1:5">
      <c r="A67" s="108" t="s">
        <v>51</v>
      </c>
      <c r="B67" s="28">
        <v>0</v>
      </c>
      <c r="C67" s="28">
        <v>0</v>
      </c>
      <c r="D67" s="28"/>
      <c r="E67" s="75" t="e">
        <f t="shared" si="0"/>
        <v>#DIV/0!</v>
      </c>
    </row>
    <row r="68" customHeight="1" spans="1:5">
      <c r="A68" s="108" t="s">
        <v>52</v>
      </c>
      <c r="B68" s="28">
        <v>0</v>
      </c>
      <c r="C68" s="28">
        <v>0</v>
      </c>
      <c r="D68" s="28"/>
      <c r="E68" s="75" t="e">
        <f t="shared" si="0"/>
        <v>#DIV/0!</v>
      </c>
    </row>
    <row r="69" customHeight="1" spans="1:5">
      <c r="A69" s="108" t="s">
        <v>53</v>
      </c>
      <c r="B69" s="28">
        <v>12</v>
      </c>
      <c r="C69" s="28">
        <v>12</v>
      </c>
      <c r="D69" s="28">
        <v>13</v>
      </c>
      <c r="E69" s="75">
        <f t="shared" ref="E69:E132" si="1">D69/C69*100</f>
        <v>108.333333333333</v>
      </c>
    </row>
    <row r="70" customHeight="1" spans="1:5">
      <c r="A70" s="108" t="s">
        <v>54</v>
      </c>
      <c r="B70" s="28">
        <v>0</v>
      </c>
      <c r="C70" s="28">
        <v>0</v>
      </c>
      <c r="D70" s="28"/>
      <c r="E70" s="75" t="e">
        <f t="shared" si="1"/>
        <v>#DIV/0!</v>
      </c>
    </row>
    <row r="71" customHeight="1" spans="1:5">
      <c r="A71" s="108" t="s">
        <v>19</v>
      </c>
      <c r="B71" s="28">
        <v>0</v>
      </c>
      <c r="C71" s="28">
        <v>0</v>
      </c>
      <c r="D71" s="28"/>
      <c r="E71" s="75" t="e">
        <f t="shared" si="1"/>
        <v>#DIV/0!</v>
      </c>
    </row>
    <row r="72" customHeight="1" spans="1:5">
      <c r="A72" s="108" t="s">
        <v>55</v>
      </c>
      <c r="B72" s="28">
        <v>86</v>
      </c>
      <c r="C72" s="28">
        <v>86</v>
      </c>
      <c r="D72" s="28">
        <v>90</v>
      </c>
      <c r="E72" s="75">
        <f t="shared" si="1"/>
        <v>104.651162790698</v>
      </c>
    </row>
    <row r="73" customHeight="1" spans="1:5">
      <c r="A73" s="108" t="s">
        <v>56</v>
      </c>
      <c r="B73" s="28">
        <v>11759</v>
      </c>
      <c r="C73" s="28">
        <v>11759</v>
      </c>
      <c r="D73" s="28">
        <v>12347</v>
      </c>
      <c r="E73" s="75">
        <f t="shared" si="1"/>
        <v>105.000425206225</v>
      </c>
    </row>
    <row r="74" customHeight="1" spans="1:5">
      <c r="A74" s="108" t="s">
        <v>10</v>
      </c>
      <c r="B74" s="28">
        <v>5235</v>
      </c>
      <c r="C74" s="28">
        <v>5235</v>
      </c>
      <c r="D74" s="28">
        <v>5497</v>
      </c>
      <c r="E74" s="75">
        <f t="shared" si="1"/>
        <v>105.004775549188</v>
      </c>
    </row>
    <row r="75" customHeight="1" spans="1:5">
      <c r="A75" s="108" t="s">
        <v>11</v>
      </c>
      <c r="B75" s="28">
        <v>4179</v>
      </c>
      <c r="C75" s="28">
        <v>4179</v>
      </c>
      <c r="D75" s="28">
        <v>4387</v>
      </c>
      <c r="E75" s="75">
        <f t="shared" si="1"/>
        <v>104.977267288825</v>
      </c>
    </row>
    <row r="76" customHeight="1" spans="1:5">
      <c r="A76" s="108" t="s">
        <v>12</v>
      </c>
      <c r="B76" s="28">
        <v>0</v>
      </c>
      <c r="C76" s="28">
        <v>0</v>
      </c>
      <c r="D76" s="28"/>
      <c r="E76" s="75" t="e">
        <f t="shared" si="1"/>
        <v>#DIV/0!</v>
      </c>
    </row>
    <row r="77" customHeight="1" spans="1:5">
      <c r="A77" s="108" t="s">
        <v>57</v>
      </c>
      <c r="B77" s="28">
        <v>0</v>
      </c>
      <c r="C77" s="28">
        <v>0</v>
      </c>
      <c r="D77" s="28"/>
      <c r="E77" s="75" t="e">
        <f t="shared" si="1"/>
        <v>#DIV/0!</v>
      </c>
    </row>
    <row r="78" customHeight="1" spans="1:5">
      <c r="A78" s="108" t="s">
        <v>58</v>
      </c>
      <c r="B78" s="28">
        <v>0</v>
      </c>
      <c r="C78" s="28">
        <v>0</v>
      </c>
      <c r="D78" s="28"/>
      <c r="E78" s="75" t="e">
        <f t="shared" si="1"/>
        <v>#DIV/0!</v>
      </c>
    </row>
    <row r="79" customHeight="1" spans="1:5">
      <c r="A79" s="108" t="s">
        <v>59</v>
      </c>
      <c r="B79" s="28">
        <v>1590</v>
      </c>
      <c r="C79" s="28">
        <v>1590</v>
      </c>
      <c r="D79" s="28">
        <v>1669</v>
      </c>
      <c r="E79" s="75">
        <f t="shared" si="1"/>
        <v>104.96855345912</v>
      </c>
    </row>
    <row r="80" customHeight="1" spans="1:5">
      <c r="A80" s="108" t="s">
        <v>60</v>
      </c>
      <c r="B80" s="28">
        <v>130</v>
      </c>
      <c r="C80" s="28">
        <v>130</v>
      </c>
      <c r="D80" s="28">
        <v>136</v>
      </c>
      <c r="E80" s="75">
        <f t="shared" si="1"/>
        <v>104.615384615385</v>
      </c>
    </row>
    <row r="81" customHeight="1" spans="1:5">
      <c r="A81" s="108" t="s">
        <v>61</v>
      </c>
      <c r="B81" s="28">
        <v>436</v>
      </c>
      <c r="C81" s="28">
        <v>436</v>
      </c>
      <c r="D81" s="28">
        <v>458</v>
      </c>
      <c r="E81" s="75">
        <f t="shared" si="1"/>
        <v>105.045871559633</v>
      </c>
    </row>
    <row r="82" customHeight="1" spans="1:5">
      <c r="A82" s="108" t="s">
        <v>53</v>
      </c>
      <c r="B82" s="28">
        <v>0</v>
      </c>
      <c r="C82" s="28">
        <v>0</v>
      </c>
      <c r="D82" s="28"/>
      <c r="E82" s="75" t="e">
        <f t="shared" si="1"/>
        <v>#DIV/0!</v>
      </c>
    </row>
    <row r="83" customHeight="1" spans="1:5">
      <c r="A83" s="108" t="s">
        <v>19</v>
      </c>
      <c r="B83" s="28">
        <v>0</v>
      </c>
      <c r="C83" s="28">
        <v>0</v>
      </c>
      <c r="D83" s="28"/>
      <c r="E83" s="75" t="e">
        <f t="shared" si="1"/>
        <v>#DIV/0!</v>
      </c>
    </row>
    <row r="84" customHeight="1" spans="1:5">
      <c r="A84" s="108" t="s">
        <v>62</v>
      </c>
      <c r="B84" s="28">
        <v>189</v>
      </c>
      <c r="C84" s="28">
        <v>189</v>
      </c>
      <c r="D84" s="28">
        <v>200</v>
      </c>
      <c r="E84" s="75">
        <f t="shared" si="1"/>
        <v>105.820105820106</v>
      </c>
    </row>
    <row r="85" customHeight="1" spans="1:5">
      <c r="A85" s="108" t="s">
        <v>63</v>
      </c>
      <c r="B85" s="28">
        <v>1495</v>
      </c>
      <c r="C85" s="28">
        <v>1495</v>
      </c>
      <c r="D85" s="28">
        <v>1569</v>
      </c>
      <c r="E85" s="75">
        <f t="shared" si="1"/>
        <v>104.94983277592</v>
      </c>
    </row>
    <row r="86" customHeight="1" spans="1:5">
      <c r="A86" s="108" t="s">
        <v>10</v>
      </c>
      <c r="B86" s="28">
        <v>1089</v>
      </c>
      <c r="C86" s="28">
        <v>1089</v>
      </c>
      <c r="D86" s="28">
        <v>1143</v>
      </c>
      <c r="E86" s="75">
        <f t="shared" si="1"/>
        <v>104.95867768595</v>
      </c>
    </row>
    <row r="87" customHeight="1" spans="1:5">
      <c r="A87" s="108" t="s">
        <v>11</v>
      </c>
      <c r="B87" s="28">
        <v>267</v>
      </c>
      <c r="C87" s="28">
        <v>267</v>
      </c>
      <c r="D87" s="28">
        <v>280</v>
      </c>
      <c r="E87" s="75">
        <f t="shared" si="1"/>
        <v>104.868913857678</v>
      </c>
    </row>
    <row r="88" customHeight="1" spans="1:5">
      <c r="A88" s="108" t="s">
        <v>12</v>
      </c>
      <c r="B88" s="28">
        <v>0</v>
      </c>
      <c r="C88" s="28">
        <v>0</v>
      </c>
      <c r="D88" s="28"/>
      <c r="E88" s="75" t="e">
        <f t="shared" si="1"/>
        <v>#DIV/0!</v>
      </c>
    </row>
    <row r="89" customHeight="1" spans="1:5">
      <c r="A89" s="108" t="s">
        <v>64</v>
      </c>
      <c r="B89" s="28">
        <v>84</v>
      </c>
      <c r="C89" s="28">
        <v>84</v>
      </c>
      <c r="D89" s="28">
        <v>88</v>
      </c>
      <c r="E89" s="75">
        <f t="shared" si="1"/>
        <v>104.761904761905</v>
      </c>
    </row>
    <row r="90" customHeight="1" spans="1:5">
      <c r="A90" s="108" t="s">
        <v>65</v>
      </c>
      <c r="B90" s="28">
        <v>15</v>
      </c>
      <c r="C90" s="28">
        <v>15</v>
      </c>
      <c r="D90" s="28">
        <v>16</v>
      </c>
      <c r="E90" s="75">
        <f t="shared" si="1"/>
        <v>106.666666666667</v>
      </c>
    </row>
    <row r="91" customHeight="1" spans="1:5">
      <c r="A91" s="108" t="s">
        <v>53</v>
      </c>
      <c r="B91" s="28">
        <v>40</v>
      </c>
      <c r="C91" s="28">
        <v>40</v>
      </c>
      <c r="D91" s="28">
        <v>42</v>
      </c>
      <c r="E91" s="75">
        <f t="shared" si="1"/>
        <v>105</v>
      </c>
    </row>
    <row r="92" customHeight="1" spans="1:5">
      <c r="A92" s="108" t="s">
        <v>19</v>
      </c>
      <c r="B92" s="28">
        <v>0</v>
      </c>
      <c r="C92" s="28">
        <v>0</v>
      </c>
      <c r="D92" s="28"/>
      <c r="E92" s="75" t="e">
        <f t="shared" si="1"/>
        <v>#DIV/0!</v>
      </c>
    </row>
    <row r="93" customHeight="1" spans="1:5">
      <c r="A93" s="108" t="s">
        <v>66</v>
      </c>
      <c r="B93" s="28">
        <v>0</v>
      </c>
      <c r="C93" s="28">
        <v>0</v>
      </c>
      <c r="D93" s="28"/>
      <c r="E93" s="75" t="e">
        <f t="shared" si="1"/>
        <v>#DIV/0!</v>
      </c>
    </row>
    <row r="94" customHeight="1" spans="1:5">
      <c r="A94" s="108" t="s">
        <v>67</v>
      </c>
      <c r="B94" s="28">
        <v>65</v>
      </c>
      <c r="C94" s="28">
        <v>65</v>
      </c>
      <c r="D94" s="28">
        <v>65</v>
      </c>
      <c r="E94" s="75">
        <f t="shared" si="1"/>
        <v>100</v>
      </c>
    </row>
    <row r="95" customHeight="1" spans="1:5">
      <c r="A95" s="108" t="s">
        <v>10</v>
      </c>
      <c r="B95" s="28">
        <v>0</v>
      </c>
      <c r="C95" s="28">
        <v>0</v>
      </c>
      <c r="D95" s="28"/>
      <c r="E95" s="75" t="e">
        <f t="shared" si="1"/>
        <v>#DIV/0!</v>
      </c>
    </row>
    <row r="96" customHeight="1" spans="1:5">
      <c r="A96" s="108" t="s">
        <v>11</v>
      </c>
      <c r="B96" s="28">
        <v>0</v>
      </c>
      <c r="C96" s="28">
        <v>0</v>
      </c>
      <c r="D96" s="28"/>
      <c r="E96" s="75" t="e">
        <f t="shared" si="1"/>
        <v>#DIV/0!</v>
      </c>
    </row>
    <row r="97" customHeight="1" spans="1:5">
      <c r="A97" s="108" t="s">
        <v>12</v>
      </c>
      <c r="B97" s="28">
        <v>0</v>
      </c>
      <c r="C97" s="28">
        <v>0</v>
      </c>
      <c r="D97" s="28"/>
      <c r="E97" s="75" t="e">
        <f t="shared" si="1"/>
        <v>#DIV/0!</v>
      </c>
    </row>
    <row r="98" customHeight="1" spans="1:5">
      <c r="A98" s="108" t="s">
        <v>68</v>
      </c>
      <c r="B98" s="28">
        <v>0</v>
      </c>
      <c r="C98" s="28">
        <v>0</v>
      </c>
      <c r="D98" s="28"/>
      <c r="E98" s="75" t="e">
        <f t="shared" si="1"/>
        <v>#DIV/0!</v>
      </c>
    </row>
    <row r="99" customHeight="1" spans="1:5">
      <c r="A99" s="108" t="s">
        <v>69</v>
      </c>
      <c r="B99" s="28">
        <v>65</v>
      </c>
      <c r="C99" s="28">
        <v>65</v>
      </c>
      <c r="D99" s="28">
        <v>65</v>
      </c>
      <c r="E99" s="75">
        <f t="shared" si="1"/>
        <v>100</v>
      </c>
    </row>
    <row r="100" customHeight="1" spans="1:5">
      <c r="A100" s="108" t="s">
        <v>70</v>
      </c>
      <c r="B100" s="28">
        <v>0</v>
      </c>
      <c r="C100" s="28">
        <v>0</v>
      </c>
      <c r="D100" s="28"/>
      <c r="E100" s="75" t="e">
        <f t="shared" si="1"/>
        <v>#DIV/0!</v>
      </c>
    </row>
    <row r="101" customHeight="1" spans="1:5">
      <c r="A101" s="108" t="s">
        <v>53</v>
      </c>
      <c r="B101" s="28">
        <v>0</v>
      </c>
      <c r="C101" s="28">
        <v>0</v>
      </c>
      <c r="D101" s="28"/>
      <c r="E101" s="75" t="e">
        <f t="shared" si="1"/>
        <v>#DIV/0!</v>
      </c>
    </row>
    <row r="102" customHeight="1" spans="1:5">
      <c r="A102" s="108" t="s">
        <v>19</v>
      </c>
      <c r="B102" s="28">
        <v>0</v>
      </c>
      <c r="C102" s="28">
        <v>0</v>
      </c>
      <c r="D102" s="28"/>
      <c r="E102" s="75" t="e">
        <f t="shared" si="1"/>
        <v>#DIV/0!</v>
      </c>
    </row>
    <row r="103" customHeight="1" spans="1:5">
      <c r="A103" s="108" t="s">
        <v>71</v>
      </c>
      <c r="B103" s="28">
        <v>0</v>
      </c>
      <c r="C103" s="28">
        <v>0</v>
      </c>
      <c r="D103" s="28"/>
      <c r="E103" s="75" t="e">
        <f t="shared" si="1"/>
        <v>#DIV/0!</v>
      </c>
    </row>
    <row r="104" customHeight="1" spans="1:5">
      <c r="A104" s="108" t="s">
        <v>72</v>
      </c>
      <c r="B104" s="28">
        <v>7182</v>
      </c>
      <c r="C104" s="28">
        <v>7182</v>
      </c>
      <c r="D104" s="28">
        <v>7542</v>
      </c>
      <c r="E104" s="75">
        <f t="shared" si="1"/>
        <v>105.012531328321</v>
      </c>
    </row>
    <row r="105" customHeight="1" spans="1:5">
      <c r="A105" s="108" t="s">
        <v>10</v>
      </c>
      <c r="B105" s="28">
        <v>349</v>
      </c>
      <c r="C105" s="28">
        <v>349</v>
      </c>
      <c r="D105" s="28">
        <v>367</v>
      </c>
      <c r="E105" s="75">
        <f t="shared" si="1"/>
        <v>105.157593123209</v>
      </c>
    </row>
    <row r="106" customHeight="1" spans="1:5">
      <c r="A106" s="108" t="s">
        <v>11</v>
      </c>
      <c r="B106" s="28">
        <v>130</v>
      </c>
      <c r="C106" s="28">
        <v>130</v>
      </c>
      <c r="D106" s="28">
        <v>136</v>
      </c>
      <c r="E106" s="75">
        <f t="shared" si="1"/>
        <v>104.615384615385</v>
      </c>
    </row>
    <row r="107" customHeight="1" spans="1:5">
      <c r="A107" s="108" t="s">
        <v>12</v>
      </c>
      <c r="B107" s="28">
        <v>0</v>
      </c>
      <c r="C107" s="28">
        <v>0</v>
      </c>
      <c r="D107" s="28"/>
      <c r="E107" s="75" t="e">
        <f t="shared" si="1"/>
        <v>#DIV/0!</v>
      </c>
    </row>
    <row r="108" customHeight="1" spans="1:5">
      <c r="A108" s="108" t="s">
        <v>73</v>
      </c>
      <c r="B108" s="28">
        <v>0</v>
      </c>
      <c r="C108" s="28">
        <v>0</v>
      </c>
      <c r="D108" s="28"/>
      <c r="E108" s="75" t="e">
        <f t="shared" si="1"/>
        <v>#DIV/0!</v>
      </c>
    </row>
    <row r="109" customHeight="1" spans="1:5">
      <c r="A109" s="108" t="s">
        <v>74</v>
      </c>
      <c r="B109" s="28">
        <v>0</v>
      </c>
      <c r="C109" s="28">
        <v>0</v>
      </c>
      <c r="D109" s="28"/>
      <c r="E109" s="75" t="e">
        <f t="shared" si="1"/>
        <v>#DIV/0!</v>
      </c>
    </row>
    <row r="110" customHeight="1" spans="1:5">
      <c r="A110" s="108" t="s">
        <v>75</v>
      </c>
      <c r="B110" s="28">
        <v>34</v>
      </c>
      <c r="C110" s="28">
        <v>34</v>
      </c>
      <c r="D110" s="28">
        <v>36</v>
      </c>
      <c r="E110" s="75">
        <f t="shared" si="1"/>
        <v>105.882352941176</v>
      </c>
    </row>
    <row r="111" customHeight="1" spans="1:5">
      <c r="A111" s="108" t="s">
        <v>76</v>
      </c>
      <c r="B111" s="28">
        <v>0</v>
      </c>
      <c r="C111" s="28">
        <v>0</v>
      </c>
      <c r="D111" s="28"/>
      <c r="E111" s="75" t="e">
        <f t="shared" si="1"/>
        <v>#DIV/0!</v>
      </c>
    </row>
    <row r="112" customHeight="1" spans="1:5">
      <c r="A112" s="108" t="s">
        <v>77</v>
      </c>
      <c r="B112" s="28">
        <v>6450</v>
      </c>
      <c r="C112" s="28">
        <v>6450</v>
      </c>
      <c r="D112" s="28">
        <v>6773</v>
      </c>
      <c r="E112" s="75">
        <f t="shared" si="1"/>
        <v>105.007751937985</v>
      </c>
    </row>
    <row r="113" customHeight="1" spans="1:5">
      <c r="A113" s="108" t="s">
        <v>78</v>
      </c>
      <c r="B113" s="28">
        <v>30</v>
      </c>
      <c r="C113" s="28">
        <v>30</v>
      </c>
      <c r="D113" s="28">
        <v>32</v>
      </c>
      <c r="E113" s="75">
        <f t="shared" si="1"/>
        <v>106.666666666667</v>
      </c>
    </row>
    <row r="114" customHeight="1" spans="1:5">
      <c r="A114" s="108" t="s">
        <v>79</v>
      </c>
      <c r="B114" s="28">
        <v>0</v>
      </c>
      <c r="C114" s="28">
        <v>0</v>
      </c>
      <c r="D114" s="28"/>
      <c r="E114" s="75" t="e">
        <f t="shared" si="1"/>
        <v>#DIV/0!</v>
      </c>
    </row>
    <row r="115" customHeight="1" spans="1:5">
      <c r="A115" s="108" t="s">
        <v>80</v>
      </c>
      <c r="B115" s="28">
        <v>36</v>
      </c>
      <c r="C115" s="28">
        <v>36</v>
      </c>
      <c r="D115" s="28">
        <v>38</v>
      </c>
      <c r="E115" s="75">
        <f t="shared" si="1"/>
        <v>105.555555555556</v>
      </c>
    </row>
    <row r="116" customHeight="1" spans="1:5">
      <c r="A116" s="108" t="s">
        <v>81</v>
      </c>
      <c r="B116" s="28">
        <v>0</v>
      </c>
      <c r="C116" s="28">
        <v>0</v>
      </c>
      <c r="D116" s="28"/>
      <c r="E116" s="75" t="e">
        <f t="shared" si="1"/>
        <v>#DIV/0!</v>
      </c>
    </row>
    <row r="117" customHeight="1" spans="1:5">
      <c r="A117" s="108" t="s">
        <v>19</v>
      </c>
      <c r="B117" s="28">
        <v>0</v>
      </c>
      <c r="C117" s="28">
        <v>0</v>
      </c>
      <c r="D117" s="28"/>
      <c r="E117" s="75" t="e">
        <f t="shared" si="1"/>
        <v>#DIV/0!</v>
      </c>
    </row>
    <row r="118" customHeight="1" spans="1:5">
      <c r="A118" s="108" t="s">
        <v>82</v>
      </c>
      <c r="B118" s="28">
        <v>153</v>
      </c>
      <c r="C118" s="28">
        <v>153</v>
      </c>
      <c r="D118" s="28">
        <v>160</v>
      </c>
      <c r="E118" s="75">
        <f t="shared" si="1"/>
        <v>104.575163398693</v>
      </c>
    </row>
    <row r="119" customHeight="1" spans="1:5">
      <c r="A119" s="108" t="s">
        <v>83</v>
      </c>
      <c r="B119" s="28">
        <v>1710</v>
      </c>
      <c r="C119" s="28">
        <v>1710</v>
      </c>
      <c r="D119" s="28">
        <v>1795</v>
      </c>
      <c r="E119" s="75">
        <f t="shared" si="1"/>
        <v>104.970760233918</v>
      </c>
    </row>
    <row r="120" customHeight="1" spans="1:5">
      <c r="A120" s="108" t="s">
        <v>10</v>
      </c>
      <c r="B120" s="28">
        <v>1107</v>
      </c>
      <c r="C120" s="28">
        <v>1107</v>
      </c>
      <c r="D120" s="28">
        <v>1162</v>
      </c>
      <c r="E120" s="75">
        <f t="shared" si="1"/>
        <v>104.968383017164</v>
      </c>
    </row>
    <row r="121" customHeight="1" spans="1:5">
      <c r="A121" s="108" t="s">
        <v>11</v>
      </c>
      <c r="B121" s="28">
        <v>603</v>
      </c>
      <c r="C121" s="28">
        <v>603</v>
      </c>
      <c r="D121" s="28">
        <v>633</v>
      </c>
      <c r="E121" s="75">
        <f t="shared" si="1"/>
        <v>104.975124378109</v>
      </c>
    </row>
    <row r="122" customHeight="1" spans="1:5">
      <c r="A122" s="108" t="s">
        <v>12</v>
      </c>
      <c r="B122" s="28">
        <v>0</v>
      </c>
      <c r="C122" s="28">
        <v>0</v>
      </c>
      <c r="D122" s="28"/>
      <c r="E122" s="75" t="e">
        <f t="shared" si="1"/>
        <v>#DIV/0!</v>
      </c>
    </row>
    <row r="123" customHeight="1" spans="1:5">
      <c r="A123" s="108" t="s">
        <v>84</v>
      </c>
      <c r="B123" s="28">
        <v>0</v>
      </c>
      <c r="C123" s="28">
        <v>0</v>
      </c>
      <c r="D123" s="28"/>
      <c r="E123" s="75" t="e">
        <f t="shared" si="1"/>
        <v>#DIV/0!</v>
      </c>
    </row>
    <row r="124" customHeight="1" spans="1:5">
      <c r="A124" s="108" t="s">
        <v>85</v>
      </c>
      <c r="B124" s="28">
        <v>0</v>
      </c>
      <c r="C124" s="28">
        <v>0</v>
      </c>
      <c r="D124" s="28"/>
      <c r="E124" s="75" t="e">
        <f t="shared" si="1"/>
        <v>#DIV/0!</v>
      </c>
    </row>
    <row r="125" customHeight="1" spans="1:5">
      <c r="A125" s="108" t="s">
        <v>86</v>
      </c>
      <c r="B125" s="28">
        <v>0</v>
      </c>
      <c r="C125" s="28">
        <v>0</v>
      </c>
      <c r="D125" s="28"/>
      <c r="E125" s="75" t="e">
        <f t="shared" si="1"/>
        <v>#DIV/0!</v>
      </c>
    </row>
    <row r="126" customHeight="1" spans="1:5">
      <c r="A126" s="108" t="s">
        <v>19</v>
      </c>
      <c r="B126" s="28">
        <v>0</v>
      </c>
      <c r="C126" s="28">
        <v>0</v>
      </c>
      <c r="D126" s="28"/>
      <c r="E126" s="75" t="e">
        <f t="shared" si="1"/>
        <v>#DIV/0!</v>
      </c>
    </row>
    <row r="127" customHeight="1" spans="1:5">
      <c r="A127" s="108" t="s">
        <v>87</v>
      </c>
      <c r="B127" s="28">
        <v>0</v>
      </c>
      <c r="C127" s="28">
        <v>0</v>
      </c>
      <c r="D127" s="28"/>
      <c r="E127" s="75" t="e">
        <f t="shared" si="1"/>
        <v>#DIV/0!</v>
      </c>
    </row>
    <row r="128" customHeight="1" spans="1:5">
      <c r="A128" s="108" t="s">
        <v>88</v>
      </c>
      <c r="B128" s="28">
        <v>3462</v>
      </c>
      <c r="C128" s="28">
        <v>3462</v>
      </c>
      <c r="D128" s="28">
        <v>3635</v>
      </c>
      <c r="E128" s="75">
        <f t="shared" si="1"/>
        <v>104.997111496245</v>
      </c>
    </row>
    <row r="129" customHeight="1" spans="1:5">
      <c r="A129" s="108" t="s">
        <v>10</v>
      </c>
      <c r="B129" s="28">
        <v>1503</v>
      </c>
      <c r="C129" s="28">
        <v>1503</v>
      </c>
      <c r="D129" s="28">
        <v>1578</v>
      </c>
      <c r="E129" s="75">
        <f t="shared" si="1"/>
        <v>104.99001996008</v>
      </c>
    </row>
    <row r="130" customHeight="1" spans="1:5">
      <c r="A130" s="108" t="s">
        <v>11</v>
      </c>
      <c r="B130" s="28">
        <v>355</v>
      </c>
      <c r="C130" s="28">
        <v>355</v>
      </c>
      <c r="D130" s="28">
        <v>373</v>
      </c>
      <c r="E130" s="75">
        <f t="shared" si="1"/>
        <v>105.070422535211</v>
      </c>
    </row>
    <row r="131" customHeight="1" spans="1:5">
      <c r="A131" s="108" t="s">
        <v>12</v>
      </c>
      <c r="B131" s="28">
        <v>0</v>
      </c>
      <c r="C131" s="28">
        <v>0</v>
      </c>
      <c r="D131" s="28"/>
      <c r="E131" s="75" t="e">
        <f t="shared" si="1"/>
        <v>#DIV/0!</v>
      </c>
    </row>
    <row r="132" customHeight="1" spans="1:5">
      <c r="A132" s="108" t="s">
        <v>89</v>
      </c>
      <c r="B132" s="28">
        <v>0</v>
      </c>
      <c r="C132" s="28">
        <v>0</v>
      </c>
      <c r="D132" s="28"/>
      <c r="E132" s="75" t="e">
        <f t="shared" si="1"/>
        <v>#DIV/0!</v>
      </c>
    </row>
    <row r="133" customHeight="1" spans="1:5">
      <c r="A133" s="108" t="s">
        <v>90</v>
      </c>
      <c r="B133" s="28">
        <v>0</v>
      </c>
      <c r="C133" s="28">
        <v>0</v>
      </c>
      <c r="D133" s="28"/>
      <c r="E133" s="75" t="e">
        <f t="shared" ref="E133:E196" si="2">D133/C133*100</f>
        <v>#DIV/0!</v>
      </c>
    </row>
    <row r="134" customHeight="1" spans="1:5">
      <c r="A134" s="108" t="s">
        <v>91</v>
      </c>
      <c r="B134" s="28">
        <v>0</v>
      </c>
      <c r="C134" s="28">
        <v>0</v>
      </c>
      <c r="D134" s="28"/>
      <c r="E134" s="75" t="e">
        <f t="shared" si="2"/>
        <v>#DIV/0!</v>
      </c>
    </row>
    <row r="135" customHeight="1" spans="1:5">
      <c r="A135" s="108" t="s">
        <v>92</v>
      </c>
      <c r="B135" s="28">
        <v>0</v>
      </c>
      <c r="C135" s="28">
        <v>0</v>
      </c>
      <c r="D135" s="28"/>
      <c r="E135" s="75" t="e">
        <f t="shared" si="2"/>
        <v>#DIV/0!</v>
      </c>
    </row>
    <row r="136" customHeight="1" spans="1:5">
      <c r="A136" s="108" t="s">
        <v>93</v>
      </c>
      <c r="B136" s="28">
        <v>276</v>
      </c>
      <c r="C136" s="28">
        <v>276</v>
      </c>
      <c r="D136" s="28">
        <v>290</v>
      </c>
      <c r="E136" s="75">
        <f t="shared" si="2"/>
        <v>105.072463768116</v>
      </c>
    </row>
    <row r="137" customHeight="1" spans="1:5">
      <c r="A137" s="108" t="s">
        <v>19</v>
      </c>
      <c r="B137" s="28">
        <v>470</v>
      </c>
      <c r="C137" s="28">
        <v>470</v>
      </c>
      <c r="D137" s="28">
        <v>493</v>
      </c>
      <c r="E137" s="75">
        <f t="shared" si="2"/>
        <v>104.893617021277</v>
      </c>
    </row>
    <row r="138" customHeight="1" spans="1:5">
      <c r="A138" s="108" t="s">
        <v>94</v>
      </c>
      <c r="B138" s="28">
        <v>858</v>
      </c>
      <c r="C138" s="28">
        <v>858</v>
      </c>
      <c r="D138" s="28">
        <v>901</v>
      </c>
      <c r="E138" s="75">
        <f t="shared" si="2"/>
        <v>105.011655011655</v>
      </c>
    </row>
    <row r="139" customHeight="1" spans="1:5">
      <c r="A139" s="108" t="s">
        <v>95</v>
      </c>
      <c r="B139" s="28">
        <v>0</v>
      </c>
      <c r="C139" s="28">
        <v>0</v>
      </c>
      <c r="D139" s="28"/>
      <c r="E139" s="75" t="e">
        <f t="shared" si="2"/>
        <v>#DIV/0!</v>
      </c>
    </row>
    <row r="140" customHeight="1" spans="1:5">
      <c r="A140" s="108" t="s">
        <v>10</v>
      </c>
      <c r="B140" s="28">
        <v>0</v>
      </c>
      <c r="C140" s="28">
        <v>0</v>
      </c>
      <c r="D140" s="28"/>
      <c r="E140" s="75" t="e">
        <f t="shared" si="2"/>
        <v>#DIV/0!</v>
      </c>
    </row>
    <row r="141" customHeight="1" spans="1:5">
      <c r="A141" s="108" t="s">
        <v>11</v>
      </c>
      <c r="B141" s="28">
        <v>0</v>
      </c>
      <c r="C141" s="28">
        <v>0</v>
      </c>
      <c r="D141" s="28"/>
      <c r="E141" s="75" t="e">
        <f t="shared" si="2"/>
        <v>#DIV/0!</v>
      </c>
    </row>
    <row r="142" customHeight="1" spans="1:5">
      <c r="A142" s="108" t="s">
        <v>12</v>
      </c>
      <c r="B142" s="28">
        <v>0</v>
      </c>
      <c r="C142" s="28">
        <v>0</v>
      </c>
      <c r="D142" s="28"/>
      <c r="E142" s="75" t="e">
        <f t="shared" si="2"/>
        <v>#DIV/0!</v>
      </c>
    </row>
    <row r="143" customHeight="1" spans="1:5">
      <c r="A143" s="108" t="s">
        <v>96</v>
      </c>
      <c r="B143" s="28">
        <v>0</v>
      </c>
      <c r="C143" s="28">
        <v>0</v>
      </c>
      <c r="D143" s="28"/>
      <c r="E143" s="75" t="e">
        <f t="shared" si="2"/>
        <v>#DIV/0!</v>
      </c>
    </row>
    <row r="144" customHeight="1" spans="1:5">
      <c r="A144" s="108" t="s">
        <v>97</v>
      </c>
      <c r="B144" s="28">
        <v>0</v>
      </c>
      <c r="C144" s="28">
        <v>0</v>
      </c>
      <c r="D144" s="28"/>
      <c r="E144" s="75" t="e">
        <f t="shared" si="2"/>
        <v>#DIV/0!</v>
      </c>
    </row>
    <row r="145" customHeight="1" spans="1:5">
      <c r="A145" s="108" t="s">
        <v>98</v>
      </c>
      <c r="B145" s="28">
        <v>0</v>
      </c>
      <c r="C145" s="28">
        <v>0</v>
      </c>
      <c r="D145" s="28"/>
      <c r="E145" s="75" t="e">
        <f t="shared" si="2"/>
        <v>#DIV/0!</v>
      </c>
    </row>
    <row r="146" customHeight="1" spans="1:5">
      <c r="A146" s="108" t="s">
        <v>99</v>
      </c>
      <c r="B146" s="28">
        <v>0</v>
      </c>
      <c r="C146" s="28">
        <v>0</v>
      </c>
      <c r="D146" s="28"/>
      <c r="E146" s="75" t="e">
        <f t="shared" si="2"/>
        <v>#DIV/0!</v>
      </c>
    </row>
    <row r="147" customHeight="1" spans="1:5">
      <c r="A147" s="108" t="s">
        <v>100</v>
      </c>
      <c r="B147" s="28">
        <v>0</v>
      </c>
      <c r="C147" s="28">
        <v>0</v>
      </c>
      <c r="D147" s="28"/>
      <c r="E147" s="75" t="e">
        <f t="shared" si="2"/>
        <v>#DIV/0!</v>
      </c>
    </row>
    <row r="148" customHeight="1" spans="1:5">
      <c r="A148" s="108" t="s">
        <v>101</v>
      </c>
      <c r="B148" s="28">
        <v>0</v>
      </c>
      <c r="C148" s="28">
        <v>0</v>
      </c>
      <c r="D148" s="28"/>
      <c r="E148" s="75" t="e">
        <f t="shared" si="2"/>
        <v>#DIV/0!</v>
      </c>
    </row>
    <row r="149" customHeight="1" spans="1:5">
      <c r="A149" s="108" t="s">
        <v>19</v>
      </c>
      <c r="B149" s="28">
        <v>0</v>
      </c>
      <c r="C149" s="28">
        <v>0</v>
      </c>
      <c r="D149" s="28"/>
      <c r="E149" s="75" t="e">
        <f t="shared" si="2"/>
        <v>#DIV/0!</v>
      </c>
    </row>
    <row r="150" customHeight="1" spans="1:5">
      <c r="A150" s="108" t="s">
        <v>102</v>
      </c>
      <c r="B150" s="28">
        <v>0</v>
      </c>
      <c r="C150" s="28">
        <v>0</v>
      </c>
      <c r="D150" s="28"/>
      <c r="E150" s="75" t="e">
        <f t="shared" si="2"/>
        <v>#DIV/0!</v>
      </c>
    </row>
    <row r="151" customHeight="1" spans="1:5">
      <c r="A151" s="108" t="s">
        <v>103</v>
      </c>
      <c r="B151" s="28">
        <v>12369</v>
      </c>
      <c r="C151" s="28">
        <v>12369</v>
      </c>
      <c r="D151" s="28">
        <v>12987</v>
      </c>
      <c r="E151" s="75">
        <f t="shared" si="2"/>
        <v>104.996361872423</v>
      </c>
    </row>
    <row r="152" customHeight="1" spans="1:5">
      <c r="A152" s="108" t="s">
        <v>10</v>
      </c>
      <c r="B152" s="28">
        <v>9670</v>
      </c>
      <c r="C152" s="28">
        <v>9670</v>
      </c>
      <c r="D152" s="28">
        <v>10154</v>
      </c>
      <c r="E152" s="75">
        <f t="shared" si="2"/>
        <v>105.005170630817</v>
      </c>
    </row>
    <row r="153" customHeight="1" spans="1:5">
      <c r="A153" s="108" t="s">
        <v>11</v>
      </c>
      <c r="B153" s="28">
        <v>207</v>
      </c>
      <c r="C153" s="28">
        <v>207</v>
      </c>
      <c r="D153" s="28">
        <v>217</v>
      </c>
      <c r="E153" s="75">
        <f t="shared" si="2"/>
        <v>104.830917874396</v>
      </c>
    </row>
    <row r="154" customHeight="1" spans="1:5">
      <c r="A154" s="108" t="s">
        <v>12</v>
      </c>
      <c r="B154" s="28">
        <v>0</v>
      </c>
      <c r="C154" s="28">
        <v>0</v>
      </c>
      <c r="D154" s="28"/>
      <c r="E154" s="75" t="e">
        <f t="shared" si="2"/>
        <v>#DIV/0!</v>
      </c>
    </row>
    <row r="155" customHeight="1" spans="1:5">
      <c r="A155" s="108" t="s">
        <v>104</v>
      </c>
      <c r="B155" s="28">
        <v>0</v>
      </c>
      <c r="C155" s="28">
        <v>0</v>
      </c>
      <c r="D155" s="28"/>
      <c r="E155" s="75" t="e">
        <f t="shared" si="2"/>
        <v>#DIV/0!</v>
      </c>
    </row>
    <row r="156" customHeight="1" spans="1:5">
      <c r="A156" s="108" t="s">
        <v>105</v>
      </c>
      <c r="B156" s="28">
        <v>784</v>
      </c>
      <c r="C156" s="28">
        <v>784</v>
      </c>
      <c r="D156" s="28">
        <v>823</v>
      </c>
      <c r="E156" s="75">
        <f t="shared" si="2"/>
        <v>104.974489795918</v>
      </c>
    </row>
    <row r="157" customHeight="1" spans="1:5">
      <c r="A157" s="108" t="s">
        <v>106</v>
      </c>
      <c r="B157" s="28">
        <v>67</v>
      </c>
      <c r="C157" s="28">
        <v>67</v>
      </c>
      <c r="D157" s="28">
        <v>70</v>
      </c>
      <c r="E157" s="75">
        <f t="shared" si="2"/>
        <v>104.477611940299</v>
      </c>
    </row>
    <row r="158" customHeight="1" spans="1:5">
      <c r="A158" s="108" t="s">
        <v>53</v>
      </c>
      <c r="B158" s="28">
        <v>275</v>
      </c>
      <c r="C158" s="28">
        <v>275</v>
      </c>
      <c r="D158" s="28">
        <v>289</v>
      </c>
      <c r="E158" s="75">
        <f t="shared" si="2"/>
        <v>105.090909090909</v>
      </c>
    </row>
    <row r="159" customHeight="1" spans="1:5">
      <c r="A159" s="108" t="s">
        <v>19</v>
      </c>
      <c r="B159" s="28">
        <v>0</v>
      </c>
      <c r="C159" s="28">
        <v>0</v>
      </c>
      <c r="D159" s="28"/>
      <c r="E159" s="75" t="e">
        <f t="shared" si="2"/>
        <v>#DIV/0!</v>
      </c>
    </row>
    <row r="160" customHeight="1" spans="1:5">
      <c r="A160" s="108" t="s">
        <v>107</v>
      </c>
      <c r="B160" s="28">
        <v>1366</v>
      </c>
      <c r="C160" s="28">
        <v>1366</v>
      </c>
      <c r="D160" s="28">
        <v>1434</v>
      </c>
      <c r="E160" s="75">
        <f t="shared" si="2"/>
        <v>104.97803806735</v>
      </c>
    </row>
    <row r="161" customHeight="1" spans="1:5">
      <c r="A161" s="108" t="s">
        <v>108</v>
      </c>
      <c r="B161" s="28">
        <v>7596</v>
      </c>
      <c r="C161" s="28">
        <v>7596</v>
      </c>
      <c r="D161" s="28">
        <v>7977</v>
      </c>
      <c r="E161" s="75">
        <f t="shared" si="2"/>
        <v>105.01579778831</v>
      </c>
    </row>
    <row r="162" customHeight="1" spans="1:5">
      <c r="A162" s="108" t="s">
        <v>10</v>
      </c>
      <c r="B162" s="28">
        <v>819</v>
      </c>
      <c r="C162" s="28">
        <v>819</v>
      </c>
      <c r="D162" s="28">
        <v>860</v>
      </c>
      <c r="E162" s="75">
        <f t="shared" si="2"/>
        <v>105.006105006105</v>
      </c>
    </row>
    <row r="163" customHeight="1" spans="1:5">
      <c r="A163" s="108" t="s">
        <v>11</v>
      </c>
      <c r="B163" s="28">
        <v>28</v>
      </c>
      <c r="C163" s="28">
        <v>28</v>
      </c>
      <c r="D163" s="28">
        <v>29</v>
      </c>
      <c r="E163" s="75">
        <f t="shared" si="2"/>
        <v>103.571428571429</v>
      </c>
    </row>
    <row r="164" customHeight="1" spans="1:5">
      <c r="A164" s="108" t="s">
        <v>12</v>
      </c>
      <c r="B164" s="28">
        <v>0</v>
      </c>
      <c r="C164" s="28">
        <v>0</v>
      </c>
      <c r="D164" s="28"/>
      <c r="E164" s="75" t="e">
        <f t="shared" si="2"/>
        <v>#DIV/0!</v>
      </c>
    </row>
    <row r="165" customHeight="1" spans="1:5">
      <c r="A165" s="108" t="s">
        <v>109</v>
      </c>
      <c r="B165" s="28">
        <v>0</v>
      </c>
      <c r="C165" s="28">
        <v>0</v>
      </c>
      <c r="D165" s="28"/>
      <c r="E165" s="75" t="e">
        <f t="shared" si="2"/>
        <v>#DIV/0!</v>
      </c>
    </row>
    <row r="166" customHeight="1" spans="1:5">
      <c r="A166" s="108" t="s">
        <v>110</v>
      </c>
      <c r="B166" s="28">
        <v>0</v>
      </c>
      <c r="C166" s="28">
        <v>0</v>
      </c>
      <c r="D166" s="28"/>
      <c r="E166" s="75" t="e">
        <f t="shared" si="2"/>
        <v>#DIV/0!</v>
      </c>
    </row>
    <row r="167" customHeight="1" spans="1:5">
      <c r="A167" s="108" t="s">
        <v>111</v>
      </c>
      <c r="B167" s="28">
        <v>150</v>
      </c>
      <c r="C167" s="28">
        <v>150</v>
      </c>
      <c r="D167" s="28">
        <v>158</v>
      </c>
      <c r="E167" s="75">
        <f t="shared" si="2"/>
        <v>105.333333333333</v>
      </c>
    </row>
    <row r="168" customHeight="1" spans="1:5">
      <c r="A168" s="108" t="s">
        <v>112</v>
      </c>
      <c r="B168" s="28">
        <v>100</v>
      </c>
      <c r="C168" s="28">
        <v>100</v>
      </c>
      <c r="D168" s="28">
        <v>105</v>
      </c>
      <c r="E168" s="75">
        <f t="shared" si="2"/>
        <v>105</v>
      </c>
    </row>
    <row r="169" customHeight="1" spans="1:5">
      <c r="A169" s="108" t="s">
        <v>113</v>
      </c>
      <c r="B169" s="28">
        <v>0</v>
      </c>
      <c r="C169" s="28">
        <v>0</v>
      </c>
      <c r="D169" s="28"/>
      <c r="E169" s="75" t="e">
        <f t="shared" si="2"/>
        <v>#DIV/0!</v>
      </c>
    </row>
    <row r="170" customHeight="1" spans="1:5">
      <c r="A170" s="108" t="s">
        <v>114</v>
      </c>
      <c r="B170" s="28">
        <v>0</v>
      </c>
      <c r="C170" s="28">
        <v>0</v>
      </c>
      <c r="D170" s="28"/>
      <c r="E170" s="75" t="e">
        <f t="shared" si="2"/>
        <v>#DIV/0!</v>
      </c>
    </row>
    <row r="171" customHeight="1" spans="1:5">
      <c r="A171" s="108" t="s">
        <v>53</v>
      </c>
      <c r="B171" s="28">
        <v>0</v>
      </c>
      <c r="C171" s="28">
        <v>0</v>
      </c>
      <c r="D171" s="28"/>
      <c r="E171" s="75" t="e">
        <f t="shared" si="2"/>
        <v>#DIV/0!</v>
      </c>
    </row>
    <row r="172" customHeight="1" spans="1:5">
      <c r="A172" s="108" t="s">
        <v>19</v>
      </c>
      <c r="B172" s="28">
        <v>765</v>
      </c>
      <c r="C172" s="28">
        <v>765</v>
      </c>
      <c r="D172" s="28">
        <v>804</v>
      </c>
      <c r="E172" s="75">
        <f t="shared" si="2"/>
        <v>105.098039215686</v>
      </c>
    </row>
    <row r="173" customHeight="1" spans="1:5">
      <c r="A173" s="108" t="s">
        <v>115</v>
      </c>
      <c r="B173" s="28">
        <v>5734</v>
      </c>
      <c r="C173" s="28">
        <v>5734</v>
      </c>
      <c r="D173" s="28">
        <v>6021</v>
      </c>
      <c r="E173" s="75">
        <f t="shared" si="2"/>
        <v>105.005231949773</v>
      </c>
    </row>
    <row r="174" customHeight="1" spans="1:5">
      <c r="A174" s="108" t="s">
        <v>116</v>
      </c>
      <c r="B174" s="28">
        <v>0</v>
      </c>
      <c r="C174" s="28">
        <v>0</v>
      </c>
      <c r="D174" s="28"/>
      <c r="E174" s="75" t="e">
        <f t="shared" si="2"/>
        <v>#DIV/0!</v>
      </c>
    </row>
    <row r="175" customHeight="1" spans="1:5">
      <c r="A175" s="108" t="s">
        <v>10</v>
      </c>
      <c r="B175" s="28">
        <v>0</v>
      </c>
      <c r="C175" s="28">
        <v>0</v>
      </c>
      <c r="D175" s="28"/>
      <c r="E175" s="75" t="e">
        <f t="shared" si="2"/>
        <v>#DIV/0!</v>
      </c>
    </row>
    <row r="176" customHeight="1" spans="1:5">
      <c r="A176" s="108" t="s">
        <v>11</v>
      </c>
      <c r="B176" s="28">
        <v>0</v>
      </c>
      <c r="C176" s="28">
        <v>0</v>
      </c>
      <c r="D176" s="28"/>
      <c r="E176" s="75" t="e">
        <f t="shared" si="2"/>
        <v>#DIV/0!</v>
      </c>
    </row>
    <row r="177" customHeight="1" spans="1:5">
      <c r="A177" s="108" t="s">
        <v>12</v>
      </c>
      <c r="B177" s="28">
        <v>0</v>
      </c>
      <c r="C177" s="28">
        <v>0</v>
      </c>
      <c r="D177" s="28"/>
      <c r="E177" s="75" t="e">
        <f t="shared" si="2"/>
        <v>#DIV/0!</v>
      </c>
    </row>
    <row r="178" customHeight="1" spans="1:5">
      <c r="A178" s="108" t="s">
        <v>117</v>
      </c>
      <c r="B178" s="28">
        <v>0</v>
      </c>
      <c r="C178" s="28">
        <v>0</v>
      </c>
      <c r="D178" s="28"/>
      <c r="E178" s="75" t="e">
        <f t="shared" si="2"/>
        <v>#DIV/0!</v>
      </c>
    </row>
    <row r="179" customHeight="1" spans="1:5">
      <c r="A179" s="108" t="s">
        <v>19</v>
      </c>
      <c r="B179" s="28">
        <v>0</v>
      </c>
      <c r="C179" s="28">
        <v>0</v>
      </c>
      <c r="D179" s="28"/>
      <c r="E179" s="75" t="e">
        <f t="shared" si="2"/>
        <v>#DIV/0!</v>
      </c>
    </row>
    <row r="180" customHeight="1" spans="1:5">
      <c r="A180" s="108" t="s">
        <v>118</v>
      </c>
      <c r="B180" s="28">
        <v>0</v>
      </c>
      <c r="C180" s="28">
        <v>0</v>
      </c>
      <c r="D180" s="28"/>
      <c r="E180" s="75" t="e">
        <f t="shared" si="2"/>
        <v>#DIV/0!</v>
      </c>
    </row>
    <row r="181" customHeight="1" spans="1:5">
      <c r="A181" s="108" t="s">
        <v>119</v>
      </c>
      <c r="B181" s="28">
        <v>143</v>
      </c>
      <c r="C181" s="28">
        <v>143</v>
      </c>
      <c r="D181" s="28">
        <v>150</v>
      </c>
      <c r="E181" s="75">
        <f t="shared" si="2"/>
        <v>104.895104895105</v>
      </c>
    </row>
    <row r="182" customHeight="1" spans="1:5">
      <c r="A182" s="108" t="s">
        <v>10</v>
      </c>
      <c r="B182" s="28">
        <v>0</v>
      </c>
      <c r="C182" s="28">
        <v>0</v>
      </c>
      <c r="D182" s="28"/>
      <c r="E182" s="75" t="e">
        <f t="shared" si="2"/>
        <v>#DIV/0!</v>
      </c>
    </row>
    <row r="183" customHeight="1" spans="1:5">
      <c r="A183" s="108" t="s">
        <v>11</v>
      </c>
      <c r="B183" s="28">
        <v>143</v>
      </c>
      <c r="C183" s="28">
        <v>143</v>
      </c>
      <c r="D183" s="28">
        <v>150</v>
      </c>
      <c r="E183" s="75">
        <f t="shared" si="2"/>
        <v>104.895104895105</v>
      </c>
    </row>
    <row r="184" customHeight="1" spans="1:5">
      <c r="A184" s="108" t="s">
        <v>12</v>
      </c>
      <c r="B184" s="28">
        <v>0</v>
      </c>
      <c r="C184" s="28">
        <v>0</v>
      </c>
      <c r="D184" s="28"/>
      <c r="E184" s="75" t="e">
        <f t="shared" si="2"/>
        <v>#DIV/0!</v>
      </c>
    </row>
    <row r="185" customHeight="1" spans="1:5">
      <c r="A185" s="108" t="s">
        <v>120</v>
      </c>
      <c r="B185" s="28">
        <v>0</v>
      </c>
      <c r="C185" s="28">
        <v>0</v>
      </c>
      <c r="D185" s="28"/>
      <c r="E185" s="75" t="e">
        <f t="shared" si="2"/>
        <v>#DIV/0!</v>
      </c>
    </row>
    <row r="186" customHeight="1" spans="1:5">
      <c r="A186" s="108" t="s">
        <v>19</v>
      </c>
      <c r="B186" s="28">
        <v>0</v>
      </c>
      <c r="C186" s="28">
        <v>0</v>
      </c>
      <c r="D186" s="28"/>
      <c r="E186" s="75" t="e">
        <f t="shared" si="2"/>
        <v>#DIV/0!</v>
      </c>
    </row>
    <row r="187" customHeight="1" spans="1:5">
      <c r="A187" s="108" t="s">
        <v>121</v>
      </c>
      <c r="B187" s="28">
        <v>0</v>
      </c>
      <c r="C187" s="28">
        <v>0</v>
      </c>
      <c r="D187" s="28"/>
      <c r="E187" s="75" t="e">
        <f t="shared" si="2"/>
        <v>#DIV/0!</v>
      </c>
    </row>
    <row r="188" customHeight="1" spans="1:5">
      <c r="A188" s="108" t="s">
        <v>122</v>
      </c>
      <c r="B188" s="28">
        <v>62</v>
      </c>
      <c r="C188" s="28">
        <v>62</v>
      </c>
      <c r="D188" s="28">
        <v>65</v>
      </c>
      <c r="E188" s="75">
        <f t="shared" si="2"/>
        <v>104.838709677419</v>
      </c>
    </row>
    <row r="189" customHeight="1" spans="1:5">
      <c r="A189" s="108" t="s">
        <v>10</v>
      </c>
      <c r="B189" s="28">
        <v>0</v>
      </c>
      <c r="C189" s="28">
        <v>0</v>
      </c>
      <c r="D189" s="28"/>
      <c r="E189" s="75" t="e">
        <f t="shared" si="2"/>
        <v>#DIV/0!</v>
      </c>
    </row>
    <row r="190" customHeight="1" spans="1:5">
      <c r="A190" s="108" t="s">
        <v>11</v>
      </c>
      <c r="B190" s="28">
        <v>50</v>
      </c>
      <c r="C190" s="28">
        <v>50</v>
      </c>
      <c r="D190" s="28">
        <v>52</v>
      </c>
      <c r="E190" s="75">
        <f t="shared" si="2"/>
        <v>104</v>
      </c>
    </row>
    <row r="191" customHeight="1" spans="1:5">
      <c r="A191" s="108" t="s">
        <v>12</v>
      </c>
      <c r="B191" s="28">
        <v>0</v>
      </c>
      <c r="C191" s="28">
        <v>0</v>
      </c>
      <c r="D191" s="28"/>
      <c r="E191" s="75" t="e">
        <f t="shared" si="2"/>
        <v>#DIV/0!</v>
      </c>
    </row>
    <row r="192" customHeight="1" spans="1:5">
      <c r="A192" s="108" t="s">
        <v>123</v>
      </c>
      <c r="B192" s="28">
        <v>0</v>
      </c>
      <c r="C192" s="28">
        <v>0</v>
      </c>
      <c r="D192" s="28"/>
      <c r="E192" s="75" t="e">
        <f t="shared" si="2"/>
        <v>#DIV/0!</v>
      </c>
    </row>
    <row r="193" customHeight="1" spans="1:5">
      <c r="A193" s="108" t="s">
        <v>124</v>
      </c>
      <c r="B193" s="28">
        <v>12</v>
      </c>
      <c r="C193" s="28">
        <v>12</v>
      </c>
      <c r="D193" s="28">
        <v>13</v>
      </c>
      <c r="E193" s="75">
        <f t="shared" si="2"/>
        <v>108.333333333333</v>
      </c>
    </row>
    <row r="194" customHeight="1" spans="1:5">
      <c r="A194" s="108" t="s">
        <v>125</v>
      </c>
      <c r="B194" s="28">
        <v>0</v>
      </c>
      <c r="C194" s="28">
        <v>0</v>
      </c>
      <c r="D194" s="28"/>
      <c r="E194" s="75" t="e">
        <f t="shared" si="2"/>
        <v>#DIV/0!</v>
      </c>
    </row>
    <row r="195" customHeight="1" spans="1:5">
      <c r="A195" s="108" t="s">
        <v>19</v>
      </c>
      <c r="B195" s="28">
        <v>0</v>
      </c>
      <c r="C195" s="28">
        <v>0</v>
      </c>
      <c r="D195" s="28"/>
      <c r="E195" s="75" t="e">
        <f t="shared" si="2"/>
        <v>#DIV/0!</v>
      </c>
    </row>
    <row r="196" customHeight="1" spans="1:5">
      <c r="A196" s="108" t="s">
        <v>126</v>
      </c>
      <c r="B196" s="28">
        <v>0</v>
      </c>
      <c r="C196" s="28">
        <v>0</v>
      </c>
      <c r="D196" s="28"/>
      <c r="E196" s="75" t="e">
        <f t="shared" si="2"/>
        <v>#DIV/0!</v>
      </c>
    </row>
    <row r="197" customHeight="1" spans="1:5">
      <c r="A197" s="108" t="s">
        <v>127</v>
      </c>
      <c r="B197" s="28">
        <v>1155</v>
      </c>
      <c r="C197" s="28">
        <v>1155</v>
      </c>
      <c r="D197" s="28">
        <v>1212</v>
      </c>
      <c r="E197" s="75">
        <f t="shared" ref="E197:E260" si="3">D197/C197*100</f>
        <v>104.935064935065</v>
      </c>
    </row>
    <row r="198" customHeight="1" spans="1:5">
      <c r="A198" s="108" t="s">
        <v>10</v>
      </c>
      <c r="B198" s="28">
        <v>660</v>
      </c>
      <c r="C198" s="28">
        <v>660</v>
      </c>
      <c r="D198" s="28">
        <v>693</v>
      </c>
      <c r="E198" s="75">
        <f t="shared" si="3"/>
        <v>105</v>
      </c>
    </row>
    <row r="199" customHeight="1" spans="1:5">
      <c r="A199" s="108" t="s">
        <v>11</v>
      </c>
      <c r="B199" s="28">
        <v>495</v>
      </c>
      <c r="C199" s="28">
        <v>495</v>
      </c>
      <c r="D199" s="28">
        <v>519</v>
      </c>
      <c r="E199" s="75">
        <f t="shared" si="3"/>
        <v>104.848484848485</v>
      </c>
    </row>
    <row r="200" customHeight="1" spans="1:5">
      <c r="A200" s="108" t="s">
        <v>12</v>
      </c>
      <c r="B200" s="28">
        <v>0</v>
      </c>
      <c r="C200" s="28">
        <v>0</v>
      </c>
      <c r="D200" s="28"/>
      <c r="E200" s="75" t="e">
        <f t="shared" si="3"/>
        <v>#DIV/0!</v>
      </c>
    </row>
    <row r="201" customHeight="1" spans="1:5">
      <c r="A201" s="108" t="s">
        <v>128</v>
      </c>
      <c r="B201" s="28">
        <v>0</v>
      </c>
      <c r="C201" s="28">
        <v>0</v>
      </c>
      <c r="D201" s="28"/>
      <c r="E201" s="75" t="e">
        <f t="shared" si="3"/>
        <v>#DIV/0!</v>
      </c>
    </row>
    <row r="202" customHeight="1" spans="1:5">
      <c r="A202" s="108" t="s">
        <v>129</v>
      </c>
      <c r="B202" s="28">
        <v>0</v>
      </c>
      <c r="C202" s="28">
        <v>0</v>
      </c>
      <c r="D202" s="28"/>
      <c r="E202" s="75" t="e">
        <f t="shared" si="3"/>
        <v>#DIV/0!</v>
      </c>
    </row>
    <row r="203" customHeight="1" spans="1:5">
      <c r="A203" s="108" t="s">
        <v>130</v>
      </c>
      <c r="B203" s="28">
        <v>1047</v>
      </c>
      <c r="C203" s="28">
        <v>1047</v>
      </c>
      <c r="D203" s="28">
        <v>1099</v>
      </c>
      <c r="E203" s="75">
        <f t="shared" si="3"/>
        <v>104.966571155683</v>
      </c>
    </row>
    <row r="204" customHeight="1" spans="1:5">
      <c r="A204" s="108" t="s">
        <v>10</v>
      </c>
      <c r="B204" s="28">
        <v>604</v>
      </c>
      <c r="C204" s="28">
        <v>604</v>
      </c>
      <c r="D204" s="28">
        <v>634</v>
      </c>
      <c r="E204" s="75">
        <f t="shared" si="3"/>
        <v>104.966887417219</v>
      </c>
    </row>
    <row r="205" customHeight="1" spans="1:5">
      <c r="A205" s="108" t="s">
        <v>11</v>
      </c>
      <c r="B205" s="28">
        <v>277</v>
      </c>
      <c r="C205" s="28">
        <v>277</v>
      </c>
      <c r="D205" s="28">
        <v>291</v>
      </c>
      <c r="E205" s="75">
        <f t="shared" si="3"/>
        <v>105.054151624549</v>
      </c>
    </row>
    <row r="206" customHeight="1" spans="1:5">
      <c r="A206" s="108" t="s">
        <v>12</v>
      </c>
      <c r="B206" s="28">
        <v>0</v>
      </c>
      <c r="C206" s="28">
        <v>0</v>
      </c>
      <c r="D206" s="28"/>
      <c r="E206" s="75" t="e">
        <f t="shared" si="3"/>
        <v>#DIV/0!</v>
      </c>
    </row>
    <row r="207" customHeight="1" spans="1:5">
      <c r="A207" s="108" t="s">
        <v>24</v>
      </c>
      <c r="B207" s="28">
        <v>0</v>
      </c>
      <c r="C207" s="28">
        <v>0</v>
      </c>
      <c r="D207" s="28"/>
      <c r="E207" s="75" t="e">
        <f t="shared" si="3"/>
        <v>#DIV/0!</v>
      </c>
    </row>
    <row r="208" customHeight="1" spans="1:5">
      <c r="A208" s="108" t="s">
        <v>19</v>
      </c>
      <c r="B208" s="28">
        <v>0</v>
      </c>
      <c r="C208" s="28">
        <v>0</v>
      </c>
      <c r="D208" s="28"/>
      <c r="E208" s="75" t="e">
        <f t="shared" si="3"/>
        <v>#DIV/0!</v>
      </c>
    </row>
    <row r="209" customHeight="1" spans="1:5">
      <c r="A209" s="108" t="s">
        <v>131</v>
      </c>
      <c r="B209" s="28">
        <v>166</v>
      </c>
      <c r="C209" s="28">
        <v>166</v>
      </c>
      <c r="D209" s="28">
        <v>174</v>
      </c>
      <c r="E209" s="75">
        <f t="shared" si="3"/>
        <v>104.819277108434</v>
      </c>
    </row>
    <row r="210" customHeight="1" spans="1:5">
      <c r="A210" s="108" t="s">
        <v>132</v>
      </c>
      <c r="B210" s="28">
        <v>1784</v>
      </c>
      <c r="C210" s="28">
        <v>1784</v>
      </c>
      <c r="D210" s="28">
        <v>1873</v>
      </c>
      <c r="E210" s="75">
        <f t="shared" si="3"/>
        <v>104.988789237668</v>
      </c>
    </row>
    <row r="211" customHeight="1" spans="1:5">
      <c r="A211" s="108" t="s">
        <v>10</v>
      </c>
      <c r="B211" s="28">
        <v>1049</v>
      </c>
      <c r="C211" s="28">
        <v>1049</v>
      </c>
      <c r="D211" s="28">
        <v>1101</v>
      </c>
      <c r="E211" s="75">
        <f t="shared" si="3"/>
        <v>104.957102001907</v>
      </c>
    </row>
    <row r="212" customHeight="1" spans="1:5">
      <c r="A212" s="108" t="s">
        <v>11</v>
      </c>
      <c r="B212" s="28">
        <v>474</v>
      </c>
      <c r="C212" s="28">
        <v>474</v>
      </c>
      <c r="D212" s="28">
        <v>498</v>
      </c>
      <c r="E212" s="75">
        <f t="shared" si="3"/>
        <v>105.063291139241</v>
      </c>
    </row>
    <row r="213" customHeight="1" spans="1:5">
      <c r="A213" s="108" t="s">
        <v>12</v>
      </c>
      <c r="B213" s="28">
        <v>0</v>
      </c>
      <c r="C213" s="28">
        <v>0</v>
      </c>
      <c r="D213" s="28"/>
      <c r="E213" s="75" t="e">
        <f t="shared" si="3"/>
        <v>#DIV/0!</v>
      </c>
    </row>
    <row r="214" customHeight="1" spans="1:5">
      <c r="A214" s="108" t="s">
        <v>133</v>
      </c>
      <c r="B214" s="28">
        <v>0</v>
      </c>
      <c r="C214" s="28">
        <v>0</v>
      </c>
      <c r="D214" s="28"/>
      <c r="E214" s="75" t="e">
        <f t="shared" si="3"/>
        <v>#DIV/0!</v>
      </c>
    </row>
    <row r="215" customHeight="1" spans="1:5">
      <c r="A215" s="108" t="s">
        <v>134</v>
      </c>
      <c r="B215" s="28">
        <v>0</v>
      </c>
      <c r="C215" s="28">
        <v>0</v>
      </c>
      <c r="D215" s="28"/>
      <c r="E215" s="75" t="e">
        <f t="shared" si="3"/>
        <v>#DIV/0!</v>
      </c>
    </row>
    <row r="216" customHeight="1" spans="1:5">
      <c r="A216" s="108" t="s">
        <v>19</v>
      </c>
      <c r="B216" s="28">
        <v>0</v>
      </c>
      <c r="C216" s="28">
        <v>0</v>
      </c>
      <c r="D216" s="28"/>
      <c r="E216" s="75" t="e">
        <f t="shared" si="3"/>
        <v>#DIV/0!</v>
      </c>
    </row>
    <row r="217" customHeight="1" spans="1:5">
      <c r="A217" s="108" t="s">
        <v>135</v>
      </c>
      <c r="B217" s="28">
        <v>261</v>
      </c>
      <c r="C217" s="28">
        <v>261</v>
      </c>
      <c r="D217" s="28">
        <v>274</v>
      </c>
      <c r="E217" s="75">
        <f t="shared" si="3"/>
        <v>104.980842911877</v>
      </c>
    </row>
    <row r="218" customHeight="1" spans="1:5">
      <c r="A218" s="108" t="s">
        <v>136</v>
      </c>
      <c r="B218" s="28">
        <v>5084</v>
      </c>
      <c r="C218" s="28">
        <v>5084</v>
      </c>
      <c r="D218" s="28">
        <v>5338</v>
      </c>
      <c r="E218" s="75">
        <f t="shared" si="3"/>
        <v>104.996066089693</v>
      </c>
    </row>
    <row r="219" customHeight="1" spans="1:5">
      <c r="A219" s="108" t="s">
        <v>10</v>
      </c>
      <c r="B219" s="28">
        <v>2437</v>
      </c>
      <c r="C219" s="28">
        <v>2437</v>
      </c>
      <c r="D219" s="28">
        <v>2559</v>
      </c>
      <c r="E219" s="75">
        <f t="shared" si="3"/>
        <v>105.00615510874</v>
      </c>
    </row>
    <row r="220" customHeight="1" spans="1:5">
      <c r="A220" s="108" t="s">
        <v>11</v>
      </c>
      <c r="B220" s="28">
        <v>2292</v>
      </c>
      <c r="C220" s="28">
        <v>2292</v>
      </c>
      <c r="D220" s="28">
        <v>2407</v>
      </c>
      <c r="E220" s="75">
        <f t="shared" si="3"/>
        <v>105.017452006981</v>
      </c>
    </row>
    <row r="221" customHeight="1" spans="1:5">
      <c r="A221" s="108" t="s">
        <v>12</v>
      </c>
      <c r="B221" s="28">
        <v>0</v>
      </c>
      <c r="C221" s="28">
        <v>0</v>
      </c>
      <c r="D221" s="28"/>
      <c r="E221" s="75" t="e">
        <f t="shared" si="3"/>
        <v>#DIV/0!</v>
      </c>
    </row>
    <row r="222" customHeight="1" spans="1:5">
      <c r="A222" s="108" t="s">
        <v>137</v>
      </c>
      <c r="B222" s="28">
        <v>0</v>
      </c>
      <c r="C222" s="28">
        <v>0</v>
      </c>
      <c r="D222" s="28"/>
      <c r="E222" s="75" t="e">
        <f t="shared" si="3"/>
        <v>#DIV/0!</v>
      </c>
    </row>
    <row r="223" customHeight="1" spans="1:5">
      <c r="A223" s="108" t="s">
        <v>19</v>
      </c>
      <c r="B223" s="28">
        <v>71</v>
      </c>
      <c r="C223" s="28">
        <v>71</v>
      </c>
      <c r="D223" s="28">
        <v>74</v>
      </c>
      <c r="E223" s="75">
        <f t="shared" si="3"/>
        <v>104.225352112676</v>
      </c>
    </row>
    <row r="224" customHeight="1" spans="1:5">
      <c r="A224" s="108" t="s">
        <v>138</v>
      </c>
      <c r="B224" s="28">
        <v>284</v>
      </c>
      <c r="C224" s="28">
        <v>284</v>
      </c>
      <c r="D224" s="28">
        <v>298</v>
      </c>
      <c r="E224" s="75">
        <f t="shared" si="3"/>
        <v>104.929577464789</v>
      </c>
    </row>
    <row r="225" customHeight="1" spans="1:5">
      <c r="A225" s="108" t="s">
        <v>139</v>
      </c>
      <c r="B225" s="28">
        <v>2548</v>
      </c>
      <c r="C225" s="28">
        <v>2548</v>
      </c>
      <c r="D225" s="28">
        <v>2676</v>
      </c>
      <c r="E225" s="75">
        <f t="shared" si="3"/>
        <v>105.023547880691</v>
      </c>
    </row>
    <row r="226" customHeight="1" spans="1:5">
      <c r="A226" s="108" t="s">
        <v>10</v>
      </c>
      <c r="B226" s="28">
        <v>943</v>
      </c>
      <c r="C226" s="28">
        <v>943</v>
      </c>
      <c r="D226" s="28">
        <v>990</v>
      </c>
      <c r="E226" s="75">
        <f t="shared" si="3"/>
        <v>104.984093319194</v>
      </c>
    </row>
    <row r="227" customHeight="1" spans="1:5">
      <c r="A227" s="108" t="s">
        <v>11</v>
      </c>
      <c r="B227" s="28">
        <v>704</v>
      </c>
      <c r="C227" s="28">
        <v>704</v>
      </c>
      <c r="D227" s="28">
        <v>739</v>
      </c>
      <c r="E227" s="75">
        <f t="shared" si="3"/>
        <v>104.971590909091</v>
      </c>
    </row>
    <row r="228" customHeight="1" spans="1:5">
      <c r="A228" s="108" t="s">
        <v>12</v>
      </c>
      <c r="B228" s="28">
        <v>0</v>
      </c>
      <c r="C228" s="28">
        <v>0</v>
      </c>
      <c r="D228" s="28"/>
      <c r="E228" s="75" t="e">
        <f t="shared" si="3"/>
        <v>#DIV/0!</v>
      </c>
    </row>
    <row r="229" customHeight="1" spans="1:5">
      <c r="A229" s="108" t="s">
        <v>19</v>
      </c>
      <c r="B229" s="28">
        <v>110</v>
      </c>
      <c r="C229" s="28">
        <v>110</v>
      </c>
      <c r="D229" s="28">
        <v>116</v>
      </c>
      <c r="E229" s="75">
        <f t="shared" si="3"/>
        <v>105.454545454545</v>
      </c>
    </row>
    <row r="230" customHeight="1" spans="1:5">
      <c r="A230" s="108" t="s">
        <v>140</v>
      </c>
      <c r="B230" s="28">
        <v>791</v>
      </c>
      <c r="C230" s="28">
        <v>791</v>
      </c>
      <c r="D230" s="28">
        <v>831</v>
      </c>
      <c r="E230" s="75">
        <f t="shared" si="3"/>
        <v>105.056890012642</v>
      </c>
    </row>
    <row r="231" customHeight="1" spans="1:5">
      <c r="A231" s="108" t="s">
        <v>141</v>
      </c>
      <c r="B231" s="28">
        <v>2140</v>
      </c>
      <c r="C231" s="28">
        <v>2140</v>
      </c>
      <c r="D231" s="28">
        <v>2247</v>
      </c>
      <c r="E231" s="75">
        <f t="shared" si="3"/>
        <v>105</v>
      </c>
    </row>
    <row r="232" customHeight="1" spans="1:5">
      <c r="A232" s="108" t="s">
        <v>10</v>
      </c>
      <c r="B232" s="28">
        <v>806</v>
      </c>
      <c r="C232" s="28">
        <v>806</v>
      </c>
      <c r="D232" s="28">
        <v>847</v>
      </c>
      <c r="E232" s="75">
        <f t="shared" si="3"/>
        <v>105.086848635236</v>
      </c>
    </row>
    <row r="233" customHeight="1" spans="1:5">
      <c r="A233" s="108" t="s">
        <v>11</v>
      </c>
      <c r="B233" s="28">
        <v>373</v>
      </c>
      <c r="C233" s="28">
        <v>373</v>
      </c>
      <c r="D233" s="28">
        <v>392</v>
      </c>
      <c r="E233" s="75">
        <f t="shared" si="3"/>
        <v>105.093833780161</v>
      </c>
    </row>
    <row r="234" customHeight="1" spans="1:5">
      <c r="A234" s="108" t="s">
        <v>12</v>
      </c>
      <c r="B234" s="28">
        <v>0</v>
      </c>
      <c r="C234" s="28">
        <v>0</v>
      </c>
      <c r="D234" s="28"/>
      <c r="E234" s="75" t="e">
        <f t="shared" si="3"/>
        <v>#DIV/0!</v>
      </c>
    </row>
    <row r="235" customHeight="1" spans="1:5">
      <c r="A235" s="108" t="s">
        <v>19</v>
      </c>
      <c r="B235" s="28">
        <v>0</v>
      </c>
      <c r="C235" s="28">
        <v>0</v>
      </c>
      <c r="D235" s="28"/>
      <c r="E235" s="75" t="e">
        <f t="shared" si="3"/>
        <v>#DIV/0!</v>
      </c>
    </row>
    <row r="236" customHeight="1" spans="1:5">
      <c r="A236" s="108" t="s">
        <v>142</v>
      </c>
      <c r="B236" s="28">
        <v>961</v>
      </c>
      <c r="C236" s="28">
        <v>961</v>
      </c>
      <c r="D236" s="28">
        <v>1008</v>
      </c>
      <c r="E236" s="75">
        <f t="shared" si="3"/>
        <v>104.890738813736</v>
      </c>
    </row>
    <row r="237" customHeight="1" spans="1:5">
      <c r="A237" s="108" t="s">
        <v>143</v>
      </c>
      <c r="B237" s="28">
        <v>1089</v>
      </c>
      <c r="C237" s="28">
        <v>1089</v>
      </c>
      <c r="D237" s="28">
        <v>1143</v>
      </c>
      <c r="E237" s="75">
        <f t="shared" si="3"/>
        <v>104.95867768595</v>
      </c>
    </row>
    <row r="238" customHeight="1" spans="1:5">
      <c r="A238" s="108" t="s">
        <v>10</v>
      </c>
      <c r="B238" s="28">
        <v>803</v>
      </c>
      <c r="C238" s="28">
        <v>803</v>
      </c>
      <c r="D238" s="28">
        <v>843</v>
      </c>
      <c r="E238" s="75">
        <f t="shared" si="3"/>
        <v>104.981320049813</v>
      </c>
    </row>
    <row r="239" customHeight="1" spans="1:5">
      <c r="A239" s="108" t="s">
        <v>11</v>
      </c>
      <c r="B239" s="28">
        <v>286</v>
      </c>
      <c r="C239" s="28">
        <v>286</v>
      </c>
      <c r="D239" s="28">
        <v>300</v>
      </c>
      <c r="E239" s="75">
        <f t="shared" si="3"/>
        <v>104.895104895105</v>
      </c>
    </row>
    <row r="240" customHeight="1" spans="1:5">
      <c r="A240" s="108" t="s">
        <v>12</v>
      </c>
      <c r="B240" s="28">
        <v>0</v>
      </c>
      <c r="C240" s="28">
        <v>0</v>
      </c>
      <c r="D240" s="28"/>
      <c r="E240" s="75" t="e">
        <f t="shared" si="3"/>
        <v>#DIV/0!</v>
      </c>
    </row>
    <row r="241" customHeight="1" spans="1:5">
      <c r="A241" s="108" t="s">
        <v>19</v>
      </c>
      <c r="B241" s="28">
        <v>0</v>
      </c>
      <c r="C241" s="28">
        <v>0</v>
      </c>
      <c r="D241" s="28"/>
      <c r="E241" s="75" t="e">
        <f t="shared" si="3"/>
        <v>#DIV/0!</v>
      </c>
    </row>
    <row r="242" customHeight="1" spans="1:5">
      <c r="A242" s="108" t="s">
        <v>144</v>
      </c>
      <c r="B242" s="28">
        <v>0</v>
      </c>
      <c r="C242" s="28">
        <v>0</v>
      </c>
      <c r="D242" s="28"/>
      <c r="E242" s="75" t="e">
        <f t="shared" si="3"/>
        <v>#DIV/0!</v>
      </c>
    </row>
    <row r="243" customHeight="1" spans="1:5">
      <c r="A243" s="108" t="s">
        <v>145</v>
      </c>
      <c r="B243" s="28">
        <v>0</v>
      </c>
      <c r="C243" s="28">
        <v>0</v>
      </c>
      <c r="D243" s="28"/>
      <c r="E243" s="75" t="e">
        <f t="shared" si="3"/>
        <v>#DIV/0!</v>
      </c>
    </row>
    <row r="244" customHeight="1" spans="1:5">
      <c r="A244" s="108" t="s">
        <v>10</v>
      </c>
      <c r="B244" s="28">
        <v>0</v>
      </c>
      <c r="C244" s="28">
        <v>0</v>
      </c>
      <c r="D244" s="28"/>
      <c r="E244" s="75" t="e">
        <f t="shared" si="3"/>
        <v>#DIV/0!</v>
      </c>
    </row>
    <row r="245" customHeight="1" spans="1:5">
      <c r="A245" s="108" t="s">
        <v>11</v>
      </c>
      <c r="B245" s="28">
        <v>0</v>
      </c>
      <c r="C245" s="28">
        <v>0</v>
      </c>
      <c r="D245" s="28"/>
      <c r="E245" s="75" t="e">
        <f t="shared" si="3"/>
        <v>#DIV/0!</v>
      </c>
    </row>
    <row r="246" customHeight="1" spans="1:5">
      <c r="A246" s="108" t="s">
        <v>12</v>
      </c>
      <c r="B246" s="28">
        <v>0</v>
      </c>
      <c r="C246" s="28">
        <v>0</v>
      </c>
      <c r="D246" s="28"/>
      <c r="E246" s="75" t="e">
        <f t="shared" si="3"/>
        <v>#DIV/0!</v>
      </c>
    </row>
    <row r="247" customHeight="1" spans="1:5">
      <c r="A247" s="108" t="s">
        <v>19</v>
      </c>
      <c r="B247" s="28">
        <v>0</v>
      </c>
      <c r="C247" s="28">
        <v>0</v>
      </c>
      <c r="D247" s="28"/>
      <c r="E247" s="75" t="e">
        <f t="shared" si="3"/>
        <v>#DIV/0!</v>
      </c>
    </row>
    <row r="248" customHeight="1" spans="1:5">
      <c r="A248" s="108" t="s">
        <v>146</v>
      </c>
      <c r="B248" s="28">
        <v>0</v>
      </c>
      <c r="C248" s="28">
        <v>0</v>
      </c>
      <c r="D248" s="28"/>
      <c r="E248" s="75" t="e">
        <f t="shared" si="3"/>
        <v>#DIV/0!</v>
      </c>
    </row>
    <row r="249" customHeight="1" spans="1:5">
      <c r="A249" s="108" t="s">
        <v>147</v>
      </c>
      <c r="B249" s="28">
        <v>1496</v>
      </c>
      <c r="C249" s="28">
        <v>1496</v>
      </c>
      <c r="D249" s="28">
        <v>1570</v>
      </c>
      <c r="E249" s="75">
        <f t="shared" si="3"/>
        <v>104.946524064171</v>
      </c>
    </row>
    <row r="250" customHeight="1" spans="1:5">
      <c r="A250" s="108" t="s">
        <v>10</v>
      </c>
      <c r="B250" s="28">
        <v>458</v>
      </c>
      <c r="C250" s="28">
        <v>458</v>
      </c>
      <c r="D250" s="28">
        <v>481</v>
      </c>
      <c r="E250" s="75">
        <f t="shared" si="3"/>
        <v>105.021834061135</v>
      </c>
    </row>
    <row r="251" customHeight="1" spans="1:5">
      <c r="A251" s="108" t="s">
        <v>11</v>
      </c>
      <c r="B251" s="28">
        <v>436</v>
      </c>
      <c r="C251" s="28">
        <v>436</v>
      </c>
      <c r="D251" s="28">
        <v>458</v>
      </c>
      <c r="E251" s="75">
        <f t="shared" si="3"/>
        <v>105.045871559633</v>
      </c>
    </row>
    <row r="252" customHeight="1" spans="1:5">
      <c r="A252" s="108" t="s">
        <v>12</v>
      </c>
      <c r="B252" s="28">
        <v>0</v>
      </c>
      <c r="C252" s="28">
        <v>0</v>
      </c>
      <c r="D252" s="28"/>
      <c r="E252" s="75" t="e">
        <f t="shared" si="3"/>
        <v>#DIV/0!</v>
      </c>
    </row>
    <row r="253" customHeight="1" spans="1:5">
      <c r="A253" s="108" t="s">
        <v>19</v>
      </c>
      <c r="B253" s="28">
        <v>0</v>
      </c>
      <c r="C253" s="28">
        <v>0</v>
      </c>
      <c r="D253" s="28"/>
      <c r="E253" s="75" t="e">
        <f t="shared" si="3"/>
        <v>#DIV/0!</v>
      </c>
    </row>
    <row r="254" customHeight="1" spans="1:5">
      <c r="A254" s="108" t="s">
        <v>148</v>
      </c>
      <c r="B254" s="28">
        <v>602</v>
      </c>
      <c r="C254" s="28">
        <v>602</v>
      </c>
      <c r="D254" s="28">
        <v>631</v>
      </c>
      <c r="E254" s="75">
        <f t="shared" si="3"/>
        <v>104.817275747508</v>
      </c>
    </row>
    <row r="255" customHeight="1" spans="1:5">
      <c r="A255" s="108" t="s">
        <v>149</v>
      </c>
      <c r="B255" s="28">
        <v>1689</v>
      </c>
      <c r="C255" s="28">
        <v>1689</v>
      </c>
      <c r="D255" s="28">
        <v>1858</v>
      </c>
      <c r="E255" s="75">
        <f t="shared" si="3"/>
        <v>110.005920663114</v>
      </c>
    </row>
    <row r="256" customHeight="1" spans="1:5">
      <c r="A256" s="108" t="s">
        <v>150</v>
      </c>
      <c r="B256" s="28">
        <v>0</v>
      </c>
      <c r="C256" s="28">
        <v>0</v>
      </c>
      <c r="D256" s="28"/>
      <c r="E256" s="75" t="e">
        <f t="shared" si="3"/>
        <v>#DIV/0!</v>
      </c>
    </row>
    <row r="257" customHeight="1" spans="1:5">
      <c r="A257" s="108" t="s">
        <v>151</v>
      </c>
      <c r="B257" s="28">
        <v>1689</v>
      </c>
      <c r="C257" s="28">
        <v>1689</v>
      </c>
      <c r="D257" s="28">
        <v>1858</v>
      </c>
      <c r="E257" s="75">
        <f t="shared" si="3"/>
        <v>110.005920663114</v>
      </c>
    </row>
    <row r="258" customHeight="1" spans="1:5">
      <c r="A258" s="108" t="s">
        <v>152</v>
      </c>
      <c r="B258" s="28">
        <v>2276</v>
      </c>
      <c r="C258" s="28">
        <v>2276</v>
      </c>
      <c r="D258" s="28">
        <v>2385</v>
      </c>
      <c r="E258" s="75">
        <f t="shared" si="3"/>
        <v>104.789103690685</v>
      </c>
    </row>
    <row r="259" customHeight="1" spans="1:5">
      <c r="A259" s="108" t="s">
        <v>153</v>
      </c>
      <c r="B259" s="28">
        <v>45965</v>
      </c>
      <c r="C259" s="28">
        <v>45965</v>
      </c>
      <c r="D259" s="28">
        <v>47000</v>
      </c>
      <c r="E259" s="75">
        <f t="shared" si="3"/>
        <v>102.251713260089</v>
      </c>
    </row>
    <row r="260" customHeight="1" spans="1:5">
      <c r="A260" s="108" t="s">
        <v>154</v>
      </c>
      <c r="B260" s="28">
        <v>4613</v>
      </c>
      <c r="C260" s="28">
        <v>4613</v>
      </c>
      <c r="D260" s="28">
        <v>4716</v>
      </c>
      <c r="E260" s="75">
        <f t="shared" si="3"/>
        <v>102.232820290483</v>
      </c>
    </row>
    <row r="261" customHeight="1" spans="1:5">
      <c r="A261" s="108" t="s">
        <v>155</v>
      </c>
      <c r="B261" s="28">
        <v>28402</v>
      </c>
      <c r="C261" s="28">
        <v>28402</v>
      </c>
      <c r="D261" s="28">
        <v>29038</v>
      </c>
      <c r="E261" s="75">
        <f t="shared" ref="E261:E324" si="4">D261/C261*100</f>
        <v>102.239278924019</v>
      </c>
    </row>
    <row r="262" customHeight="1" spans="1:5">
      <c r="A262" s="108" t="s">
        <v>156</v>
      </c>
      <c r="B262" s="28">
        <v>1818</v>
      </c>
      <c r="C262" s="28">
        <v>1818</v>
      </c>
      <c r="D262" s="28">
        <v>1859</v>
      </c>
      <c r="E262" s="75">
        <f t="shared" si="4"/>
        <v>102.255225522552</v>
      </c>
    </row>
    <row r="263" customHeight="1" spans="1:5">
      <c r="A263" s="108" t="s">
        <v>157</v>
      </c>
      <c r="B263" s="28">
        <v>3414</v>
      </c>
      <c r="C263" s="28">
        <v>3414</v>
      </c>
      <c r="D263" s="28">
        <v>3490</v>
      </c>
      <c r="E263" s="75">
        <f t="shared" si="4"/>
        <v>102.226127709432</v>
      </c>
    </row>
    <row r="264" customHeight="1" spans="1:5">
      <c r="A264" s="108" t="s">
        <v>158</v>
      </c>
      <c r="B264" s="28">
        <v>4216</v>
      </c>
      <c r="C264" s="28">
        <v>4216</v>
      </c>
      <c r="D264" s="28">
        <v>4311</v>
      </c>
      <c r="E264" s="75">
        <f t="shared" si="4"/>
        <v>102.253320683112</v>
      </c>
    </row>
    <row r="265" customHeight="1" spans="1:5">
      <c r="A265" s="108" t="s">
        <v>159</v>
      </c>
      <c r="B265" s="28">
        <v>1970</v>
      </c>
      <c r="C265" s="28">
        <v>1970</v>
      </c>
      <c r="D265" s="28">
        <v>2015</v>
      </c>
      <c r="E265" s="75">
        <f t="shared" si="4"/>
        <v>102.284263959391</v>
      </c>
    </row>
    <row r="266" customHeight="1" spans="1:5">
      <c r="A266" s="108" t="s">
        <v>160</v>
      </c>
      <c r="B266" s="28"/>
      <c r="C266" s="28"/>
      <c r="D266" s="28"/>
      <c r="E266" s="75" t="e">
        <f t="shared" si="4"/>
        <v>#DIV/0!</v>
      </c>
    </row>
    <row r="267" customHeight="1" spans="1:5">
      <c r="A267" s="108" t="s">
        <v>161</v>
      </c>
      <c r="B267" s="28">
        <v>1437</v>
      </c>
      <c r="C267" s="28">
        <v>1437</v>
      </c>
      <c r="D267" s="28">
        <v>1469</v>
      </c>
      <c r="E267" s="75">
        <f t="shared" si="4"/>
        <v>102.226861517049</v>
      </c>
    </row>
    <row r="268" customHeight="1" spans="1:5">
      <c r="A268" s="108" t="s">
        <v>162</v>
      </c>
      <c r="B268" s="28"/>
      <c r="C268" s="28"/>
      <c r="D268" s="28"/>
      <c r="E268" s="75" t="e">
        <f t="shared" si="4"/>
        <v>#DIV/0!</v>
      </c>
    </row>
    <row r="269" customHeight="1" spans="1:5">
      <c r="A269" s="108" t="s">
        <v>163</v>
      </c>
      <c r="B269" s="28"/>
      <c r="C269" s="28"/>
      <c r="D269" s="28"/>
      <c r="E269" s="75" t="e">
        <f t="shared" si="4"/>
        <v>#DIV/0!</v>
      </c>
    </row>
    <row r="270" customHeight="1" spans="1:5">
      <c r="A270" s="108" t="s">
        <v>164</v>
      </c>
      <c r="B270" s="28"/>
      <c r="C270" s="28"/>
      <c r="D270" s="28"/>
      <c r="E270" s="75" t="e">
        <f t="shared" si="4"/>
        <v>#DIV/0!</v>
      </c>
    </row>
    <row r="271" customHeight="1" spans="1:5">
      <c r="A271" s="108" t="s">
        <v>165</v>
      </c>
      <c r="B271" s="28">
        <v>95</v>
      </c>
      <c r="C271" s="28">
        <v>95</v>
      </c>
      <c r="D271" s="28">
        <v>102</v>
      </c>
      <c r="E271" s="75">
        <f t="shared" si="4"/>
        <v>107.368421052632</v>
      </c>
    </row>
    <row r="272" customHeight="1" spans="1:5">
      <c r="A272" s="108" t="s">
        <v>166</v>
      </c>
      <c r="B272" s="28">
        <v>91225</v>
      </c>
      <c r="C272" s="28">
        <v>91225</v>
      </c>
      <c r="D272" s="28">
        <v>90000</v>
      </c>
      <c r="E272" s="75">
        <f t="shared" si="4"/>
        <v>98.6571663469444</v>
      </c>
    </row>
    <row r="273" customHeight="1" spans="1:5">
      <c r="A273" s="108" t="s">
        <v>167</v>
      </c>
      <c r="B273" s="28">
        <v>811</v>
      </c>
      <c r="C273" s="28">
        <v>811</v>
      </c>
      <c r="D273" s="28">
        <v>871</v>
      </c>
      <c r="E273" s="75">
        <f t="shared" si="4"/>
        <v>107.398273736128</v>
      </c>
    </row>
    <row r="274" customHeight="1" spans="1:5">
      <c r="A274" s="108" t="s">
        <v>10</v>
      </c>
      <c r="B274" s="28">
        <v>526</v>
      </c>
      <c r="C274" s="28">
        <v>526</v>
      </c>
      <c r="D274" s="28">
        <v>565</v>
      </c>
      <c r="E274" s="75">
        <f t="shared" si="4"/>
        <v>107.414448669202</v>
      </c>
    </row>
    <row r="275" customHeight="1" spans="1:5">
      <c r="A275" s="108" t="s">
        <v>11</v>
      </c>
      <c r="B275" s="28">
        <v>285</v>
      </c>
      <c r="C275" s="28">
        <v>285</v>
      </c>
      <c r="D275" s="28">
        <v>306</v>
      </c>
      <c r="E275" s="75">
        <f t="shared" si="4"/>
        <v>107.368421052632</v>
      </c>
    </row>
    <row r="276" customHeight="1" spans="1:5">
      <c r="A276" s="108" t="s">
        <v>12</v>
      </c>
      <c r="B276" s="28">
        <v>0</v>
      </c>
      <c r="C276" s="28">
        <v>0</v>
      </c>
      <c r="D276" s="28"/>
      <c r="E276" s="75" t="e">
        <f t="shared" si="4"/>
        <v>#DIV/0!</v>
      </c>
    </row>
    <row r="277" customHeight="1" spans="1:5">
      <c r="A277" s="108" t="s">
        <v>168</v>
      </c>
      <c r="B277" s="28">
        <v>0</v>
      </c>
      <c r="C277" s="28">
        <v>0</v>
      </c>
      <c r="D277" s="28"/>
      <c r="E277" s="75" t="e">
        <f t="shared" si="4"/>
        <v>#DIV/0!</v>
      </c>
    </row>
    <row r="278" customHeight="1" spans="1:5">
      <c r="A278" s="108" t="s">
        <v>169</v>
      </c>
      <c r="B278" s="28">
        <v>49376</v>
      </c>
      <c r="C278" s="28">
        <v>49376</v>
      </c>
      <c r="D278" s="28">
        <v>45065</v>
      </c>
      <c r="E278" s="75">
        <f t="shared" si="4"/>
        <v>91.2690375891121</v>
      </c>
    </row>
    <row r="279" customHeight="1" spans="1:5">
      <c r="A279" s="108" t="s">
        <v>170</v>
      </c>
      <c r="B279" s="28">
        <v>4180</v>
      </c>
      <c r="C279" s="28">
        <v>4180</v>
      </c>
      <c r="D279" s="28">
        <v>4488</v>
      </c>
      <c r="E279" s="75">
        <f t="shared" si="4"/>
        <v>107.368421052632</v>
      </c>
    </row>
    <row r="280" customHeight="1" spans="1:5">
      <c r="A280" s="108" t="s">
        <v>171</v>
      </c>
      <c r="B280" s="28">
        <v>6137</v>
      </c>
      <c r="C280" s="28">
        <v>6137</v>
      </c>
      <c r="D280" s="28">
        <v>6588</v>
      </c>
      <c r="E280" s="75">
        <f t="shared" si="4"/>
        <v>107.348867524849</v>
      </c>
    </row>
    <row r="281" customHeight="1" spans="1:5">
      <c r="A281" s="108" t="s">
        <v>172</v>
      </c>
      <c r="B281" s="28">
        <v>3613</v>
      </c>
      <c r="C281" s="28">
        <v>3613</v>
      </c>
      <c r="D281" s="28">
        <v>3879</v>
      </c>
      <c r="E281" s="75">
        <f t="shared" si="4"/>
        <v>107.362302795461</v>
      </c>
    </row>
    <row r="282" customHeight="1" spans="1:5">
      <c r="A282" s="108" t="s">
        <v>173</v>
      </c>
      <c r="B282" s="28">
        <v>8167</v>
      </c>
      <c r="C282" s="28">
        <v>8167</v>
      </c>
      <c r="D282" s="28">
        <v>8768</v>
      </c>
      <c r="E282" s="75">
        <f t="shared" si="4"/>
        <v>107.358883310885</v>
      </c>
    </row>
    <row r="283" customHeight="1" spans="1:5">
      <c r="A283" s="108" t="s">
        <v>174</v>
      </c>
      <c r="B283" s="28">
        <v>9288</v>
      </c>
      <c r="C283" s="28">
        <v>9288</v>
      </c>
      <c r="D283" s="28">
        <v>9971</v>
      </c>
      <c r="E283" s="75">
        <f t="shared" si="4"/>
        <v>107.353574504737</v>
      </c>
    </row>
    <row r="284" customHeight="1" spans="1:5">
      <c r="A284" s="108" t="s">
        <v>175</v>
      </c>
      <c r="B284" s="28">
        <v>0</v>
      </c>
      <c r="C284" s="28">
        <v>0</v>
      </c>
      <c r="D284" s="28"/>
      <c r="E284" s="75" t="e">
        <f t="shared" si="4"/>
        <v>#DIV/0!</v>
      </c>
    </row>
    <row r="285" customHeight="1" spans="1:5">
      <c r="A285" s="108" t="s">
        <v>176</v>
      </c>
      <c r="B285" s="28">
        <v>0</v>
      </c>
      <c r="C285" s="28">
        <v>0</v>
      </c>
      <c r="D285" s="28"/>
      <c r="E285" s="75" t="e">
        <f t="shared" si="4"/>
        <v>#DIV/0!</v>
      </c>
    </row>
    <row r="286" customHeight="1" spans="1:5">
      <c r="A286" s="108" t="s">
        <v>177</v>
      </c>
      <c r="B286" s="28">
        <v>17991</v>
      </c>
      <c r="C286" s="28">
        <v>17991</v>
      </c>
      <c r="D286" s="28">
        <v>11371</v>
      </c>
      <c r="E286" s="75">
        <f t="shared" si="4"/>
        <v>63.2038241342894</v>
      </c>
    </row>
    <row r="287" customHeight="1" spans="1:5">
      <c r="A287" s="108" t="s">
        <v>178</v>
      </c>
      <c r="B287" s="28">
        <v>25552</v>
      </c>
      <c r="C287" s="28">
        <v>25552</v>
      </c>
      <c r="D287" s="28">
        <v>27433</v>
      </c>
      <c r="E287" s="75">
        <f t="shared" si="4"/>
        <v>107.361458985598</v>
      </c>
    </row>
    <row r="288" customHeight="1" spans="1:5">
      <c r="A288" s="108" t="s">
        <v>179</v>
      </c>
      <c r="B288" s="28">
        <v>0</v>
      </c>
      <c r="C288" s="28">
        <v>0</v>
      </c>
      <c r="D288" s="28"/>
      <c r="E288" s="75" t="e">
        <f t="shared" si="4"/>
        <v>#DIV/0!</v>
      </c>
    </row>
    <row r="289" customHeight="1" spans="1:5">
      <c r="A289" s="108" t="s">
        <v>180</v>
      </c>
      <c r="B289" s="28">
        <v>0</v>
      </c>
      <c r="C289" s="28">
        <v>0</v>
      </c>
      <c r="D289" s="28"/>
      <c r="E289" s="75" t="e">
        <f t="shared" si="4"/>
        <v>#DIV/0!</v>
      </c>
    </row>
    <row r="290" customHeight="1" spans="1:5">
      <c r="A290" s="108" t="s">
        <v>181</v>
      </c>
      <c r="B290" s="28">
        <v>2505</v>
      </c>
      <c r="C290" s="28">
        <v>2505</v>
      </c>
      <c r="D290" s="28">
        <v>2689</v>
      </c>
      <c r="E290" s="75">
        <f t="shared" si="4"/>
        <v>107.345309381238</v>
      </c>
    </row>
    <row r="291" customHeight="1" spans="1:5">
      <c r="A291" s="108" t="s">
        <v>182</v>
      </c>
      <c r="B291" s="28">
        <v>7372</v>
      </c>
      <c r="C291" s="28">
        <v>7372</v>
      </c>
      <c r="D291" s="28">
        <v>7915</v>
      </c>
      <c r="E291" s="75">
        <f t="shared" si="4"/>
        <v>107.365708084645</v>
      </c>
    </row>
    <row r="292" customHeight="1" spans="1:5">
      <c r="A292" s="108" t="s">
        <v>183</v>
      </c>
      <c r="B292" s="28">
        <v>13787</v>
      </c>
      <c r="C292" s="28">
        <v>13787</v>
      </c>
      <c r="D292" s="28">
        <v>14802</v>
      </c>
      <c r="E292" s="75">
        <f t="shared" si="4"/>
        <v>107.362007688402</v>
      </c>
    </row>
    <row r="293" customHeight="1" spans="1:5">
      <c r="A293" s="108" t="s">
        <v>184</v>
      </c>
      <c r="B293" s="28">
        <v>1888</v>
      </c>
      <c r="C293" s="28">
        <v>1888</v>
      </c>
      <c r="D293" s="28">
        <v>2027</v>
      </c>
      <c r="E293" s="75">
        <f t="shared" si="4"/>
        <v>107.362288135593</v>
      </c>
    </row>
    <row r="294" customHeight="1" spans="1:5">
      <c r="A294" s="108" t="s">
        <v>185</v>
      </c>
      <c r="B294" s="28">
        <v>247</v>
      </c>
      <c r="C294" s="28">
        <v>247</v>
      </c>
      <c r="D294" s="28">
        <v>266</v>
      </c>
      <c r="E294" s="75">
        <f t="shared" si="4"/>
        <v>107.692307692308</v>
      </c>
    </row>
    <row r="295" customHeight="1" spans="1:5">
      <c r="A295" s="108" t="s">
        <v>186</v>
      </c>
      <c r="B295" s="28">
        <v>0</v>
      </c>
      <c r="C295" s="28">
        <v>0</v>
      </c>
      <c r="D295" s="28"/>
      <c r="E295" s="75" t="e">
        <f t="shared" si="4"/>
        <v>#DIV/0!</v>
      </c>
    </row>
    <row r="296" customHeight="1" spans="1:5">
      <c r="A296" s="108" t="s">
        <v>187</v>
      </c>
      <c r="B296" s="28">
        <v>0</v>
      </c>
      <c r="C296" s="28">
        <v>0</v>
      </c>
      <c r="D296" s="28"/>
      <c r="E296" s="75" t="e">
        <f t="shared" si="4"/>
        <v>#DIV/0!</v>
      </c>
    </row>
    <row r="297" customHeight="1" spans="1:5">
      <c r="A297" s="108" t="s">
        <v>188</v>
      </c>
      <c r="B297" s="28">
        <v>0</v>
      </c>
      <c r="C297" s="28">
        <v>0</v>
      </c>
      <c r="D297" s="28"/>
      <c r="E297" s="75" t="e">
        <f t="shared" si="4"/>
        <v>#DIV/0!</v>
      </c>
    </row>
    <row r="298" customHeight="1" spans="1:5">
      <c r="A298" s="108" t="s">
        <v>189</v>
      </c>
      <c r="B298" s="28">
        <v>18</v>
      </c>
      <c r="C298" s="28">
        <v>18</v>
      </c>
      <c r="D298" s="28">
        <v>20</v>
      </c>
      <c r="E298" s="75">
        <f t="shared" si="4"/>
        <v>111.111111111111</v>
      </c>
    </row>
    <row r="299" customHeight="1" spans="1:5">
      <c r="A299" s="108" t="s">
        <v>190</v>
      </c>
      <c r="B299" s="28">
        <v>229</v>
      </c>
      <c r="C299" s="28">
        <v>229</v>
      </c>
      <c r="D299" s="28">
        <v>246</v>
      </c>
      <c r="E299" s="75">
        <f t="shared" si="4"/>
        <v>107.423580786026</v>
      </c>
    </row>
    <row r="300" customHeight="1" spans="1:5">
      <c r="A300" s="108" t="s">
        <v>191</v>
      </c>
      <c r="B300" s="28">
        <v>0</v>
      </c>
      <c r="C300" s="28">
        <v>0</v>
      </c>
      <c r="D300" s="28"/>
      <c r="E300" s="75" t="e">
        <f t="shared" si="4"/>
        <v>#DIV/0!</v>
      </c>
    </row>
    <row r="301" customHeight="1" spans="1:5">
      <c r="A301" s="108" t="s">
        <v>192</v>
      </c>
      <c r="B301" s="28">
        <v>0</v>
      </c>
      <c r="C301" s="28">
        <v>0</v>
      </c>
      <c r="D301" s="28"/>
      <c r="E301" s="75" t="e">
        <f t="shared" si="4"/>
        <v>#DIV/0!</v>
      </c>
    </row>
    <row r="302" customHeight="1" spans="1:5">
      <c r="A302" s="108" t="s">
        <v>193</v>
      </c>
      <c r="B302" s="28">
        <v>0</v>
      </c>
      <c r="C302" s="28">
        <v>0</v>
      </c>
      <c r="D302" s="28"/>
      <c r="E302" s="75" t="e">
        <f t="shared" si="4"/>
        <v>#DIV/0!</v>
      </c>
    </row>
    <row r="303" customHeight="1" spans="1:5">
      <c r="A303" s="108" t="s">
        <v>194</v>
      </c>
      <c r="B303" s="28">
        <v>0</v>
      </c>
      <c r="C303" s="28">
        <v>0</v>
      </c>
      <c r="D303" s="28"/>
      <c r="E303" s="75" t="e">
        <f t="shared" si="4"/>
        <v>#DIV/0!</v>
      </c>
    </row>
    <row r="304" customHeight="1" spans="1:5">
      <c r="A304" s="108" t="s">
        <v>195</v>
      </c>
      <c r="B304" s="28">
        <v>0</v>
      </c>
      <c r="C304" s="28">
        <v>0</v>
      </c>
      <c r="D304" s="28"/>
      <c r="E304" s="75" t="e">
        <f t="shared" si="4"/>
        <v>#DIV/0!</v>
      </c>
    </row>
    <row r="305" customHeight="1" spans="1:5">
      <c r="A305" s="108" t="s">
        <v>196</v>
      </c>
      <c r="B305" s="28">
        <v>0</v>
      </c>
      <c r="C305" s="28">
        <v>0</v>
      </c>
      <c r="D305" s="28"/>
      <c r="E305" s="75" t="e">
        <f t="shared" si="4"/>
        <v>#DIV/0!</v>
      </c>
    </row>
    <row r="306" customHeight="1" spans="1:5">
      <c r="A306" s="108" t="s">
        <v>197</v>
      </c>
      <c r="B306" s="28">
        <v>0</v>
      </c>
      <c r="C306" s="28">
        <v>0</v>
      </c>
      <c r="D306" s="28"/>
      <c r="E306" s="75" t="e">
        <f t="shared" si="4"/>
        <v>#DIV/0!</v>
      </c>
    </row>
    <row r="307" customHeight="1" spans="1:5">
      <c r="A307" s="108" t="s">
        <v>198</v>
      </c>
      <c r="B307" s="28">
        <v>0</v>
      </c>
      <c r="C307" s="28">
        <v>0</v>
      </c>
      <c r="D307" s="28"/>
      <c r="E307" s="75" t="e">
        <f t="shared" si="4"/>
        <v>#DIV/0!</v>
      </c>
    </row>
    <row r="308" customHeight="1" spans="1:5">
      <c r="A308" s="108" t="s">
        <v>199</v>
      </c>
      <c r="B308" s="28">
        <v>815</v>
      </c>
      <c r="C308" s="28">
        <v>815</v>
      </c>
      <c r="D308" s="28">
        <v>875</v>
      </c>
      <c r="E308" s="75">
        <f t="shared" si="4"/>
        <v>107.361963190184</v>
      </c>
    </row>
    <row r="309" customHeight="1" spans="1:5">
      <c r="A309" s="108" t="s">
        <v>200</v>
      </c>
      <c r="B309" s="28">
        <v>815</v>
      </c>
      <c r="C309" s="28">
        <v>815</v>
      </c>
      <c r="D309" s="28">
        <v>875</v>
      </c>
      <c r="E309" s="75">
        <f t="shared" si="4"/>
        <v>107.361963190184</v>
      </c>
    </row>
    <row r="310" customHeight="1" spans="1:5">
      <c r="A310" s="108" t="s">
        <v>201</v>
      </c>
      <c r="B310" s="28">
        <v>0</v>
      </c>
      <c r="C310" s="28">
        <v>0</v>
      </c>
      <c r="D310" s="28"/>
      <c r="E310" s="75" t="e">
        <f t="shared" si="4"/>
        <v>#DIV/0!</v>
      </c>
    </row>
    <row r="311" customHeight="1" spans="1:5">
      <c r="A311" s="108" t="s">
        <v>202</v>
      </c>
      <c r="B311" s="28">
        <v>0</v>
      </c>
      <c r="C311" s="28">
        <v>0</v>
      </c>
      <c r="D311" s="28"/>
      <c r="E311" s="75" t="e">
        <f t="shared" si="4"/>
        <v>#DIV/0!</v>
      </c>
    </row>
    <row r="312" customHeight="1" spans="1:5">
      <c r="A312" s="108" t="s">
        <v>203</v>
      </c>
      <c r="B312" s="28">
        <v>5436</v>
      </c>
      <c r="C312" s="28">
        <v>5436</v>
      </c>
      <c r="D312" s="28">
        <v>5836</v>
      </c>
      <c r="E312" s="75">
        <f t="shared" si="4"/>
        <v>107.358351729213</v>
      </c>
    </row>
    <row r="313" customHeight="1" spans="1:5">
      <c r="A313" s="108" t="s">
        <v>204</v>
      </c>
      <c r="B313" s="28">
        <v>3458</v>
      </c>
      <c r="C313" s="28">
        <v>3458</v>
      </c>
      <c r="D313" s="28">
        <v>3713</v>
      </c>
      <c r="E313" s="75">
        <f t="shared" si="4"/>
        <v>107.374204742626</v>
      </c>
    </row>
    <row r="314" customHeight="1" spans="1:5">
      <c r="A314" s="108" t="s">
        <v>205</v>
      </c>
      <c r="B314" s="28">
        <v>1978</v>
      </c>
      <c r="C314" s="28">
        <v>1978</v>
      </c>
      <c r="D314" s="28">
        <v>2123</v>
      </c>
      <c r="E314" s="75">
        <f t="shared" si="4"/>
        <v>107.330637007078</v>
      </c>
    </row>
    <row r="315" customHeight="1" spans="1:5">
      <c r="A315" s="108" t="s">
        <v>206</v>
      </c>
      <c r="B315" s="28">
        <v>0</v>
      </c>
      <c r="C315" s="28">
        <v>0</v>
      </c>
      <c r="D315" s="28"/>
      <c r="E315" s="75" t="e">
        <f t="shared" si="4"/>
        <v>#DIV/0!</v>
      </c>
    </row>
    <row r="316" customHeight="1" spans="1:5">
      <c r="A316" s="108" t="s">
        <v>207</v>
      </c>
      <c r="B316" s="28">
        <v>0</v>
      </c>
      <c r="C316" s="28">
        <v>0</v>
      </c>
      <c r="D316" s="28"/>
      <c r="E316" s="75" t="e">
        <f t="shared" si="4"/>
        <v>#DIV/0!</v>
      </c>
    </row>
    <row r="317" customHeight="1" spans="1:5">
      <c r="A317" s="108" t="s">
        <v>208</v>
      </c>
      <c r="B317" s="28">
        <v>0</v>
      </c>
      <c r="C317" s="28">
        <v>0</v>
      </c>
      <c r="D317" s="28"/>
      <c r="E317" s="75" t="e">
        <f t="shared" si="4"/>
        <v>#DIV/0!</v>
      </c>
    </row>
    <row r="318" customHeight="1" spans="1:5">
      <c r="A318" s="108" t="s">
        <v>209</v>
      </c>
      <c r="B318" s="28">
        <v>6895</v>
      </c>
      <c r="C318" s="28">
        <v>6895</v>
      </c>
      <c r="D318" s="28">
        <v>7402</v>
      </c>
      <c r="E318" s="75">
        <f t="shared" si="4"/>
        <v>107.353154459753</v>
      </c>
    </row>
    <row r="319" customHeight="1" spans="1:5">
      <c r="A319" s="108" t="s">
        <v>210</v>
      </c>
      <c r="B319" s="28">
        <v>0</v>
      </c>
      <c r="C319" s="28">
        <v>0</v>
      </c>
      <c r="D319" s="28"/>
      <c r="E319" s="75" t="e">
        <f t="shared" si="4"/>
        <v>#DIV/0!</v>
      </c>
    </row>
    <row r="320" customHeight="1" spans="1:5">
      <c r="A320" s="108" t="s">
        <v>211</v>
      </c>
      <c r="B320" s="28">
        <v>0</v>
      </c>
      <c r="C320" s="28">
        <v>0</v>
      </c>
      <c r="D320" s="28"/>
      <c r="E320" s="75" t="e">
        <f t="shared" si="4"/>
        <v>#DIV/0!</v>
      </c>
    </row>
    <row r="321" customHeight="1" spans="1:5">
      <c r="A321" s="108" t="s">
        <v>212</v>
      </c>
      <c r="B321" s="28">
        <v>2217</v>
      </c>
      <c r="C321" s="28">
        <v>2217</v>
      </c>
      <c r="D321" s="28">
        <v>2380</v>
      </c>
      <c r="E321" s="75">
        <f t="shared" si="4"/>
        <v>107.352277852954</v>
      </c>
    </row>
    <row r="322" customHeight="1" spans="1:5">
      <c r="A322" s="108" t="s">
        <v>213</v>
      </c>
      <c r="B322" s="28">
        <v>150</v>
      </c>
      <c r="C322" s="28">
        <v>150</v>
      </c>
      <c r="D322" s="28">
        <v>161</v>
      </c>
      <c r="E322" s="75">
        <f t="shared" si="4"/>
        <v>107.333333333333</v>
      </c>
    </row>
    <row r="323" customHeight="1" spans="1:5">
      <c r="A323" s="108" t="s">
        <v>214</v>
      </c>
      <c r="B323" s="28">
        <v>0</v>
      </c>
      <c r="C323" s="28">
        <v>0</v>
      </c>
      <c r="D323" s="28"/>
      <c r="E323" s="75" t="e">
        <f t="shared" si="4"/>
        <v>#DIV/0!</v>
      </c>
    </row>
    <row r="324" customHeight="1" spans="1:5">
      <c r="A324" s="108" t="s">
        <v>215</v>
      </c>
      <c r="B324" s="28">
        <v>4528</v>
      </c>
      <c r="C324" s="28">
        <v>4528</v>
      </c>
      <c r="D324" s="28">
        <v>4861</v>
      </c>
      <c r="E324" s="75">
        <f t="shared" si="4"/>
        <v>107.354240282686</v>
      </c>
    </row>
    <row r="325" customHeight="1" spans="1:5">
      <c r="A325" s="108" t="s">
        <v>216</v>
      </c>
      <c r="B325" s="28">
        <v>2093</v>
      </c>
      <c r="C325" s="28">
        <v>2093</v>
      </c>
      <c r="D325" s="28">
        <v>2252</v>
      </c>
      <c r="E325" s="75">
        <f t="shared" ref="E325:E388" si="5">D325/C325*100</f>
        <v>107.596751075012</v>
      </c>
    </row>
    <row r="326" customHeight="1" spans="1:5">
      <c r="A326" s="108" t="s">
        <v>217</v>
      </c>
      <c r="B326" s="28">
        <v>2093</v>
      </c>
      <c r="C326" s="28">
        <v>2093</v>
      </c>
      <c r="D326" s="28">
        <v>2252</v>
      </c>
      <c r="E326" s="75">
        <f t="shared" si="5"/>
        <v>107.596751075012</v>
      </c>
    </row>
    <row r="327" customHeight="1" spans="1:5">
      <c r="A327" s="108" t="s">
        <v>218</v>
      </c>
      <c r="B327" s="28">
        <v>24847</v>
      </c>
      <c r="C327" s="28">
        <v>21847</v>
      </c>
      <c r="D327" s="28">
        <v>22600</v>
      </c>
      <c r="E327" s="75">
        <f t="shared" si="5"/>
        <v>103.446697487069</v>
      </c>
    </row>
    <row r="328" customHeight="1" spans="1:5">
      <c r="A328" s="108" t="s">
        <v>219</v>
      </c>
      <c r="B328" s="28">
        <v>3717</v>
      </c>
      <c r="C328" s="28">
        <v>717</v>
      </c>
      <c r="D328" s="28">
        <v>758</v>
      </c>
      <c r="E328" s="75">
        <f t="shared" si="5"/>
        <v>105.718270571827</v>
      </c>
    </row>
    <row r="329" customHeight="1" spans="1:5">
      <c r="A329" s="108" t="s">
        <v>10</v>
      </c>
      <c r="B329" s="28">
        <v>542</v>
      </c>
      <c r="C329" s="28">
        <v>542</v>
      </c>
      <c r="D329" s="28">
        <v>573</v>
      </c>
      <c r="E329" s="75">
        <f t="shared" si="5"/>
        <v>105.719557195572</v>
      </c>
    </row>
    <row r="330" customHeight="1" spans="1:5">
      <c r="A330" s="108" t="s">
        <v>11</v>
      </c>
      <c r="B330" s="28">
        <v>170</v>
      </c>
      <c r="C330" s="28">
        <v>170</v>
      </c>
      <c r="D330" s="28">
        <v>180</v>
      </c>
      <c r="E330" s="75">
        <f t="shared" si="5"/>
        <v>105.882352941176</v>
      </c>
    </row>
    <row r="331" customHeight="1" spans="1:5">
      <c r="A331" s="108" t="s">
        <v>12</v>
      </c>
      <c r="B331" s="28">
        <v>0</v>
      </c>
      <c r="C331" s="28">
        <v>0</v>
      </c>
      <c r="D331" s="28">
        <v>0</v>
      </c>
      <c r="E331" s="75" t="e">
        <f t="shared" si="5"/>
        <v>#DIV/0!</v>
      </c>
    </row>
    <row r="332" customHeight="1" spans="1:5">
      <c r="A332" s="108" t="s">
        <v>220</v>
      </c>
      <c r="B332" s="28">
        <v>3005</v>
      </c>
      <c r="C332" s="28">
        <v>5</v>
      </c>
      <c r="D332" s="28">
        <v>5</v>
      </c>
      <c r="E332" s="75">
        <f t="shared" si="5"/>
        <v>100</v>
      </c>
    </row>
    <row r="333" customHeight="1" spans="1:5">
      <c r="A333" s="108" t="s">
        <v>221</v>
      </c>
      <c r="B333" s="28">
        <v>0</v>
      </c>
      <c r="C333" s="28">
        <v>0</v>
      </c>
      <c r="D333" s="28"/>
      <c r="E333" s="75" t="e">
        <f t="shared" si="5"/>
        <v>#DIV/0!</v>
      </c>
    </row>
    <row r="334" customHeight="1" spans="1:5">
      <c r="A334" s="108" t="s">
        <v>222</v>
      </c>
      <c r="B334" s="28">
        <v>0</v>
      </c>
      <c r="C334" s="28">
        <v>0</v>
      </c>
      <c r="D334" s="28"/>
      <c r="E334" s="75" t="e">
        <f t="shared" si="5"/>
        <v>#DIV/0!</v>
      </c>
    </row>
    <row r="335" customHeight="1" spans="1:5">
      <c r="A335" s="108" t="s">
        <v>223</v>
      </c>
      <c r="B335" s="28">
        <v>0</v>
      </c>
      <c r="C335" s="28">
        <v>0</v>
      </c>
      <c r="D335" s="28"/>
      <c r="E335" s="75" t="e">
        <f t="shared" si="5"/>
        <v>#DIV/0!</v>
      </c>
    </row>
    <row r="336" customHeight="1" spans="1:5">
      <c r="A336" s="108" t="s">
        <v>224</v>
      </c>
      <c r="B336" s="28">
        <v>0</v>
      </c>
      <c r="C336" s="28">
        <v>0</v>
      </c>
      <c r="D336" s="28"/>
      <c r="E336" s="75" t="e">
        <f t="shared" si="5"/>
        <v>#DIV/0!</v>
      </c>
    </row>
    <row r="337" customHeight="1" spans="1:5">
      <c r="A337" s="108" t="s">
        <v>225</v>
      </c>
      <c r="B337" s="28">
        <v>0</v>
      </c>
      <c r="C337" s="28">
        <v>0</v>
      </c>
      <c r="D337" s="28"/>
      <c r="E337" s="75" t="e">
        <f t="shared" si="5"/>
        <v>#DIV/0!</v>
      </c>
    </row>
    <row r="338" customHeight="1" spans="1:5">
      <c r="A338" s="108" t="s">
        <v>226</v>
      </c>
      <c r="B338" s="28">
        <v>0</v>
      </c>
      <c r="C338" s="28">
        <v>0</v>
      </c>
      <c r="D338" s="28"/>
      <c r="E338" s="75" t="e">
        <f t="shared" si="5"/>
        <v>#DIV/0!</v>
      </c>
    </row>
    <row r="339" customHeight="1" spans="1:5">
      <c r="A339" s="108" t="s">
        <v>227</v>
      </c>
      <c r="B339" s="28">
        <v>0</v>
      </c>
      <c r="C339" s="28">
        <v>0</v>
      </c>
      <c r="D339" s="28"/>
      <c r="E339" s="75" t="e">
        <f t="shared" si="5"/>
        <v>#DIV/0!</v>
      </c>
    </row>
    <row r="340" customHeight="1" spans="1:5">
      <c r="A340" s="108" t="s">
        <v>228</v>
      </c>
      <c r="B340" s="28">
        <v>0</v>
      </c>
      <c r="C340" s="28">
        <v>0</v>
      </c>
      <c r="D340" s="28"/>
      <c r="E340" s="75" t="e">
        <f t="shared" si="5"/>
        <v>#DIV/0!</v>
      </c>
    </row>
    <row r="341" customHeight="1" spans="1:5">
      <c r="A341" s="108" t="s">
        <v>229</v>
      </c>
      <c r="B341" s="28">
        <v>0</v>
      </c>
      <c r="C341" s="28">
        <v>0</v>
      </c>
      <c r="D341" s="28"/>
      <c r="E341" s="75" t="e">
        <f t="shared" si="5"/>
        <v>#DIV/0!</v>
      </c>
    </row>
    <row r="342" customHeight="1" spans="1:5">
      <c r="A342" s="108" t="s">
        <v>230</v>
      </c>
      <c r="B342" s="28">
        <v>1678</v>
      </c>
      <c r="C342" s="28">
        <v>1678</v>
      </c>
      <c r="D342" s="28">
        <v>1776</v>
      </c>
      <c r="E342" s="75">
        <f t="shared" si="5"/>
        <v>105.840286054827</v>
      </c>
    </row>
    <row r="343" customHeight="1" spans="1:5">
      <c r="A343" s="108" t="s">
        <v>222</v>
      </c>
      <c r="B343" s="28">
        <v>1643</v>
      </c>
      <c r="C343" s="28">
        <v>1643</v>
      </c>
      <c r="D343" s="28">
        <v>1739</v>
      </c>
      <c r="E343" s="75">
        <f t="shared" si="5"/>
        <v>105.842970176506</v>
      </c>
    </row>
    <row r="344" customHeight="1" spans="1:5">
      <c r="A344" s="108" t="s">
        <v>231</v>
      </c>
      <c r="B344" s="28">
        <v>35</v>
      </c>
      <c r="C344" s="28">
        <v>35</v>
      </c>
      <c r="D344" s="28">
        <v>37</v>
      </c>
      <c r="E344" s="75">
        <f t="shared" si="5"/>
        <v>105.714285714286</v>
      </c>
    </row>
    <row r="345" customHeight="1" spans="1:5">
      <c r="A345" s="108" t="s">
        <v>232</v>
      </c>
      <c r="B345" s="28">
        <v>0</v>
      </c>
      <c r="C345" s="28">
        <v>0</v>
      </c>
      <c r="D345" s="28"/>
      <c r="E345" s="75" t="e">
        <f t="shared" si="5"/>
        <v>#DIV/0!</v>
      </c>
    </row>
    <row r="346" customHeight="1" spans="1:5">
      <c r="A346" s="108" t="s">
        <v>233</v>
      </c>
      <c r="B346" s="28">
        <v>0</v>
      </c>
      <c r="C346" s="28">
        <v>0</v>
      </c>
      <c r="D346" s="28"/>
      <c r="E346" s="75" t="e">
        <f t="shared" si="5"/>
        <v>#DIV/0!</v>
      </c>
    </row>
    <row r="347" customHeight="1" spans="1:5">
      <c r="A347" s="108" t="s">
        <v>234</v>
      </c>
      <c r="B347" s="28">
        <v>0</v>
      </c>
      <c r="C347" s="28">
        <v>0</v>
      </c>
      <c r="D347" s="28"/>
      <c r="E347" s="75" t="e">
        <f t="shared" si="5"/>
        <v>#DIV/0!</v>
      </c>
    </row>
    <row r="348" customHeight="1" spans="1:5">
      <c r="A348" s="108" t="s">
        <v>235</v>
      </c>
      <c r="B348" s="28">
        <v>6325</v>
      </c>
      <c r="C348" s="28">
        <v>6325</v>
      </c>
      <c r="D348" s="28">
        <v>6697</v>
      </c>
      <c r="E348" s="75">
        <f t="shared" si="5"/>
        <v>105.881422924901</v>
      </c>
    </row>
    <row r="349" customHeight="1" spans="1:5">
      <c r="A349" s="108" t="s">
        <v>222</v>
      </c>
      <c r="B349" s="28">
        <v>837</v>
      </c>
      <c r="C349" s="28">
        <v>837</v>
      </c>
      <c r="D349" s="28">
        <v>886</v>
      </c>
      <c r="E349" s="75">
        <f t="shared" si="5"/>
        <v>105.854241338112</v>
      </c>
    </row>
    <row r="350" customHeight="1" spans="1:5">
      <c r="A350" s="108" t="s">
        <v>236</v>
      </c>
      <c r="B350" s="28">
        <v>3403</v>
      </c>
      <c r="C350" s="28">
        <v>3403</v>
      </c>
      <c r="D350" s="28">
        <v>3603</v>
      </c>
      <c r="E350" s="75">
        <f t="shared" si="5"/>
        <v>105.877167205407</v>
      </c>
    </row>
    <row r="351" customHeight="1" spans="1:5">
      <c r="A351" s="108" t="s">
        <v>237</v>
      </c>
      <c r="B351" s="28">
        <v>0</v>
      </c>
      <c r="C351" s="28">
        <v>0</v>
      </c>
      <c r="D351" s="28"/>
      <c r="E351" s="75" t="e">
        <f t="shared" si="5"/>
        <v>#DIV/0!</v>
      </c>
    </row>
    <row r="352" customHeight="1" spans="1:5">
      <c r="A352" s="108" t="s">
        <v>238</v>
      </c>
      <c r="B352" s="28">
        <v>1156</v>
      </c>
      <c r="C352" s="28">
        <v>1156</v>
      </c>
      <c r="D352" s="28">
        <v>1224</v>
      </c>
      <c r="E352" s="75">
        <f t="shared" si="5"/>
        <v>105.882352941176</v>
      </c>
    </row>
    <row r="353" customHeight="1" spans="1:5">
      <c r="A353" s="108" t="s">
        <v>239</v>
      </c>
      <c r="B353" s="28">
        <v>929</v>
      </c>
      <c r="C353" s="28">
        <v>929</v>
      </c>
      <c r="D353" s="28">
        <v>984</v>
      </c>
      <c r="E353" s="75">
        <f t="shared" si="5"/>
        <v>105.920344456405</v>
      </c>
    </row>
    <row r="354" customHeight="1" spans="1:5">
      <c r="A354" s="108" t="s">
        <v>240</v>
      </c>
      <c r="B354" s="28">
        <v>502</v>
      </c>
      <c r="C354" s="28">
        <v>502</v>
      </c>
      <c r="D354" s="28">
        <v>532</v>
      </c>
      <c r="E354" s="75">
        <f t="shared" si="5"/>
        <v>105.97609561753</v>
      </c>
    </row>
    <row r="355" customHeight="1" spans="1:5">
      <c r="A355" s="108" t="s">
        <v>222</v>
      </c>
      <c r="B355" s="28">
        <v>502</v>
      </c>
      <c r="C355" s="28">
        <v>502</v>
      </c>
      <c r="D355" s="28">
        <v>532</v>
      </c>
      <c r="E355" s="75">
        <f t="shared" si="5"/>
        <v>105.97609561753</v>
      </c>
    </row>
    <row r="356" customHeight="1" spans="1:5">
      <c r="A356" s="108" t="s">
        <v>241</v>
      </c>
      <c r="B356" s="28">
        <v>0</v>
      </c>
      <c r="C356" s="28">
        <v>0</v>
      </c>
      <c r="D356" s="28"/>
      <c r="E356" s="75" t="e">
        <f t="shared" si="5"/>
        <v>#DIV/0!</v>
      </c>
    </row>
    <row r="357" customHeight="1" spans="1:5">
      <c r="A357" s="108" t="s">
        <v>242</v>
      </c>
      <c r="B357" s="28">
        <v>0</v>
      </c>
      <c r="C357" s="28">
        <v>0</v>
      </c>
      <c r="D357" s="28"/>
      <c r="E357" s="75" t="e">
        <f t="shared" si="5"/>
        <v>#DIV/0!</v>
      </c>
    </row>
    <row r="358" customHeight="1" spans="1:5">
      <c r="A358" s="108" t="s">
        <v>243</v>
      </c>
      <c r="B358" s="28">
        <v>0</v>
      </c>
      <c r="C358" s="28">
        <v>0</v>
      </c>
      <c r="D358" s="28"/>
      <c r="E358" s="75" t="e">
        <f t="shared" si="5"/>
        <v>#DIV/0!</v>
      </c>
    </row>
    <row r="359" customHeight="1" spans="1:5">
      <c r="A359" s="108" t="s">
        <v>244</v>
      </c>
      <c r="B359" s="28">
        <v>0</v>
      </c>
      <c r="C359" s="28">
        <v>0</v>
      </c>
      <c r="D359" s="28"/>
      <c r="E359" s="75" t="e">
        <f t="shared" si="5"/>
        <v>#DIV/0!</v>
      </c>
    </row>
    <row r="360" customHeight="1" spans="1:5">
      <c r="A360" s="108" t="s">
        <v>245</v>
      </c>
      <c r="B360" s="28">
        <v>0</v>
      </c>
      <c r="C360" s="28">
        <v>0</v>
      </c>
      <c r="D360" s="28"/>
      <c r="E360" s="75" t="e">
        <f t="shared" si="5"/>
        <v>#DIV/0!</v>
      </c>
    </row>
    <row r="361" customHeight="1" spans="1:5">
      <c r="A361" s="108" t="s">
        <v>246</v>
      </c>
      <c r="B361" s="28">
        <v>0</v>
      </c>
      <c r="C361" s="28">
        <v>0</v>
      </c>
      <c r="D361" s="28"/>
      <c r="E361" s="75" t="e">
        <f t="shared" si="5"/>
        <v>#DIV/0!</v>
      </c>
    </row>
    <row r="362" customHeight="1" spans="1:5">
      <c r="A362" s="108" t="s">
        <v>247</v>
      </c>
      <c r="B362" s="28">
        <v>0</v>
      </c>
      <c r="C362" s="28">
        <v>0</v>
      </c>
      <c r="D362" s="28"/>
      <c r="E362" s="75" t="e">
        <f t="shared" si="5"/>
        <v>#DIV/0!</v>
      </c>
    </row>
    <row r="363" customHeight="1" spans="1:5">
      <c r="A363" s="108" t="s">
        <v>248</v>
      </c>
      <c r="B363" s="28">
        <v>0</v>
      </c>
      <c r="C363" s="28">
        <v>0</v>
      </c>
      <c r="D363" s="28"/>
      <c r="E363" s="75" t="e">
        <f t="shared" si="5"/>
        <v>#DIV/0!</v>
      </c>
    </row>
    <row r="364" customHeight="1" spans="1:5">
      <c r="A364" s="108" t="s">
        <v>249</v>
      </c>
      <c r="B364" s="28">
        <v>432</v>
      </c>
      <c r="C364" s="28">
        <v>432</v>
      </c>
      <c r="D364" s="28">
        <v>457</v>
      </c>
      <c r="E364" s="75">
        <f t="shared" si="5"/>
        <v>105.787037037037</v>
      </c>
    </row>
    <row r="365" customHeight="1" spans="1:5">
      <c r="A365" s="108" t="s">
        <v>222</v>
      </c>
      <c r="B365" s="28">
        <v>220</v>
      </c>
      <c r="C365" s="28">
        <v>220</v>
      </c>
      <c r="D365" s="28">
        <v>233</v>
      </c>
      <c r="E365" s="75">
        <f t="shared" si="5"/>
        <v>105.909090909091</v>
      </c>
    </row>
    <row r="366" customHeight="1" spans="1:5">
      <c r="A366" s="108" t="s">
        <v>250</v>
      </c>
      <c r="B366" s="28">
        <v>110</v>
      </c>
      <c r="C366" s="28">
        <v>110</v>
      </c>
      <c r="D366" s="28">
        <v>116</v>
      </c>
      <c r="E366" s="75">
        <f t="shared" si="5"/>
        <v>105.454545454545</v>
      </c>
    </row>
    <row r="367" customHeight="1" spans="1:5">
      <c r="A367" s="108" t="s">
        <v>251</v>
      </c>
      <c r="B367" s="28">
        <v>0</v>
      </c>
      <c r="C367" s="28">
        <v>0</v>
      </c>
      <c r="D367" s="28"/>
      <c r="E367" s="75" t="e">
        <f t="shared" si="5"/>
        <v>#DIV/0!</v>
      </c>
    </row>
    <row r="368" customHeight="1" spans="1:5">
      <c r="A368" s="108" t="s">
        <v>252</v>
      </c>
      <c r="B368" s="28">
        <v>25</v>
      </c>
      <c r="C368" s="28">
        <v>25</v>
      </c>
      <c r="D368" s="28">
        <v>26</v>
      </c>
      <c r="E368" s="75">
        <f t="shared" si="5"/>
        <v>104</v>
      </c>
    </row>
    <row r="369" customHeight="1" spans="1:5">
      <c r="A369" s="108" t="s">
        <v>253</v>
      </c>
      <c r="B369" s="28">
        <v>0</v>
      </c>
      <c r="C369" s="28">
        <v>0</v>
      </c>
      <c r="D369" s="28"/>
      <c r="E369" s="75" t="e">
        <f t="shared" si="5"/>
        <v>#DIV/0!</v>
      </c>
    </row>
    <row r="370" customHeight="1" spans="1:5">
      <c r="A370" s="108" t="s">
        <v>254</v>
      </c>
      <c r="B370" s="28">
        <v>77</v>
      </c>
      <c r="C370" s="28">
        <v>77</v>
      </c>
      <c r="D370" s="28">
        <v>82</v>
      </c>
      <c r="E370" s="75">
        <f t="shared" si="5"/>
        <v>106.493506493506</v>
      </c>
    </row>
    <row r="371" customHeight="1" spans="1:5">
      <c r="A371" s="108" t="s">
        <v>255</v>
      </c>
      <c r="B371" s="28">
        <v>0</v>
      </c>
      <c r="C371" s="28">
        <v>0</v>
      </c>
      <c r="D371" s="28"/>
      <c r="E371" s="75" t="e">
        <f t="shared" si="5"/>
        <v>#DIV/0!</v>
      </c>
    </row>
    <row r="372" customHeight="1" spans="1:5">
      <c r="A372" s="108" t="s">
        <v>256</v>
      </c>
      <c r="B372" s="28">
        <v>0</v>
      </c>
      <c r="C372" s="28">
        <v>0</v>
      </c>
      <c r="D372" s="28"/>
      <c r="E372" s="75" t="e">
        <f t="shared" si="5"/>
        <v>#DIV/0!</v>
      </c>
    </row>
    <row r="373" customHeight="1" spans="1:5">
      <c r="A373" s="108" t="s">
        <v>257</v>
      </c>
      <c r="B373" s="28">
        <v>0</v>
      </c>
      <c r="C373" s="28">
        <v>0</v>
      </c>
      <c r="D373" s="28"/>
      <c r="E373" s="75" t="e">
        <f t="shared" si="5"/>
        <v>#DIV/0!</v>
      </c>
    </row>
    <row r="374" customHeight="1" spans="1:5">
      <c r="A374" s="108" t="s">
        <v>258</v>
      </c>
      <c r="B374" s="28">
        <v>0</v>
      </c>
      <c r="C374" s="28">
        <v>0</v>
      </c>
      <c r="D374" s="28"/>
      <c r="E374" s="75" t="e">
        <f t="shared" si="5"/>
        <v>#DIV/0!</v>
      </c>
    </row>
    <row r="375" customHeight="1" spans="1:5">
      <c r="A375" s="108" t="s">
        <v>259</v>
      </c>
      <c r="B375" s="28">
        <v>0</v>
      </c>
      <c r="C375" s="28">
        <v>0</v>
      </c>
      <c r="D375" s="28"/>
      <c r="E375" s="75" t="e">
        <f t="shared" si="5"/>
        <v>#DIV/0!</v>
      </c>
    </row>
    <row r="376" customHeight="1" spans="1:5">
      <c r="A376" s="108" t="s">
        <v>260</v>
      </c>
      <c r="B376" s="28">
        <v>0</v>
      </c>
      <c r="C376" s="28">
        <v>0</v>
      </c>
      <c r="D376" s="28"/>
      <c r="E376" s="75" t="e">
        <f t="shared" si="5"/>
        <v>#DIV/0!</v>
      </c>
    </row>
    <row r="377" customHeight="1" spans="1:5">
      <c r="A377" s="108" t="s">
        <v>261</v>
      </c>
      <c r="B377" s="28">
        <v>0</v>
      </c>
      <c r="C377" s="28">
        <v>0</v>
      </c>
      <c r="D377" s="28"/>
      <c r="E377" s="75" t="e">
        <f t="shared" si="5"/>
        <v>#DIV/0!</v>
      </c>
    </row>
    <row r="378" customHeight="1" spans="1:5">
      <c r="A378" s="108" t="s">
        <v>262</v>
      </c>
      <c r="B378" s="28">
        <v>12193</v>
      </c>
      <c r="C378" s="28">
        <v>12193</v>
      </c>
      <c r="D378" s="28">
        <v>12380</v>
      </c>
      <c r="E378" s="75">
        <f t="shared" si="5"/>
        <v>101.533666858033</v>
      </c>
    </row>
    <row r="379" customHeight="1" spans="1:5">
      <c r="A379" s="108" t="s">
        <v>263</v>
      </c>
      <c r="B379" s="28">
        <v>0</v>
      </c>
      <c r="C379" s="28">
        <v>0</v>
      </c>
      <c r="D379" s="28"/>
      <c r="E379" s="75" t="e">
        <f t="shared" si="5"/>
        <v>#DIV/0!</v>
      </c>
    </row>
    <row r="380" customHeight="1" spans="1:5">
      <c r="A380" s="108" t="s">
        <v>264</v>
      </c>
      <c r="B380" s="28">
        <v>0</v>
      </c>
      <c r="C380" s="28">
        <v>0</v>
      </c>
      <c r="D380" s="28"/>
      <c r="E380" s="75" t="e">
        <f t="shared" si="5"/>
        <v>#DIV/0!</v>
      </c>
    </row>
    <row r="381" customHeight="1" spans="1:5">
      <c r="A381" s="108" t="s">
        <v>265</v>
      </c>
      <c r="B381" s="28">
        <v>0</v>
      </c>
      <c r="C381" s="28">
        <v>0</v>
      </c>
      <c r="D381" s="28"/>
      <c r="E381" s="75" t="e">
        <f t="shared" si="5"/>
        <v>#DIV/0!</v>
      </c>
    </row>
    <row r="382" customHeight="1" spans="1:5">
      <c r="A382" s="108" t="s">
        <v>266</v>
      </c>
      <c r="B382" s="28">
        <v>12193</v>
      </c>
      <c r="C382" s="28">
        <v>12193</v>
      </c>
      <c r="D382" s="28">
        <v>12380</v>
      </c>
      <c r="E382" s="75">
        <f t="shared" si="5"/>
        <v>101.533666858033</v>
      </c>
    </row>
    <row r="383" customHeight="1" spans="1:5">
      <c r="A383" s="108" t="s">
        <v>267</v>
      </c>
      <c r="B383" s="28">
        <v>28872</v>
      </c>
      <c r="C383" s="28">
        <v>28872</v>
      </c>
      <c r="D383" s="28">
        <v>24500</v>
      </c>
      <c r="E383" s="75">
        <f t="shared" si="5"/>
        <v>84.8573011914658</v>
      </c>
    </row>
    <row r="384" customHeight="1" spans="1:5">
      <c r="A384" s="108" t="s">
        <v>268</v>
      </c>
      <c r="B384" s="28">
        <v>16205</v>
      </c>
      <c r="C384" s="28">
        <v>16205</v>
      </c>
      <c r="D384" s="28">
        <v>11497</v>
      </c>
      <c r="E384" s="75">
        <f t="shared" si="5"/>
        <v>70.9472385066338</v>
      </c>
    </row>
    <row r="385" customHeight="1" spans="1:5">
      <c r="A385" s="108" t="s">
        <v>10</v>
      </c>
      <c r="B385" s="28">
        <v>1704</v>
      </c>
      <c r="C385" s="28">
        <v>1704</v>
      </c>
      <c r="D385" s="28">
        <v>1748</v>
      </c>
      <c r="E385" s="75">
        <f t="shared" si="5"/>
        <v>102.582159624413</v>
      </c>
    </row>
    <row r="386" customHeight="1" spans="1:5">
      <c r="A386" s="108" t="s">
        <v>11</v>
      </c>
      <c r="B386" s="28">
        <v>253</v>
      </c>
      <c r="C386" s="28">
        <v>253</v>
      </c>
      <c r="D386" s="28">
        <v>260</v>
      </c>
      <c r="E386" s="75">
        <f t="shared" si="5"/>
        <v>102.766798418972</v>
      </c>
    </row>
    <row r="387" customHeight="1" spans="1:5">
      <c r="A387" s="108" t="s">
        <v>12</v>
      </c>
      <c r="B387" s="28">
        <v>0</v>
      </c>
      <c r="C387" s="28">
        <v>0</v>
      </c>
      <c r="D387" s="28"/>
      <c r="E387" s="75" t="e">
        <f t="shared" si="5"/>
        <v>#DIV/0!</v>
      </c>
    </row>
    <row r="388" customHeight="1" spans="1:5">
      <c r="A388" s="108" t="s">
        <v>269</v>
      </c>
      <c r="B388" s="28">
        <v>1225</v>
      </c>
      <c r="C388" s="28">
        <v>1225</v>
      </c>
      <c r="D388" s="28">
        <v>1257</v>
      </c>
      <c r="E388" s="75">
        <f t="shared" si="5"/>
        <v>102.612244897959</v>
      </c>
    </row>
    <row r="389" customHeight="1" spans="1:5">
      <c r="A389" s="108" t="s">
        <v>270</v>
      </c>
      <c r="B389" s="28">
        <v>0</v>
      </c>
      <c r="C389" s="28">
        <v>0</v>
      </c>
      <c r="D389" s="28"/>
      <c r="E389" s="75" t="e">
        <f t="shared" ref="E389:E452" si="6">D389/C389*100</f>
        <v>#DIV/0!</v>
      </c>
    </row>
    <row r="390" customHeight="1" spans="1:5">
      <c r="A390" s="108" t="s">
        <v>271</v>
      </c>
      <c r="B390" s="28">
        <v>1004</v>
      </c>
      <c r="C390" s="28">
        <v>1004</v>
      </c>
      <c r="D390" s="28">
        <v>1030</v>
      </c>
      <c r="E390" s="75">
        <f t="shared" si="6"/>
        <v>102.589641434263</v>
      </c>
    </row>
    <row r="391" customHeight="1" spans="1:5">
      <c r="A391" s="108" t="s">
        <v>272</v>
      </c>
      <c r="B391" s="28">
        <v>350</v>
      </c>
      <c r="C391" s="28">
        <v>350</v>
      </c>
      <c r="D391" s="28">
        <v>359</v>
      </c>
      <c r="E391" s="75">
        <f t="shared" si="6"/>
        <v>102.571428571429</v>
      </c>
    </row>
    <row r="392" customHeight="1" spans="1:5">
      <c r="A392" s="108" t="s">
        <v>273</v>
      </c>
      <c r="B392" s="28">
        <v>251</v>
      </c>
      <c r="C392" s="28">
        <v>251</v>
      </c>
      <c r="D392" s="28">
        <v>257</v>
      </c>
      <c r="E392" s="75">
        <f t="shared" si="6"/>
        <v>102.390438247012</v>
      </c>
    </row>
    <row r="393" customHeight="1" spans="1:5">
      <c r="A393" s="108" t="s">
        <v>274</v>
      </c>
      <c r="B393" s="28">
        <v>821</v>
      </c>
      <c r="C393" s="28">
        <v>821</v>
      </c>
      <c r="D393" s="28">
        <v>842</v>
      </c>
      <c r="E393" s="75">
        <f t="shared" si="6"/>
        <v>102.557856272838</v>
      </c>
    </row>
    <row r="394" customHeight="1" spans="1:5">
      <c r="A394" s="108" t="s">
        <v>275</v>
      </c>
      <c r="B394" s="28">
        <v>20</v>
      </c>
      <c r="C394" s="28">
        <v>20</v>
      </c>
      <c r="D394" s="28">
        <v>21</v>
      </c>
      <c r="E394" s="75">
        <f t="shared" si="6"/>
        <v>105</v>
      </c>
    </row>
    <row r="395" customHeight="1" spans="1:5">
      <c r="A395" s="108" t="s">
        <v>276</v>
      </c>
      <c r="B395" s="28">
        <v>167</v>
      </c>
      <c r="C395" s="28">
        <v>167</v>
      </c>
      <c r="D395" s="28">
        <v>172</v>
      </c>
      <c r="E395" s="75">
        <f t="shared" si="6"/>
        <v>102.994011976048</v>
      </c>
    </row>
    <row r="396" customHeight="1" spans="1:5">
      <c r="A396" s="108" t="s">
        <v>277</v>
      </c>
      <c r="B396" s="28">
        <v>30</v>
      </c>
      <c r="C396" s="28">
        <v>30</v>
      </c>
      <c r="D396" s="28">
        <v>31</v>
      </c>
      <c r="E396" s="75">
        <f t="shared" si="6"/>
        <v>103.333333333333</v>
      </c>
    </row>
    <row r="397" customHeight="1" spans="1:5">
      <c r="A397" s="108" t="s">
        <v>278</v>
      </c>
      <c r="B397" s="28">
        <v>10380</v>
      </c>
      <c r="C397" s="28">
        <v>5380</v>
      </c>
      <c r="D397" s="28">
        <v>5520</v>
      </c>
      <c r="E397" s="75">
        <f t="shared" si="6"/>
        <v>102.602230483271</v>
      </c>
    </row>
    <row r="398" customHeight="1" spans="1:5">
      <c r="A398" s="108" t="s">
        <v>279</v>
      </c>
      <c r="B398" s="28">
        <v>944</v>
      </c>
      <c r="C398" s="28">
        <v>944</v>
      </c>
      <c r="D398" s="28">
        <v>969</v>
      </c>
      <c r="E398" s="75">
        <f t="shared" si="6"/>
        <v>102.648305084746</v>
      </c>
    </row>
    <row r="399" customHeight="1" spans="1:5">
      <c r="A399" s="108" t="s">
        <v>10</v>
      </c>
      <c r="B399" s="28">
        <v>0</v>
      </c>
      <c r="C399" s="28">
        <v>0</v>
      </c>
      <c r="D399" s="28"/>
      <c r="E399" s="75" t="e">
        <f t="shared" si="6"/>
        <v>#DIV/0!</v>
      </c>
    </row>
    <row r="400" customHeight="1" spans="1:5">
      <c r="A400" s="108" t="s">
        <v>11</v>
      </c>
      <c r="B400" s="28">
        <v>0</v>
      </c>
      <c r="C400" s="28">
        <v>0</v>
      </c>
      <c r="D400" s="28"/>
      <c r="E400" s="75" t="e">
        <f t="shared" si="6"/>
        <v>#DIV/0!</v>
      </c>
    </row>
    <row r="401" customHeight="1" spans="1:5">
      <c r="A401" s="108" t="s">
        <v>12</v>
      </c>
      <c r="B401" s="28">
        <v>0</v>
      </c>
      <c r="C401" s="28">
        <v>0</v>
      </c>
      <c r="D401" s="28"/>
      <c r="E401" s="75" t="e">
        <f t="shared" si="6"/>
        <v>#DIV/0!</v>
      </c>
    </row>
    <row r="402" customHeight="1" spans="1:5">
      <c r="A402" s="108" t="s">
        <v>280</v>
      </c>
      <c r="B402" s="28">
        <v>30</v>
      </c>
      <c r="C402" s="28">
        <v>30</v>
      </c>
      <c r="D402" s="28">
        <v>31</v>
      </c>
      <c r="E402" s="75">
        <f t="shared" si="6"/>
        <v>103.333333333333</v>
      </c>
    </row>
    <row r="403" customHeight="1" spans="1:5">
      <c r="A403" s="108" t="s">
        <v>281</v>
      </c>
      <c r="B403" s="28">
        <v>889</v>
      </c>
      <c r="C403" s="28">
        <v>889</v>
      </c>
      <c r="D403" s="28">
        <v>912</v>
      </c>
      <c r="E403" s="75">
        <f t="shared" si="6"/>
        <v>102.587176602925</v>
      </c>
    </row>
    <row r="404" customHeight="1" spans="1:5">
      <c r="A404" s="108" t="s">
        <v>282</v>
      </c>
      <c r="B404" s="28">
        <v>0</v>
      </c>
      <c r="C404" s="28">
        <v>0</v>
      </c>
      <c r="D404" s="28"/>
      <c r="E404" s="75" t="e">
        <f t="shared" si="6"/>
        <v>#DIV/0!</v>
      </c>
    </row>
    <row r="405" customHeight="1" spans="1:5">
      <c r="A405" s="108" t="s">
        <v>283</v>
      </c>
      <c r="B405" s="28">
        <v>25</v>
      </c>
      <c r="C405" s="28">
        <v>25</v>
      </c>
      <c r="D405" s="28">
        <v>26</v>
      </c>
      <c r="E405" s="75">
        <f t="shared" si="6"/>
        <v>104</v>
      </c>
    </row>
    <row r="406" customHeight="1" spans="1:5">
      <c r="A406" s="108" t="s">
        <v>284</v>
      </c>
      <c r="B406" s="28">
        <v>6960</v>
      </c>
      <c r="C406" s="28">
        <v>6960</v>
      </c>
      <c r="D406" s="28">
        <v>7140</v>
      </c>
      <c r="E406" s="75">
        <f t="shared" si="6"/>
        <v>102.586206896552</v>
      </c>
    </row>
    <row r="407" customHeight="1" spans="1:5">
      <c r="A407" s="108" t="s">
        <v>10</v>
      </c>
      <c r="B407" s="28">
        <v>226</v>
      </c>
      <c r="C407" s="28">
        <v>226</v>
      </c>
      <c r="D407" s="28">
        <v>232</v>
      </c>
      <c r="E407" s="75">
        <f t="shared" si="6"/>
        <v>102.654867256637</v>
      </c>
    </row>
    <row r="408" customHeight="1" spans="1:5">
      <c r="A408" s="108" t="s">
        <v>11</v>
      </c>
      <c r="B408" s="28">
        <v>45</v>
      </c>
      <c r="C408" s="28">
        <v>45</v>
      </c>
      <c r="D408" s="28">
        <v>46</v>
      </c>
      <c r="E408" s="75">
        <f t="shared" si="6"/>
        <v>102.222222222222</v>
      </c>
    </row>
    <row r="409" customHeight="1" spans="1:5">
      <c r="A409" s="108" t="s">
        <v>12</v>
      </c>
      <c r="B409" s="28">
        <v>0</v>
      </c>
      <c r="C409" s="28">
        <v>0</v>
      </c>
      <c r="D409" s="28"/>
      <c r="E409" s="75" t="e">
        <f t="shared" si="6"/>
        <v>#DIV/0!</v>
      </c>
    </row>
    <row r="410" customHeight="1" spans="1:5">
      <c r="A410" s="108" t="s">
        <v>285</v>
      </c>
      <c r="B410" s="28">
        <v>494</v>
      </c>
      <c r="C410" s="28">
        <v>494</v>
      </c>
      <c r="D410" s="28">
        <v>506</v>
      </c>
      <c r="E410" s="75">
        <f t="shared" si="6"/>
        <v>102.429149797571</v>
      </c>
    </row>
    <row r="411" customHeight="1" spans="1:5">
      <c r="A411" s="108" t="s">
        <v>286</v>
      </c>
      <c r="B411" s="28">
        <v>0</v>
      </c>
      <c r="C411" s="28">
        <v>0</v>
      </c>
      <c r="D411" s="28"/>
      <c r="E411" s="75" t="e">
        <f t="shared" si="6"/>
        <v>#DIV/0!</v>
      </c>
    </row>
    <row r="412" customHeight="1" spans="1:5">
      <c r="A412" s="108" t="s">
        <v>287</v>
      </c>
      <c r="B412" s="28">
        <v>0</v>
      </c>
      <c r="C412" s="28">
        <v>0</v>
      </c>
      <c r="D412" s="28"/>
      <c r="E412" s="75" t="e">
        <f t="shared" si="6"/>
        <v>#DIV/0!</v>
      </c>
    </row>
    <row r="413" customHeight="1" spans="1:5">
      <c r="A413" s="108" t="s">
        <v>288</v>
      </c>
      <c r="B413" s="28">
        <v>462</v>
      </c>
      <c r="C413" s="28">
        <v>462</v>
      </c>
      <c r="D413" s="28">
        <v>474</v>
      </c>
      <c r="E413" s="75">
        <f t="shared" si="6"/>
        <v>102.597402597403</v>
      </c>
    </row>
    <row r="414" customHeight="1" spans="1:5">
      <c r="A414" s="108" t="s">
        <v>289</v>
      </c>
      <c r="B414" s="28">
        <v>13</v>
      </c>
      <c r="C414" s="28">
        <v>13</v>
      </c>
      <c r="D414" s="28">
        <v>13</v>
      </c>
      <c r="E414" s="75">
        <f t="shared" si="6"/>
        <v>100</v>
      </c>
    </row>
    <row r="415" customHeight="1" spans="1:5">
      <c r="A415" s="108" t="s">
        <v>290</v>
      </c>
      <c r="B415" s="28">
        <v>0</v>
      </c>
      <c r="C415" s="28">
        <v>0</v>
      </c>
      <c r="D415" s="28"/>
      <c r="E415" s="75" t="e">
        <f t="shared" si="6"/>
        <v>#DIV/0!</v>
      </c>
    </row>
    <row r="416" customHeight="1" spans="1:5">
      <c r="A416" s="108" t="s">
        <v>291</v>
      </c>
      <c r="B416" s="28">
        <v>5720</v>
      </c>
      <c r="C416" s="28">
        <v>5720</v>
      </c>
      <c r="D416" s="28">
        <v>5869</v>
      </c>
      <c r="E416" s="75">
        <f t="shared" si="6"/>
        <v>102.604895104895</v>
      </c>
    </row>
    <row r="417" customHeight="1" spans="1:5">
      <c r="A417" s="108" t="s">
        <v>292</v>
      </c>
      <c r="B417" s="28">
        <v>2497</v>
      </c>
      <c r="C417" s="28">
        <v>2497</v>
      </c>
      <c r="D417" s="28">
        <v>2562</v>
      </c>
      <c r="E417" s="75">
        <f t="shared" si="6"/>
        <v>102.603123748498</v>
      </c>
    </row>
    <row r="418" customHeight="1" spans="1:5">
      <c r="A418" s="108" t="s">
        <v>10</v>
      </c>
      <c r="B418" s="28">
        <v>0</v>
      </c>
      <c r="C418" s="28">
        <v>0</v>
      </c>
      <c r="D418" s="28"/>
      <c r="E418" s="75" t="e">
        <f t="shared" si="6"/>
        <v>#DIV/0!</v>
      </c>
    </row>
    <row r="419" customHeight="1" spans="1:5">
      <c r="A419" s="108" t="s">
        <v>11</v>
      </c>
      <c r="B419" s="28">
        <v>0</v>
      </c>
      <c r="C419" s="28">
        <v>0</v>
      </c>
      <c r="D419" s="28"/>
      <c r="E419" s="75" t="e">
        <f t="shared" si="6"/>
        <v>#DIV/0!</v>
      </c>
    </row>
    <row r="420" customHeight="1" spans="1:5">
      <c r="A420" s="108" t="s">
        <v>12</v>
      </c>
      <c r="B420" s="28">
        <v>0</v>
      </c>
      <c r="C420" s="28">
        <v>0</v>
      </c>
      <c r="D420" s="28"/>
      <c r="E420" s="75" t="e">
        <f t="shared" si="6"/>
        <v>#DIV/0!</v>
      </c>
    </row>
    <row r="421" customHeight="1" spans="1:5">
      <c r="A421" s="108" t="s">
        <v>293</v>
      </c>
      <c r="B421" s="28">
        <v>0</v>
      </c>
      <c r="C421" s="28">
        <v>0</v>
      </c>
      <c r="D421" s="28"/>
      <c r="E421" s="75" t="e">
        <f t="shared" si="6"/>
        <v>#DIV/0!</v>
      </c>
    </row>
    <row r="422" customHeight="1" spans="1:5">
      <c r="A422" s="108" t="s">
        <v>294</v>
      </c>
      <c r="B422" s="28">
        <v>0</v>
      </c>
      <c r="C422" s="28">
        <v>0</v>
      </c>
      <c r="D422" s="28"/>
      <c r="E422" s="75" t="e">
        <f t="shared" si="6"/>
        <v>#DIV/0!</v>
      </c>
    </row>
    <row r="423" customHeight="1" spans="1:5">
      <c r="A423" s="108" t="s">
        <v>295</v>
      </c>
      <c r="B423" s="28">
        <v>30</v>
      </c>
      <c r="C423" s="28">
        <v>30</v>
      </c>
      <c r="D423" s="28">
        <v>31</v>
      </c>
      <c r="E423" s="75">
        <f t="shared" si="6"/>
        <v>103.333333333333</v>
      </c>
    </row>
    <row r="424" customHeight="1" spans="1:5">
      <c r="A424" s="108" t="s">
        <v>296</v>
      </c>
      <c r="B424" s="28">
        <v>0</v>
      </c>
      <c r="C424" s="28">
        <v>0</v>
      </c>
      <c r="D424" s="28"/>
      <c r="E424" s="75" t="e">
        <f t="shared" si="6"/>
        <v>#DIV/0!</v>
      </c>
    </row>
    <row r="425" customHeight="1" spans="1:5">
      <c r="A425" s="108" t="s">
        <v>297</v>
      </c>
      <c r="B425" s="28">
        <v>63</v>
      </c>
      <c r="C425" s="28">
        <v>63</v>
      </c>
      <c r="D425" s="28">
        <v>65</v>
      </c>
      <c r="E425" s="75">
        <f t="shared" si="6"/>
        <v>103.174603174603</v>
      </c>
    </row>
    <row r="426" customHeight="1" spans="1:5">
      <c r="A426" s="108" t="s">
        <v>298</v>
      </c>
      <c r="B426" s="28">
        <v>0</v>
      </c>
      <c r="C426" s="28">
        <v>0</v>
      </c>
      <c r="D426" s="28"/>
      <c r="E426" s="75" t="e">
        <f t="shared" si="6"/>
        <v>#DIV/0!</v>
      </c>
    </row>
    <row r="427" customHeight="1" spans="1:5">
      <c r="A427" s="108" t="s">
        <v>299</v>
      </c>
      <c r="B427" s="28">
        <v>2404</v>
      </c>
      <c r="C427" s="28">
        <v>2404</v>
      </c>
      <c r="D427" s="28">
        <v>2466</v>
      </c>
      <c r="E427" s="75">
        <f t="shared" si="6"/>
        <v>102.579034941764</v>
      </c>
    </row>
    <row r="428" customHeight="1" spans="1:5">
      <c r="A428" s="108" t="s">
        <v>300</v>
      </c>
      <c r="B428" s="28">
        <v>2266</v>
      </c>
      <c r="C428" s="28">
        <v>2266</v>
      </c>
      <c r="D428" s="28">
        <v>2332</v>
      </c>
      <c r="E428" s="75">
        <f t="shared" si="6"/>
        <v>102.912621359223</v>
      </c>
    </row>
    <row r="429" customHeight="1" spans="1:5">
      <c r="A429" s="108" t="s">
        <v>301</v>
      </c>
      <c r="B429" s="28">
        <v>416</v>
      </c>
      <c r="C429" s="28">
        <v>416</v>
      </c>
      <c r="D429" s="28">
        <v>427</v>
      </c>
      <c r="E429" s="75">
        <f t="shared" si="6"/>
        <v>102.644230769231</v>
      </c>
    </row>
    <row r="430" customHeight="1" spans="1:5">
      <c r="A430" s="108" t="s">
        <v>302</v>
      </c>
      <c r="B430" s="28">
        <v>507</v>
      </c>
      <c r="C430" s="28">
        <v>507</v>
      </c>
      <c r="D430" s="28">
        <v>520</v>
      </c>
      <c r="E430" s="75">
        <f t="shared" si="6"/>
        <v>102.564102564103</v>
      </c>
    </row>
    <row r="431" customHeight="1" spans="1:5">
      <c r="A431" s="108" t="s">
        <v>303</v>
      </c>
      <c r="B431" s="28">
        <v>1343</v>
      </c>
      <c r="C431" s="28">
        <v>1343</v>
      </c>
      <c r="D431" s="28">
        <v>1385</v>
      </c>
      <c r="E431" s="75">
        <f t="shared" si="6"/>
        <v>103.127326880119</v>
      </c>
    </row>
    <row r="432" customHeight="1" spans="1:5">
      <c r="A432" s="108" t="s">
        <v>304</v>
      </c>
      <c r="B432" s="28">
        <v>67077</v>
      </c>
      <c r="C432" s="28">
        <v>40077</v>
      </c>
      <c r="D432" s="28">
        <v>42500</v>
      </c>
      <c r="E432" s="75">
        <f t="shared" si="6"/>
        <v>106.045861716196</v>
      </c>
    </row>
    <row r="433" customHeight="1" spans="1:5">
      <c r="A433" s="108" t="s">
        <v>305</v>
      </c>
      <c r="B433" s="28">
        <v>4134</v>
      </c>
      <c r="C433" s="28">
        <v>4134</v>
      </c>
      <c r="D433" s="28">
        <v>4381</v>
      </c>
      <c r="E433" s="75">
        <f t="shared" si="6"/>
        <v>105.974842767296</v>
      </c>
    </row>
    <row r="434" customHeight="1" spans="1:5">
      <c r="A434" s="108" t="s">
        <v>10</v>
      </c>
      <c r="B434" s="28">
        <v>2088</v>
      </c>
      <c r="C434" s="28">
        <v>2088</v>
      </c>
      <c r="D434" s="28">
        <v>2213</v>
      </c>
      <c r="E434" s="75">
        <f t="shared" si="6"/>
        <v>105.986590038314</v>
      </c>
    </row>
    <row r="435" customHeight="1" spans="1:5">
      <c r="A435" s="108" t="s">
        <v>11</v>
      </c>
      <c r="B435" s="28">
        <v>200</v>
      </c>
      <c r="C435" s="28">
        <v>200</v>
      </c>
      <c r="D435" s="28">
        <v>212</v>
      </c>
      <c r="E435" s="75">
        <f t="shared" si="6"/>
        <v>106</v>
      </c>
    </row>
    <row r="436" customHeight="1" spans="1:5">
      <c r="A436" s="108" t="s">
        <v>12</v>
      </c>
      <c r="B436" s="28">
        <v>0</v>
      </c>
      <c r="C436" s="28">
        <v>0</v>
      </c>
      <c r="D436" s="28"/>
      <c r="E436" s="75" t="e">
        <f t="shared" si="6"/>
        <v>#DIV/0!</v>
      </c>
    </row>
    <row r="437" customHeight="1" spans="1:5">
      <c r="A437" s="108" t="s">
        <v>306</v>
      </c>
      <c r="B437" s="28">
        <v>0</v>
      </c>
      <c r="C437" s="28">
        <v>0</v>
      </c>
      <c r="D437" s="28"/>
      <c r="E437" s="75" t="e">
        <f t="shared" si="6"/>
        <v>#DIV/0!</v>
      </c>
    </row>
    <row r="438" customHeight="1" spans="1:5">
      <c r="A438" s="108" t="s">
        <v>307</v>
      </c>
      <c r="B438" s="28">
        <v>0</v>
      </c>
      <c r="C438" s="28">
        <v>0</v>
      </c>
      <c r="D438" s="28"/>
      <c r="E438" s="75" t="e">
        <f t="shared" si="6"/>
        <v>#DIV/0!</v>
      </c>
    </row>
    <row r="439" customHeight="1" spans="1:5">
      <c r="A439" s="108" t="s">
        <v>308</v>
      </c>
      <c r="B439" s="28">
        <v>222</v>
      </c>
      <c r="C439" s="28">
        <v>222</v>
      </c>
      <c r="D439" s="28">
        <v>235</v>
      </c>
      <c r="E439" s="75">
        <f t="shared" si="6"/>
        <v>105.855855855856</v>
      </c>
    </row>
    <row r="440" customHeight="1" spans="1:5">
      <c r="A440" s="108" t="s">
        <v>309</v>
      </c>
      <c r="B440" s="28">
        <v>0</v>
      </c>
      <c r="C440" s="28">
        <v>0</v>
      </c>
      <c r="D440" s="28"/>
      <c r="E440" s="75" t="e">
        <f t="shared" si="6"/>
        <v>#DIV/0!</v>
      </c>
    </row>
    <row r="441" customHeight="1" spans="1:5">
      <c r="A441" s="108" t="s">
        <v>53</v>
      </c>
      <c r="B441" s="28">
        <v>0</v>
      </c>
      <c r="C441" s="28">
        <v>0</v>
      </c>
      <c r="D441" s="28"/>
      <c r="E441" s="75" t="e">
        <f t="shared" si="6"/>
        <v>#DIV/0!</v>
      </c>
    </row>
    <row r="442" customHeight="1" spans="1:5">
      <c r="A442" s="108" t="s">
        <v>310</v>
      </c>
      <c r="B442" s="28">
        <v>1254</v>
      </c>
      <c r="C442" s="28">
        <v>1254</v>
      </c>
      <c r="D442" s="28">
        <v>1329</v>
      </c>
      <c r="E442" s="75">
        <f t="shared" si="6"/>
        <v>105.980861244019</v>
      </c>
    </row>
    <row r="443" customHeight="1" spans="1:5">
      <c r="A443" s="108" t="s">
        <v>311</v>
      </c>
      <c r="B443" s="28">
        <v>0</v>
      </c>
      <c r="C443" s="28">
        <v>0</v>
      </c>
      <c r="D443" s="28"/>
      <c r="E443" s="75" t="e">
        <f t="shared" si="6"/>
        <v>#DIV/0!</v>
      </c>
    </row>
    <row r="444" customHeight="1" spans="1:5">
      <c r="A444" s="108" t="s">
        <v>312</v>
      </c>
      <c r="B444" s="28">
        <v>0</v>
      </c>
      <c r="C444" s="28">
        <v>0</v>
      </c>
      <c r="D444" s="28"/>
      <c r="E444" s="75" t="e">
        <f t="shared" si="6"/>
        <v>#DIV/0!</v>
      </c>
    </row>
    <row r="445" customHeight="1" spans="1:5">
      <c r="A445" s="108" t="s">
        <v>313</v>
      </c>
      <c r="B445" s="28">
        <v>0</v>
      </c>
      <c r="C445" s="28">
        <v>0</v>
      </c>
      <c r="D445" s="28"/>
      <c r="E445" s="75" t="e">
        <f t="shared" si="6"/>
        <v>#DIV/0!</v>
      </c>
    </row>
    <row r="446" customHeight="1" spans="1:5">
      <c r="A446" s="108" t="s">
        <v>314</v>
      </c>
      <c r="B446" s="28">
        <v>370</v>
      </c>
      <c r="C446" s="28">
        <v>370</v>
      </c>
      <c r="D446" s="28">
        <v>392</v>
      </c>
      <c r="E446" s="75">
        <f t="shared" si="6"/>
        <v>105.945945945946</v>
      </c>
    </row>
    <row r="447" customHeight="1" spans="1:5">
      <c r="A447" s="108" t="s">
        <v>315</v>
      </c>
      <c r="B447" s="28">
        <v>2707</v>
      </c>
      <c r="C447" s="28">
        <v>2707</v>
      </c>
      <c r="D447" s="28">
        <v>2870</v>
      </c>
      <c r="E447" s="75">
        <f t="shared" si="6"/>
        <v>106.021425932767</v>
      </c>
    </row>
    <row r="448" customHeight="1" spans="1:5">
      <c r="A448" s="108" t="s">
        <v>10</v>
      </c>
      <c r="B448" s="28">
        <v>1262</v>
      </c>
      <c r="C448" s="28">
        <v>1262</v>
      </c>
      <c r="D448" s="28">
        <v>1337</v>
      </c>
      <c r="E448" s="75">
        <f t="shared" si="6"/>
        <v>105.94294770206</v>
      </c>
    </row>
    <row r="449" customHeight="1" spans="1:5">
      <c r="A449" s="108" t="s">
        <v>11</v>
      </c>
      <c r="B449" s="28">
        <v>0</v>
      </c>
      <c r="C449" s="28">
        <v>0</v>
      </c>
      <c r="D449" s="28"/>
      <c r="E449" s="75" t="e">
        <f t="shared" si="6"/>
        <v>#DIV/0!</v>
      </c>
    </row>
    <row r="450" customHeight="1" spans="1:5">
      <c r="A450" s="108" t="s">
        <v>12</v>
      </c>
      <c r="B450" s="28">
        <v>0</v>
      </c>
      <c r="C450" s="28">
        <v>0</v>
      </c>
      <c r="D450" s="28"/>
      <c r="E450" s="75" t="e">
        <f t="shared" si="6"/>
        <v>#DIV/0!</v>
      </c>
    </row>
    <row r="451" customHeight="1" spans="1:5">
      <c r="A451" s="108" t="s">
        <v>316</v>
      </c>
      <c r="B451" s="28">
        <v>544</v>
      </c>
      <c r="C451" s="28">
        <v>544</v>
      </c>
      <c r="D451" s="28">
        <v>577</v>
      </c>
      <c r="E451" s="75">
        <f t="shared" si="6"/>
        <v>106.066176470588</v>
      </c>
    </row>
    <row r="452" customHeight="1" spans="1:5">
      <c r="A452" s="108" t="s">
        <v>317</v>
      </c>
      <c r="B452" s="28">
        <v>133</v>
      </c>
      <c r="C452" s="28">
        <v>133</v>
      </c>
      <c r="D452" s="28">
        <v>141</v>
      </c>
      <c r="E452" s="75">
        <f t="shared" si="6"/>
        <v>106.015037593985</v>
      </c>
    </row>
    <row r="453" customHeight="1" spans="1:5">
      <c r="A453" s="108" t="s">
        <v>318</v>
      </c>
      <c r="B453" s="28">
        <v>200</v>
      </c>
      <c r="C453" s="28">
        <v>200</v>
      </c>
      <c r="D453" s="28">
        <v>212</v>
      </c>
      <c r="E453" s="75">
        <f t="shared" ref="E453:E516" si="7">D453/C453*100</f>
        <v>106</v>
      </c>
    </row>
    <row r="454" customHeight="1" spans="1:5">
      <c r="A454" s="108" t="s">
        <v>319</v>
      </c>
      <c r="B454" s="28">
        <v>77</v>
      </c>
      <c r="C454" s="28">
        <v>77</v>
      </c>
      <c r="D454" s="28">
        <v>82</v>
      </c>
      <c r="E454" s="75">
        <f t="shared" si="7"/>
        <v>106.493506493506</v>
      </c>
    </row>
    <row r="455" customHeight="1" spans="1:5">
      <c r="A455" s="108" t="s">
        <v>320</v>
      </c>
      <c r="B455" s="28">
        <v>10</v>
      </c>
      <c r="C455" s="28">
        <v>10</v>
      </c>
      <c r="D455" s="28">
        <v>11</v>
      </c>
      <c r="E455" s="75">
        <f t="shared" si="7"/>
        <v>110</v>
      </c>
    </row>
    <row r="456" customHeight="1" spans="1:5">
      <c r="A456" s="108" t="s">
        <v>321</v>
      </c>
      <c r="B456" s="28">
        <v>0</v>
      </c>
      <c r="C456" s="28">
        <v>0</v>
      </c>
      <c r="D456" s="28"/>
      <c r="E456" s="75" t="e">
        <f t="shared" si="7"/>
        <v>#DIV/0!</v>
      </c>
    </row>
    <row r="457" customHeight="1" spans="1:5">
      <c r="A457" s="108" t="s">
        <v>322</v>
      </c>
      <c r="B457" s="28">
        <v>481</v>
      </c>
      <c r="C457" s="28">
        <v>481</v>
      </c>
      <c r="D457" s="28">
        <v>510</v>
      </c>
      <c r="E457" s="75">
        <f t="shared" si="7"/>
        <v>106.029106029106</v>
      </c>
    </row>
    <row r="458" customHeight="1" spans="1:5">
      <c r="A458" s="108" t="s">
        <v>323</v>
      </c>
      <c r="B458" s="28"/>
      <c r="C458" s="28"/>
      <c r="D458" s="28"/>
      <c r="E458" s="75" t="e">
        <f t="shared" si="7"/>
        <v>#DIV/0!</v>
      </c>
    </row>
    <row r="459" customHeight="1" spans="1:5">
      <c r="A459" s="108" t="s">
        <v>324</v>
      </c>
      <c r="B459" s="28"/>
      <c r="C459" s="28"/>
      <c r="D459" s="28"/>
      <c r="E459" s="75" t="e">
        <f t="shared" si="7"/>
        <v>#DIV/0!</v>
      </c>
    </row>
    <row r="460" customHeight="1" spans="1:5">
      <c r="A460" s="108" t="s">
        <v>325</v>
      </c>
      <c r="B460" s="28">
        <v>31762</v>
      </c>
      <c r="C460" s="28">
        <v>4762</v>
      </c>
      <c r="D460" s="28">
        <v>8049</v>
      </c>
      <c r="E460" s="75">
        <f t="shared" si="7"/>
        <v>169.02561948761</v>
      </c>
    </row>
    <row r="461" customHeight="1" spans="1:5">
      <c r="A461" s="108" t="s">
        <v>326</v>
      </c>
      <c r="B461" s="28">
        <v>306</v>
      </c>
      <c r="C461" s="28">
        <v>306</v>
      </c>
      <c r="D461" s="28">
        <v>325</v>
      </c>
      <c r="E461" s="75">
        <f t="shared" si="7"/>
        <v>106.209150326797</v>
      </c>
    </row>
    <row r="462" customHeight="1" spans="1:5">
      <c r="A462" s="108" t="s">
        <v>327</v>
      </c>
      <c r="B462" s="28">
        <v>806</v>
      </c>
      <c r="C462" s="28">
        <v>806</v>
      </c>
      <c r="D462" s="28">
        <v>855</v>
      </c>
      <c r="E462" s="75">
        <f t="shared" si="7"/>
        <v>106.079404466501</v>
      </c>
    </row>
    <row r="463" customHeight="1" spans="1:5">
      <c r="A463" s="108" t="s">
        <v>328</v>
      </c>
      <c r="B463" s="28">
        <v>99</v>
      </c>
      <c r="C463" s="28">
        <v>99</v>
      </c>
      <c r="D463" s="28">
        <v>105</v>
      </c>
      <c r="E463" s="75">
        <f t="shared" si="7"/>
        <v>106.060606060606</v>
      </c>
    </row>
    <row r="464" customHeight="1" spans="1:5">
      <c r="A464" s="108" t="s">
        <v>329</v>
      </c>
      <c r="B464" s="28">
        <v>0</v>
      </c>
      <c r="C464" s="28">
        <v>0</v>
      </c>
      <c r="D464" s="28"/>
      <c r="E464" s="75" t="e">
        <f t="shared" si="7"/>
        <v>#DIV/0!</v>
      </c>
    </row>
    <row r="465" customHeight="1" spans="1:5">
      <c r="A465" s="108" t="s">
        <v>330</v>
      </c>
      <c r="B465" s="94">
        <v>199</v>
      </c>
      <c r="C465" s="94">
        <v>199</v>
      </c>
      <c r="D465" s="28">
        <v>211</v>
      </c>
      <c r="E465" s="75">
        <f t="shared" si="7"/>
        <v>106.030150753769</v>
      </c>
    </row>
    <row r="466" customHeight="1" spans="1:5">
      <c r="A466" s="108" t="s">
        <v>331</v>
      </c>
      <c r="B466" s="28">
        <v>287</v>
      </c>
      <c r="C466" s="28">
        <v>287</v>
      </c>
      <c r="D466" s="28">
        <v>304</v>
      </c>
      <c r="E466" s="75">
        <f t="shared" si="7"/>
        <v>105.923344947735</v>
      </c>
    </row>
    <row r="467" customHeight="1" spans="1:5">
      <c r="A467" s="108" t="s">
        <v>332</v>
      </c>
      <c r="B467" s="28">
        <v>30000</v>
      </c>
      <c r="C467" s="28">
        <v>3000</v>
      </c>
      <c r="D467" s="28">
        <v>6180</v>
      </c>
      <c r="E467" s="75">
        <f t="shared" si="7"/>
        <v>206</v>
      </c>
    </row>
    <row r="468" customHeight="1" spans="1:5">
      <c r="A468" s="108" t="s">
        <v>333</v>
      </c>
      <c r="B468" s="28">
        <v>65</v>
      </c>
      <c r="C468" s="28">
        <v>65</v>
      </c>
      <c r="D468" s="28">
        <v>69</v>
      </c>
      <c r="E468" s="75">
        <f t="shared" si="7"/>
        <v>106.153846153846</v>
      </c>
    </row>
    <row r="469" customHeight="1" spans="1:5">
      <c r="A469" s="108" t="s">
        <v>334</v>
      </c>
      <c r="B469" s="28"/>
      <c r="C469" s="28"/>
      <c r="D469" s="28"/>
      <c r="E469" s="75" t="e">
        <f t="shared" si="7"/>
        <v>#DIV/0!</v>
      </c>
    </row>
    <row r="470" customHeight="1" spans="1:5">
      <c r="A470" s="108" t="s">
        <v>335</v>
      </c>
      <c r="B470" s="28"/>
      <c r="C470" s="28"/>
      <c r="D470" s="28"/>
      <c r="E470" s="75" t="e">
        <f t="shared" si="7"/>
        <v>#DIV/0!</v>
      </c>
    </row>
    <row r="471" customHeight="1" spans="1:5">
      <c r="A471" s="108" t="s">
        <v>336</v>
      </c>
      <c r="B471" s="28"/>
      <c r="C471" s="28"/>
      <c r="D471" s="28"/>
      <c r="E471" s="75" t="e">
        <f t="shared" si="7"/>
        <v>#DIV/0!</v>
      </c>
    </row>
    <row r="472" customHeight="1" spans="1:5">
      <c r="A472" s="108" t="s">
        <v>337</v>
      </c>
      <c r="B472" s="28"/>
      <c r="C472" s="28"/>
      <c r="D472" s="28"/>
      <c r="E472" s="75" t="e">
        <f t="shared" si="7"/>
        <v>#DIV/0!</v>
      </c>
    </row>
    <row r="473" customHeight="1" spans="1:5">
      <c r="A473" s="108" t="s">
        <v>338</v>
      </c>
      <c r="B473" s="28">
        <v>2688</v>
      </c>
      <c r="C473" s="28">
        <v>2688</v>
      </c>
      <c r="D473" s="28">
        <v>2849</v>
      </c>
      <c r="E473" s="75">
        <f t="shared" si="7"/>
        <v>105.989583333333</v>
      </c>
    </row>
    <row r="474" customHeight="1" spans="1:5">
      <c r="A474" s="108" t="s">
        <v>339</v>
      </c>
      <c r="B474" s="28"/>
      <c r="C474" s="28"/>
      <c r="D474" s="28"/>
      <c r="E474" s="75" t="e">
        <f t="shared" si="7"/>
        <v>#DIV/0!</v>
      </c>
    </row>
    <row r="475" customHeight="1" spans="1:5">
      <c r="A475" s="108" t="s">
        <v>340</v>
      </c>
      <c r="B475" s="28"/>
      <c r="C475" s="28"/>
      <c r="D475" s="28"/>
      <c r="E475" s="75" t="e">
        <f t="shared" si="7"/>
        <v>#DIV/0!</v>
      </c>
    </row>
    <row r="476" customHeight="1" spans="1:5">
      <c r="A476" s="108" t="s">
        <v>341</v>
      </c>
      <c r="B476" s="28"/>
      <c r="C476" s="28"/>
      <c r="D476" s="28"/>
      <c r="E476" s="75" t="e">
        <f t="shared" si="7"/>
        <v>#DIV/0!</v>
      </c>
    </row>
    <row r="477" customHeight="1" spans="1:5">
      <c r="A477" s="108" t="s">
        <v>342</v>
      </c>
      <c r="B477" s="28"/>
      <c r="C477" s="28"/>
      <c r="D477" s="28"/>
      <c r="E477" s="75" t="e">
        <f t="shared" si="7"/>
        <v>#DIV/0!</v>
      </c>
    </row>
    <row r="478" customHeight="1" spans="1:5">
      <c r="A478" s="108" t="s">
        <v>343</v>
      </c>
      <c r="B478" s="28"/>
      <c r="C478" s="28"/>
      <c r="D478" s="28"/>
      <c r="E478" s="75" t="e">
        <f t="shared" si="7"/>
        <v>#DIV/0!</v>
      </c>
    </row>
    <row r="479" customHeight="1" spans="1:5">
      <c r="A479" s="108" t="s">
        <v>344</v>
      </c>
      <c r="B479" s="28"/>
      <c r="C479" s="28"/>
      <c r="D479" s="28"/>
      <c r="E479" s="75" t="e">
        <f t="shared" si="7"/>
        <v>#DIV/0!</v>
      </c>
    </row>
    <row r="480" customHeight="1" spans="1:5">
      <c r="A480" s="108" t="s">
        <v>345</v>
      </c>
      <c r="B480" s="28"/>
      <c r="C480" s="28"/>
      <c r="D480" s="28"/>
      <c r="E480" s="75" t="e">
        <f t="shared" si="7"/>
        <v>#DIV/0!</v>
      </c>
    </row>
    <row r="481" customHeight="1" spans="1:5">
      <c r="A481" s="108" t="s">
        <v>346</v>
      </c>
      <c r="B481" s="28"/>
      <c r="C481" s="28"/>
      <c r="D481" s="28"/>
      <c r="E481" s="75" t="e">
        <f t="shared" si="7"/>
        <v>#DIV/0!</v>
      </c>
    </row>
    <row r="482" customHeight="1" spans="1:5">
      <c r="A482" s="108" t="s">
        <v>347</v>
      </c>
      <c r="B482" s="28">
        <v>2688</v>
      </c>
      <c r="C482" s="28">
        <v>2688</v>
      </c>
      <c r="D482" s="28">
        <v>2849</v>
      </c>
      <c r="E482" s="75">
        <f t="shared" si="7"/>
        <v>105.989583333333</v>
      </c>
    </row>
    <row r="483" customHeight="1" spans="1:5">
      <c r="A483" s="108" t="s">
        <v>348</v>
      </c>
      <c r="B483" s="28">
        <v>631</v>
      </c>
      <c r="C483" s="28">
        <v>631</v>
      </c>
      <c r="D483" s="28">
        <v>669</v>
      </c>
      <c r="E483" s="75">
        <f t="shared" si="7"/>
        <v>106.022187004754</v>
      </c>
    </row>
    <row r="484" customHeight="1" spans="1:5">
      <c r="A484" s="108" t="s">
        <v>349</v>
      </c>
      <c r="B484" s="28">
        <v>313</v>
      </c>
      <c r="C484" s="28">
        <v>313</v>
      </c>
      <c r="D484" s="28">
        <v>332</v>
      </c>
      <c r="E484" s="75">
        <f t="shared" si="7"/>
        <v>106.070287539936</v>
      </c>
    </row>
    <row r="485" customHeight="1" spans="1:5">
      <c r="A485" s="108" t="s">
        <v>350</v>
      </c>
      <c r="B485" s="28">
        <v>0</v>
      </c>
      <c r="C485" s="28">
        <v>0</v>
      </c>
      <c r="D485" s="28"/>
      <c r="E485" s="75" t="e">
        <f t="shared" si="7"/>
        <v>#DIV/0!</v>
      </c>
    </row>
    <row r="486" customHeight="1" spans="1:5">
      <c r="A486" s="108" t="s">
        <v>351</v>
      </c>
      <c r="B486" s="28">
        <v>150</v>
      </c>
      <c r="C486" s="28">
        <v>150</v>
      </c>
      <c r="D486" s="28">
        <v>159</v>
      </c>
      <c r="E486" s="75">
        <f t="shared" si="7"/>
        <v>106</v>
      </c>
    </row>
    <row r="487" customHeight="1" spans="1:5">
      <c r="A487" s="108" t="s">
        <v>352</v>
      </c>
      <c r="B487" s="28">
        <v>51</v>
      </c>
      <c r="C487" s="28">
        <v>51</v>
      </c>
      <c r="D487" s="28">
        <v>54</v>
      </c>
      <c r="E487" s="75">
        <f t="shared" si="7"/>
        <v>105.882352941176</v>
      </c>
    </row>
    <row r="488" customHeight="1" spans="1:5">
      <c r="A488" s="108" t="s">
        <v>353</v>
      </c>
      <c r="B488" s="28">
        <v>0</v>
      </c>
      <c r="C488" s="28">
        <v>0</v>
      </c>
      <c r="D488" s="28"/>
      <c r="E488" s="75" t="e">
        <f t="shared" si="7"/>
        <v>#DIV/0!</v>
      </c>
    </row>
    <row r="489" customHeight="1" spans="1:5">
      <c r="A489" s="108" t="s">
        <v>354</v>
      </c>
      <c r="B489" s="28">
        <v>0</v>
      </c>
      <c r="C489" s="28">
        <v>0</v>
      </c>
      <c r="D489" s="28"/>
      <c r="E489" s="75" t="e">
        <f t="shared" si="7"/>
        <v>#DIV/0!</v>
      </c>
    </row>
    <row r="490" customHeight="1" spans="1:5">
      <c r="A490" s="108" t="s">
        <v>355</v>
      </c>
      <c r="B490" s="28">
        <v>117</v>
      </c>
      <c r="C490" s="28">
        <v>117</v>
      </c>
      <c r="D490" s="28">
        <v>124</v>
      </c>
      <c r="E490" s="75">
        <f t="shared" si="7"/>
        <v>105.982905982906</v>
      </c>
    </row>
    <row r="491" customHeight="1" spans="1:5">
      <c r="A491" s="108" t="s">
        <v>356</v>
      </c>
      <c r="B491" s="28">
        <v>5137</v>
      </c>
      <c r="C491" s="28">
        <v>5137</v>
      </c>
      <c r="D491" s="28">
        <v>5446</v>
      </c>
      <c r="E491" s="75">
        <f t="shared" si="7"/>
        <v>106.015183959509</v>
      </c>
    </row>
    <row r="492" customHeight="1" spans="1:5">
      <c r="A492" s="108" t="s">
        <v>357</v>
      </c>
      <c r="B492" s="28">
        <v>206</v>
      </c>
      <c r="C492" s="28">
        <v>206</v>
      </c>
      <c r="D492" s="28">
        <v>218</v>
      </c>
      <c r="E492" s="75">
        <f t="shared" si="7"/>
        <v>105.825242718447</v>
      </c>
    </row>
    <row r="493" customHeight="1" spans="1:5">
      <c r="A493" s="108" t="s">
        <v>358</v>
      </c>
      <c r="B493" s="28">
        <v>4567</v>
      </c>
      <c r="C493" s="28">
        <v>4567</v>
      </c>
      <c r="D493" s="28">
        <v>4841</v>
      </c>
      <c r="E493" s="75">
        <f t="shared" si="7"/>
        <v>105.999562075761</v>
      </c>
    </row>
    <row r="494" customHeight="1" spans="1:5">
      <c r="A494" s="108" t="s">
        <v>359</v>
      </c>
      <c r="B494" s="28">
        <v>351</v>
      </c>
      <c r="C494" s="28">
        <v>351</v>
      </c>
      <c r="D494" s="28">
        <v>373</v>
      </c>
      <c r="E494" s="75">
        <f t="shared" si="7"/>
        <v>106.267806267806</v>
      </c>
    </row>
    <row r="495" customHeight="1" spans="1:5">
      <c r="A495" s="108" t="s">
        <v>360</v>
      </c>
      <c r="B495" s="28">
        <v>13</v>
      </c>
      <c r="C495" s="28">
        <v>13</v>
      </c>
      <c r="D495" s="28">
        <v>14</v>
      </c>
      <c r="E495" s="75">
        <f t="shared" si="7"/>
        <v>107.692307692308</v>
      </c>
    </row>
    <row r="496" customHeight="1" spans="1:5">
      <c r="A496" s="108" t="s">
        <v>361</v>
      </c>
      <c r="B496" s="28">
        <v>0</v>
      </c>
      <c r="C496" s="28">
        <v>0</v>
      </c>
      <c r="D496" s="28"/>
      <c r="E496" s="75" t="e">
        <f t="shared" si="7"/>
        <v>#DIV/0!</v>
      </c>
    </row>
    <row r="497" customHeight="1" spans="1:5">
      <c r="A497" s="108" t="s">
        <v>362</v>
      </c>
      <c r="B497" s="28">
        <v>1216</v>
      </c>
      <c r="C497" s="28">
        <v>1216</v>
      </c>
      <c r="D497" s="28">
        <v>1289</v>
      </c>
      <c r="E497" s="75">
        <f t="shared" si="7"/>
        <v>106.003289473684</v>
      </c>
    </row>
    <row r="498" customHeight="1" spans="1:5">
      <c r="A498" s="108" t="s">
        <v>363</v>
      </c>
      <c r="B498" s="28">
        <v>80</v>
      </c>
      <c r="C498" s="28">
        <v>80</v>
      </c>
      <c r="D498" s="28">
        <v>85</v>
      </c>
      <c r="E498" s="75">
        <f t="shared" si="7"/>
        <v>106.25</v>
      </c>
    </row>
    <row r="499" customHeight="1" spans="1:5">
      <c r="A499" s="108" t="s">
        <v>364</v>
      </c>
      <c r="B499" s="28">
        <v>424</v>
      </c>
      <c r="C499" s="28">
        <v>424</v>
      </c>
      <c r="D499" s="28">
        <v>449</v>
      </c>
      <c r="E499" s="75">
        <f t="shared" si="7"/>
        <v>105.896226415094</v>
      </c>
    </row>
    <row r="500" customHeight="1" spans="1:5">
      <c r="A500" s="108" t="s">
        <v>365</v>
      </c>
      <c r="B500" s="28">
        <v>0</v>
      </c>
      <c r="C500" s="28">
        <v>0</v>
      </c>
      <c r="D500" s="28"/>
      <c r="E500" s="75" t="e">
        <f t="shared" si="7"/>
        <v>#DIV/0!</v>
      </c>
    </row>
    <row r="501" customHeight="1" spans="1:5">
      <c r="A501" s="108" t="s">
        <v>366</v>
      </c>
      <c r="B501" s="28">
        <v>427</v>
      </c>
      <c r="C501" s="28">
        <v>427</v>
      </c>
      <c r="D501" s="28">
        <v>452</v>
      </c>
      <c r="E501" s="75">
        <f t="shared" si="7"/>
        <v>105.854800936768</v>
      </c>
    </row>
    <row r="502" customHeight="1" spans="1:5">
      <c r="A502" s="108" t="s">
        <v>367</v>
      </c>
      <c r="B502" s="28">
        <v>90</v>
      </c>
      <c r="C502" s="28">
        <v>90</v>
      </c>
      <c r="D502" s="28">
        <v>96</v>
      </c>
      <c r="E502" s="75">
        <f t="shared" si="7"/>
        <v>106.666666666667</v>
      </c>
    </row>
    <row r="503" customHeight="1" spans="1:5">
      <c r="A503" s="108" t="s">
        <v>368</v>
      </c>
      <c r="B503" s="28">
        <v>195</v>
      </c>
      <c r="C503" s="28">
        <v>195</v>
      </c>
      <c r="D503" s="28">
        <v>207</v>
      </c>
      <c r="E503" s="75">
        <f t="shared" si="7"/>
        <v>106.153846153846</v>
      </c>
    </row>
    <row r="504" customHeight="1" spans="1:5">
      <c r="A504" s="108" t="s">
        <v>369</v>
      </c>
      <c r="B504" s="28">
        <v>2725</v>
      </c>
      <c r="C504" s="28">
        <v>2725</v>
      </c>
      <c r="D504" s="28">
        <v>2889</v>
      </c>
      <c r="E504" s="75">
        <f t="shared" si="7"/>
        <v>106.018348623853</v>
      </c>
    </row>
    <row r="505" customHeight="1" spans="1:5">
      <c r="A505" s="108" t="s">
        <v>10</v>
      </c>
      <c r="B505" s="28">
        <v>285</v>
      </c>
      <c r="C505" s="28">
        <v>285</v>
      </c>
      <c r="D505" s="28">
        <v>302</v>
      </c>
      <c r="E505" s="75">
        <f t="shared" si="7"/>
        <v>105.964912280702</v>
      </c>
    </row>
    <row r="506" customHeight="1" spans="1:5">
      <c r="A506" s="108" t="s">
        <v>11</v>
      </c>
      <c r="B506" s="28">
        <v>18</v>
      </c>
      <c r="C506" s="28">
        <v>18</v>
      </c>
      <c r="D506" s="28">
        <v>19</v>
      </c>
      <c r="E506" s="75">
        <f t="shared" si="7"/>
        <v>105.555555555556</v>
      </c>
    </row>
    <row r="507" customHeight="1" spans="1:5">
      <c r="A507" s="108" t="s">
        <v>12</v>
      </c>
      <c r="B507" s="28">
        <v>0</v>
      </c>
      <c r="C507" s="28">
        <v>0</v>
      </c>
      <c r="D507" s="28"/>
      <c r="E507" s="75" t="e">
        <f t="shared" si="7"/>
        <v>#DIV/0!</v>
      </c>
    </row>
    <row r="508" customHeight="1" spans="1:5">
      <c r="A508" s="108" t="s">
        <v>370</v>
      </c>
      <c r="B508" s="28">
        <v>251</v>
      </c>
      <c r="C508" s="28">
        <v>251</v>
      </c>
      <c r="D508" s="28">
        <v>266</v>
      </c>
      <c r="E508" s="75">
        <f t="shared" si="7"/>
        <v>105.97609561753</v>
      </c>
    </row>
    <row r="509" customHeight="1" spans="1:5">
      <c r="A509" s="108" t="s">
        <v>371</v>
      </c>
      <c r="B509" s="28">
        <v>304</v>
      </c>
      <c r="C509" s="28">
        <v>304</v>
      </c>
      <c r="D509" s="28">
        <v>323</v>
      </c>
      <c r="E509" s="75">
        <f t="shared" si="7"/>
        <v>106.25</v>
      </c>
    </row>
    <row r="510" customHeight="1" spans="1:5">
      <c r="A510" s="108" t="s">
        <v>372</v>
      </c>
      <c r="B510" s="28">
        <v>0</v>
      </c>
      <c r="C510" s="28">
        <v>0</v>
      </c>
      <c r="D510" s="28"/>
      <c r="E510" s="75" t="e">
        <f t="shared" si="7"/>
        <v>#DIV/0!</v>
      </c>
    </row>
    <row r="511" customHeight="1" spans="1:5">
      <c r="A511" s="108" t="s">
        <v>373</v>
      </c>
      <c r="C511" s="28"/>
      <c r="D511" s="28"/>
      <c r="E511" s="75" t="e">
        <f t="shared" si="7"/>
        <v>#DIV/0!</v>
      </c>
    </row>
    <row r="512" customHeight="1" spans="1:5">
      <c r="A512" s="108" t="s">
        <v>374</v>
      </c>
      <c r="B512" s="28">
        <v>1867</v>
      </c>
      <c r="C512" s="28">
        <v>1867</v>
      </c>
      <c r="D512" s="28">
        <v>1979</v>
      </c>
      <c r="E512" s="75">
        <f t="shared" si="7"/>
        <v>105.998928762721</v>
      </c>
    </row>
    <row r="513" customHeight="1" spans="1:5">
      <c r="A513" s="108" t="s">
        <v>375</v>
      </c>
      <c r="B513" s="28">
        <v>7</v>
      </c>
      <c r="C513" s="28">
        <v>7</v>
      </c>
      <c r="D513" s="28">
        <v>8</v>
      </c>
      <c r="E513" s="75">
        <f t="shared" si="7"/>
        <v>114.285714285714</v>
      </c>
    </row>
    <row r="514" customHeight="1" spans="1:5">
      <c r="A514" s="108" t="s">
        <v>376</v>
      </c>
      <c r="B514" s="28">
        <v>0</v>
      </c>
      <c r="C514" s="28">
        <v>0</v>
      </c>
      <c r="D514" s="28"/>
      <c r="E514" s="75" t="e">
        <f t="shared" si="7"/>
        <v>#DIV/0!</v>
      </c>
    </row>
    <row r="515" customHeight="1" spans="1:5">
      <c r="A515" s="108" t="s">
        <v>377</v>
      </c>
      <c r="B515" s="28">
        <v>0</v>
      </c>
      <c r="C515" s="28">
        <v>0</v>
      </c>
      <c r="D515" s="28"/>
      <c r="E515" s="75" t="e">
        <f t="shared" si="7"/>
        <v>#DIV/0!</v>
      </c>
    </row>
    <row r="516" customHeight="1" spans="1:5">
      <c r="A516" s="108" t="s">
        <v>378</v>
      </c>
      <c r="B516" s="28">
        <v>0</v>
      </c>
      <c r="C516" s="28">
        <v>0</v>
      </c>
      <c r="D516" s="28"/>
      <c r="E516" s="75" t="e">
        <f t="shared" si="7"/>
        <v>#DIV/0!</v>
      </c>
    </row>
    <row r="517" customHeight="1" spans="1:5">
      <c r="A517" s="108" t="s">
        <v>379</v>
      </c>
      <c r="B517" s="28">
        <v>7</v>
      </c>
      <c r="C517" s="28">
        <v>7</v>
      </c>
      <c r="D517" s="28">
        <v>8</v>
      </c>
      <c r="E517" s="75">
        <f t="shared" ref="E517:E580" si="8">D517/C517*100</f>
        <v>114.285714285714</v>
      </c>
    </row>
    <row r="518" customHeight="1" spans="1:5">
      <c r="A518" s="108" t="s">
        <v>380</v>
      </c>
      <c r="B518" s="28">
        <v>371</v>
      </c>
      <c r="C518" s="28">
        <v>371</v>
      </c>
      <c r="D518" s="28">
        <v>393</v>
      </c>
      <c r="E518" s="75">
        <f t="shared" si="8"/>
        <v>105.929919137466</v>
      </c>
    </row>
    <row r="519" customHeight="1" spans="1:5">
      <c r="A519" s="108" t="s">
        <v>10</v>
      </c>
      <c r="B519" s="28">
        <v>201</v>
      </c>
      <c r="C519" s="28">
        <v>201</v>
      </c>
      <c r="D519" s="28">
        <v>213</v>
      </c>
      <c r="E519" s="75">
        <f t="shared" si="8"/>
        <v>105.970149253731</v>
      </c>
    </row>
    <row r="520" customHeight="1" spans="1:5">
      <c r="A520" s="108" t="s">
        <v>11</v>
      </c>
      <c r="B520" s="28">
        <v>165</v>
      </c>
      <c r="C520" s="28">
        <v>165</v>
      </c>
      <c r="D520" s="28">
        <v>175</v>
      </c>
      <c r="E520" s="75">
        <f t="shared" si="8"/>
        <v>106.060606060606</v>
      </c>
    </row>
    <row r="521" customHeight="1" spans="1:5">
      <c r="A521" s="108" t="s">
        <v>12</v>
      </c>
      <c r="B521" s="28">
        <v>0</v>
      </c>
      <c r="C521" s="28">
        <v>0</v>
      </c>
      <c r="D521" s="28"/>
      <c r="E521" s="75" t="e">
        <f t="shared" si="8"/>
        <v>#DIV/0!</v>
      </c>
    </row>
    <row r="522" customHeight="1" spans="1:5">
      <c r="A522" s="108" t="s">
        <v>381</v>
      </c>
      <c r="B522" s="28">
        <v>5</v>
      </c>
      <c r="C522" s="28">
        <v>5</v>
      </c>
      <c r="D522" s="28">
        <v>5</v>
      </c>
      <c r="E522" s="75">
        <f t="shared" si="8"/>
        <v>100</v>
      </c>
    </row>
    <row r="523" customHeight="1" spans="1:5">
      <c r="A523" s="108" t="s">
        <v>382</v>
      </c>
      <c r="B523" s="28">
        <v>835</v>
      </c>
      <c r="C523" s="28">
        <v>835</v>
      </c>
      <c r="D523" s="28">
        <v>885</v>
      </c>
      <c r="E523" s="75">
        <f t="shared" si="8"/>
        <v>105.988023952096</v>
      </c>
    </row>
    <row r="524" customHeight="1" spans="1:5">
      <c r="A524" s="108" t="s">
        <v>383</v>
      </c>
      <c r="B524" s="28">
        <v>0</v>
      </c>
      <c r="C524" s="28">
        <v>0</v>
      </c>
      <c r="D524" s="28"/>
      <c r="E524" s="75" t="e">
        <f t="shared" si="8"/>
        <v>#DIV/0!</v>
      </c>
    </row>
    <row r="525" customHeight="1" spans="1:5">
      <c r="A525" s="108" t="s">
        <v>384</v>
      </c>
      <c r="B525" s="28">
        <v>835</v>
      </c>
      <c r="C525" s="28">
        <v>835</v>
      </c>
      <c r="D525" s="28">
        <v>885</v>
      </c>
      <c r="E525" s="75">
        <f t="shared" si="8"/>
        <v>105.988023952096</v>
      </c>
    </row>
    <row r="526" customHeight="1" spans="1:5">
      <c r="A526" s="108" t="s">
        <v>385</v>
      </c>
      <c r="B526" s="28">
        <v>383</v>
      </c>
      <c r="C526" s="28">
        <v>383</v>
      </c>
      <c r="D526" s="28">
        <v>406</v>
      </c>
      <c r="E526" s="75">
        <f t="shared" si="8"/>
        <v>106.005221932115</v>
      </c>
    </row>
    <row r="527" customHeight="1" spans="1:5">
      <c r="A527" s="108" t="s">
        <v>386</v>
      </c>
      <c r="B527" s="28">
        <v>237</v>
      </c>
      <c r="C527" s="28">
        <v>237</v>
      </c>
      <c r="D527" s="28">
        <v>251</v>
      </c>
      <c r="E527" s="75">
        <f t="shared" si="8"/>
        <v>105.907172995781</v>
      </c>
    </row>
    <row r="528" customHeight="1" spans="1:5">
      <c r="A528" s="108" t="s">
        <v>387</v>
      </c>
      <c r="B528" s="28">
        <v>146</v>
      </c>
      <c r="C528" s="28">
        <v>146</v>
      </c>
      <c r="D528" s="28">
        <v>155</v>
      </c>
      <c r="E528" s="75">
        <f t="shared" si="8"/>
        <v>106.164383561644</v>
      </c>
    </row>
    <row r="529" customHeight="1" spans="1:5">
      <c r="A529" s="108" t="s">
        <v>388</v>
      </c>
      <c r="B529" s="28"/>
      <c r="C529" s="28"/>
      <c r="D529" s="28"/>
      <c r="E529" s="75" t="e">
        <f t="shared" si="8"/>
        <v>#DIV/0!</v>
      </c>
    </row>
    <row r="530" customHeight="1" spans="1:5">
      <c r="A530" s="108" t="s">
        <v>389</v>
      </c>
      <c r="B530" s="28"/>
      <c r="C530" s="28"/>
      <c r="D530" s="28"/>
      <c r="E530" s="75" t="e">
        <f t="shared" si="8"/>
        <v>#DIV/0!</v>
      </c>
    </row>
    <row r="531" customHeight="1" spans="1:5">
      <c r="A531" s="108" t="s">
        <v>390</v>
      </c>
      <c r="B531" s="28"/>
      <c r="C531" s="28"/>
      <c r="D531" s="28"/>
      <c r="E531" s="75" t="e">
        <f t="shared" si="8"/>
        <v>#DIV/0!</v>
      </c>
    </row>
    <row r="532" customHeight="1" spans="1:5">
      <c r="A532" s="108" t="s">
        <v>391</v>
      </c>
      <c r="B532" s="28"/>
      <c r="C532" s="28"/>
      <c r="D532" s="28"/>
      <c r="E532" s="75" t="e">
        <f t="shared" si="8"/>
        <v>#DIV/0!</v>
      </c>
    </row>
    <row r="533" customHeight="1" spans="1:5">
      <c r="A533" s="108" t="s">
        <v>392</v>
      </c>
      <c r="B533" s="28"/>
      <c r="C533" s="28"/>
      <c r="D533" s="28"/>
      <c r="E533" s="75" t="e">
        <f t="shared" si="8"/>
        <v>#DIV/0!</v>
      </c>
    </row>
    <row r="534" customHeight="1" spans="1:5">
      <c r="A534" s="108" t="s">
        <v>393</v>
      </c>
      <c r="B534" s="28"/>
      <c r="C534" s="28"/>
      <c r="D534" s="28"/>
      <c r="E534" s="75" t="e">
        <f t="shared" si="8"/>
        <v>#DIV/0!</v>
      </c>
    </row>
    <row r="535" customHeight="1" spans="1:5">
      <c r="A535" s="108" t="s">
        <v>394</v>
      </c>
      <c r="B535" s="28">
        <v>1638</v>
      </c>
      <c r="C535" s="28">
        <v>1638</v>
      </c>
      <c r="D535" s="28">
        <v>1736</v>
      </c>
      <c r="E535" s="75">
        <f t="shared" si="8"/>
        <v>105.982905982906</v>
      </c>
    </row>
    <row r="536" customHeight="1" spans="1:5">
      <c r="A536" s="108" t="s">
        <v>395</v>
      </c>
      <c r="B536" s="28">
        <v>0</v>
      </c>
      <c r="C536" s="28">
        <v>0</v>
      </c>
      <c r="D536" s="28"/>
      <c r="E536" s="75" t="e">
        <f t="shared" si="8"/>
        <v>#DIV/0!</v>
      </c>
    </row>
    <row r="537" customHeight="1" spans="1:5">
      <c r="A537" s="108" t="s">
        <v>396</v>
      </c>
      <c r="B537" s="28">
        <v>1638</v>
      </c>
      <c r="C537" s="28">
        <v>1638</v>
      </c>
      <c r="D537" s="28">
        <v>1736</v>
      </c>
      <c r="E537" s="75">
        <f t="shared" si="8"/>
        <v>105.982905982906</v>
      </c>
    </row>
    <row r="538" customHeight="1" spans="1:5">
      <c r="A538" s="108" t="s">
        <v>397</v>
      </c>
      <c r="B538" s="28">
        <v>1001</v>
      </c>
      <c r="C538" s="28">
        <v>1001</v>
      </c>
      <c r="D538" s="28">
        <v>1061</v>
      </c>
      <c r="E538" s="75">
        <f t="shared" si="8"/>
        <v>105.994005994006</v>
      </c>
    </row>
    <row r="539" customHeight="1" spans="1:5">
      <c r="A539" s="108" t="s">
        <v>398</v>
      </c>
      <c r="B539" s="28"/>
      <c r="C539" s="28"/>
      <c r="D539" s="28"/>
      <c r="E539" s="75" t="e">
        <f t="shared" si="8"/>
        <v>#DIV/0!</v>
      </c>
    </row>
    <row r="540" customHeight="1" spans="1:5">
      <c r="A540" s="108" t="s">
        <v>399</v>
      </c>
      <c r="B540" s="28">
        <v>1001</v>
      </c>
      <c r="C540" s="28">
        <v>1001</v>
      </c>
      <c r="D540" s="28">
        <v>1061</v>
      </c>
      <c r="E540" s="75">
        <f t="shared" si="8"/>
        <v>105.994005994006</v>
      </c>
    </row>
    <row r="541" customHeight="1" spans="1:5">
      <c r="A541" s="108" t="s">
        <v>400</v>
      </c>
      <c r="B541" s="28"/>
      <c r="C541" s="28"/>
      <c r="D541" s="28"/>
      <c r="E541" s="75" t="e">
        <f t="shared" si="8"/>
        <v>#DIV/0!</v>
      </c>
    </row>
    <row r="542" customHeight="1" spans="1:5">
      <c r="A542" s="108" t="s">
        <v>401</v>
      </c>
      <c r="B542" s="28">
        <v>5</v>
      </c>
      <c r="C542" s="28">
        <v>5</v>
      </c>
      <c r="D542" s="28">
        <v>5</v>
      </c>
      <c r="E542" s="75">
        <f t="shared" si="8"/>
        <v>100</v>
      </c>
    </row>
    <row r="543" customHeight="1" spans="1:5">
      <c r="A543" s="108" t="s">
        <v>402</v>
      </c>
      <c r="B543" s="28"/>
      <c r="C543" s="28"/>
      <c r="D543" s="28"/>
      <c r="E543" s="75" t="e">
        <f t="shared" si="8"/>
        <v>#DIV/0!</v>
      </c>
    </row>
    <row r="544" customHeight="1" spans="1:5">
      <c r="A544" s="108" t="s">
        <v>403</v>
      </c>
      <c r="B544" s="28"/>
      <c r="C544" s="28"/>
      <c r="D544" s="28"/>
      <c r="E544" s="75" t="e">
        <f t="shared" si="8"/>
        <v>#DIV/0!</v>
      </c>
    </row>
    <row r="545" customHeight="1" spans="1:5">
      <c r="A545" s="108" t="s">
        <v>404</v>
      </c>
      <c r="B545" s="28"/>
      <c r="C545" s="28"/>
      <c r="D545" s="28"/>
      <c r="E545" s="75" t="e">
        <f t="shared" si="8"/>
        <v>#DIV/0!</v>
      </c>
    </row>
    <row r="546" customHeight="1" spans="1:5">
      <c r="A546" s="108" t="s">
        <v>405</v>
      </c>
      <c r="B546" s="28">
        <v>5</v>
      </c>
      <c r="C546" s="28">
        <v>5</v>
      </c>
      <c r="D546" s="28">
        <v>5</v>
      </c>
      <c r="E546" s="75">
        <f t="shared" si="8"/>
        <v>100</v>
      </c>
    </row>
    <row r="547" customHeight="1" spans="1:5">
      <c r="A547" s="108" t="s">
        <v>406</v>
      </c>
      <c r="B547" s="28">
        <v>11837</v>
      </c>
      <c r="C547" s="28">
        <v>11837</v>
      </c>
      <c r="D547" s="28">
        <v>9564</v>
      </c>
      <c r="E547" s="75">
        <f t="shared" si="8"/>
        <v>80.7974993663935</v>
      </c>
    </row>
    <row r="548" customHeight="1" spans="1:5">
      <c r="A548" s="108" t="s">
        <v>407</v>
      </c>
      <c r="B548" s="28">
        <v>11837</v>
      </c>
      <c r="C548" s="28">
        <v>11837</v>
      </c>
      <c r="D548" s="28">
        <v>9564</v>
      </c>
      <c r="E548" s="75">
        <f t="shared" si="8"/>
        <v>80.7974993663935</v>
      </c>
    </row>
    <row r="549" customHeight="1" spans="1:5">
      <c r="A549" s="108" t="s">
        <v>408</v>
      </c>
      <c r="B549" s="28">
        <v>44595</v>
      </c>
      <c r="C549" s="28">
        <v>44595</v>
      </c>
      <c r="D549" s="28">
        <v>47000</v>
      </c>
      <c r="E549" s="75">
        <f t="shared" si="8"/>
        <v>105.392981275928</v>
      </c>
    </row>
    <row r="550" customHeight="1" spans="1:5">
      <c r="A550" s="108" t="s">
        <v>409</v>
      </c>
      <c r="B550" s="28">
        <v>1656</v>
      </c>
      <c r="C550" s="28">
        <v>1656</v>
      </c>
      <c r="D550" s="28">
        <v>1746</v>
      </c>
      <c r="E550" s="75">
        <f t="shared" si="8"/>
        <v>105.434782608696</v>
      </c>
    </row>
    <row r="551" customHeight="1" spans="1:5">
      <c r="A551" s="108" t="s">
        <v>10</v>
      </c>
      <c r="B551" s="28">
        <v>1000</v>
      </c>
      <c r="C551" s="28">
        <v>1000</v>
      </c>
      <c r="D551" s="28">
        <v>1054</v>
      </c>
      <c r="E551" s="75">
        <f t="shared" si="8"/>
        <v>105.4</v>
      </c>
    </row>
    <row r="552" customHeight="1" spans="1:5">
      <c r="A552" s="108" t="s">
        <v>11</v>
      </c>
      <c r="B552" s="28">
        <v>621</v>
      </c>
      <c r="C552" s="28">
        <v>621</v>
      </c>
      <c r="D552" s="28">
        <v>655</v>
      </c>
      <c r="E552" s="75">
        <f t="shared" si="8"/>
        <v>105.475040257649</v>
      </c>
    </row>
    <row r="553" customHeight="1" spans="1:5">
      <c r="A553" s="108" t="s">
        <v>12</v>
      </c>
      <c r="B553" s="28">
        <v>0</v>
      </c>
      <c r="C553" s="28">
        <v>0</v>
      </c>
      <c r="D553" s="28"/>
      <c r="E553" s="75" t="e">
        <f t="shared" si="8"/>
        <v>#DIV/0!</v>
      </c>
    </row>
    <row r="554" customHeight="1" spans="1:5">
      <c r="A554" s="108" t="s">
        <v>410</v>
      </c>
      <c r="B554" s="28">
        <v>35</v>
      </c>
      <c r="C554" s="28">
        <v>35</v>
      </c>
      <c r="D554" s="28">
        <v>37</v>
      </c>
      <c r="E554" s="75">
        <f t="shared" si="8"/>
        <v>105.714285714286</v>
      </c>
    </row>
    <row r="555" customHeight="1" spans="1:5">
      <c r="A555" s="108" t="s">
        <v>411</v>
      </c>
      <c r="B555" s="28">
        <v>14945</v>
      </c>
      <c r="C555" s="28">
        <v>14945</v>
      </c>
      <c r="D555" s="28">
        <v>15751</v>
      </c>
      <c r="E555" s="75">
        <f t="shared" si="8"/>
        <v>105.393108062897</v>
      </c>
    </row>
    <row r="556" customHeight="1" spans="1:5">
      <c r="A556" s="108" t="s">
        <v>412</v>
      </c>
      <c r="B556" s="28">
        <v>5576</v>
      </c>
      <c r="C556" s="28">
        <v>5576</v>
      </c>
      <c r="D556" s="28">
        <v>5877</v>
      </c>
      <c r="E556" s="75">
        <f t="shared" si="8"/>
        <v>105.398134863702</v>
      </c>
    </row>
    <row r="557" customHeight="1" spans="1:5">
      <c r="A557" s="108" t="s">
        <v>413</v>
      </c>
      <c r="B557" s="28">
        <v>4544</v>
      </c>
      <c r="C557" s="28">
        <v>4544</v>
      </c>
      <c r="D557" s="28">
        <v>4789</v>
      </c>
      <c r="E557" s="75">
        <f t="shared" si="8"/>
        <v>105.391725352113</v>
      </c>
    </row>
    <row r="558" customHeight="1" spans="1:5">
      <c r="A558" s="108" t="s">
        <v>414</v>
      </c>
      <c r="B558" s="28">
        <v>0</v>
      </c>
      <c r="C558" s="28">
        <v>0</v>
      </c>
      <c r="D558" s="28"/>
      <c r="E558" s="75" t="e">
        <f t="shared" si="8"/>
        <v>#DIV/0!</v>
      </c>
    </row>
    <row r="559" customHeight="1" spans="1:5">
      <c r="A559" s="108" t="s">
        <v>415</v>
      </c>
      <c r="B559" s="28">
        <v>0</v>
      </c>
      <c r="C559" s="28">
        <v>0</v>
      </c>
      <c r="D559" s="28"/>
      <c r="E559" s="75" t="e">
        <f t="shared" si="8"/>
        <v>#DIV/0!</v>
      </c>
    </row>
    <row r="560" customHeight="1" spans="1:5">
      <c r="A560" s="108" t="s">
        <v>416</v>
      </c>
      <c r="B560" s="28">
        <v>1769</v>
      </c>
      <c r="C560" s="28">
        <v>1769</v>
      </c>
      <c r="D560" s="28">
        <v>1864</v>
      </c>
      <c r="E560" s="75">
        <f t="shared" si="8"/>
        <v>105.370265686829</v>
      </c>
    </row>
    <row r="561" customHeight="1" spans="1:5">
      <c r="A561" s="108" t="s">
        <v>417</v>
      </c>
      <c r="B561" s="28">
        <v>2418</v>
      </c>
      <c r="C561" s="28">
        <v>2418</v>
      </c>
      <c r="D561" s="28">
        <v>2548</v>
      </c>
      <c r="E561" s="75">
        <f t="shared" si="8"/>
        <v>105.376344086022</v>
      </c>
    </row>
    <row r="562" customHeight="1" spans="1:5">
      <c r="A562" s="108" t="s">
        <v>418</v>
      </c>
      <c r="B562" s="28">
        <v>0</v>
      </c>
      <c r="C562" s="28">
        <v>0</v>
      </c>
      <c r="D562" s="28"/>
      <c r="E562" s="75" t="e">
        <f t="shared" si="8"/>
        <v>#DIV/0!</v>
      </c>
    </row>
    <row r="563" customHeight="1" spans="1:5">
      <c r="A563" s="108" t="s">
        <v>419</v>
      </c>
      <c r="B563" s="28">
        <v>291</v>
      </c>
      <c r="C563" s="28">
        <v>291</v>
      </c>
      <c r="D563" s="28">
        <v>307</v>
      </c>
      <c r="E563" s="75">
        <f t="shared" si="8"/>
        <v>105.498281786942</v>
      </c>
    </row>
    <row r="564" customHeight="1" spans="1:5">
      <c r="A564" s="108" t="s">
        <v>420</v>
      </c>
      <c r="B564" s="28">
        <v>0</v>
      </c>
      <c r="C564" s="28">
        <v>0</v>
      </c>
      <c r="D564" s="28"/>
      <c r="E564" s="75" t="e">
        <f t="shared" si="8"/>
        <v>#DIV/0!</v>
      </c>
    </row>
    <row r="565" customHeight="1" spans="1:5">
      <c r="A565" s="108" t="s">
        <v>421</v>
      </c>
      <c r="B565" s="28">
        <v>0</v>
      </c>
      <c r="C565" s="28">
        <v>0</v>
      </c>
      <c r="D565" s="28"/>
      <c r="E565" s="75" t="e">
        <f t="shared" si="8"/>
        <v>#DIV/0!</v>
      </c>
    </row>
    <row r="566" customHeight="1" spans="1:5">
      <c r="A566" s="108" t="s">
        <v>422</v>
      </c>
      <c r="B566" s="28">
        <v>0</v>
      </c>
      <c r="C566" s="28">
        <v>0</v>
      </c>
      <c r="D566" s="28"/>
      <c r="E566" s="75" t="e">
        <f t="shared" si="8"/>
        <v>#DIV/0!</v>
      </c>
    </row>
    <row r="567" customHeight="1" spans="1:5">
      <c r="A567" s="108" t="s">
        <v>423</v>
      </c>
      <c r="B567" s="28">
        <v>347</v>
      </c>
      <c r="C567" s="28">
        <v>347</v>
      </c>
      <c r="D567" s="28">
        <v>366</v>
      </c>
      <c r="E567" s="75">
        <f t="shared" si="8"/>
        <v>105.475504322767</v>
      </c>
    </row>
    <row r="568" customHeight="1" spans="1:5">
      <c r="A568" s="108" t="s">
        <v>424</v>
      </c>
      <c r="B568" s="28">
        <v>2842</v>
      </c>
      <c r="C568" s="28">
        <v>2842</v>
      </c>
      <c r="D568" s="28">
        <v>2996</v>
      </c>
      <c r="E568" s="75">
        <f t="shared" si="8"/>
        <v>105.418719211823</v>
      </c>
    </row>
    <row r="569" customHeight="1" spans="1:5">
      <c r="A569" s="108" t="s">
        <v>425</v>
      </c>
      <c r="B569" s="28">
        <v>2728</v>
      </c>
      <c r="C569" s="28">
        <v>2728</v>
      </c>
      <c r="D569" s="28">
        <v>2876</v>
      </c>
      <c r="E569" s="75">
        <f t="shared" si="8"/>
        <v>105.425219941349</v>
      </c>
    </row>
    <row r="570" customHeight="1" spans="1:5">
      <c r="A570" s="108" t="s">
        <v>426</v>
      </c>
      <c r="B570" s="28">
        <v>0</v>
      </c>
      <c r="C570" s="28">
        <v>0</v>
      </c>
      <c r="D570" s="28"/>
      <c r="E570" s="75" t="e">
        <f t="shared" si="8"/>
        <v>#DIV/0!</v>
      </c>
    </row>
    <row r="571" customHeight="1" spans="1:5">
      <c r="A571" s="108" t="s">
        <v>427</v>
      </c>
      <c r="B571" s="28">
        <v>114</v>
      </c>
      <c r="C571" s="28">
        <v>114</v>
      </c>
      <c r="D571" s="28">
        <v>120</v>
      </c>
      <c r="E571" s="75">
        <f t="shared" si="8"/>
        <v>105.263157894737</v>
      </c>
    </row>
    <row r="572" customHeight="1" spans="1:5">
      <c r="A572" s="108" t="s">
        <v>428</v>
      </c>
      <c r="B572" s="28">
        <v>4928</v>
      </c>
      <c r="C572" s="28">
        <v>4928</v>
      </c>
      <c r="D572" s="28">
        <v>5196</v>
      </c>
      <c r="E572" s="75">
        <f t="shared" si="8"/>
        <v>105.438311688312</v>
      </c>
    </row>
    <row r="573" customHeight="1" spans="1:5">
      <c r="A573" s="108" t="s">
        <v>429</v>
      </c>
      <c r="B573" s="28">
        <v>1546</v>
      </c>
      <c r="C573" s="28">
        <v>1546</v>
      </c>
      <c r="D573" s="28">
        <v>1630</v>
      </c>
      <c r="E573" s="75">
        <f t="shared" si="8"/>
        <v>105.433376455369</v>
      </c>
    </row>
    <row r="574" customHeight="1" spans="1:5">
      <c r="A574" s="108" t="s">
        <v>430</v>
      </c>
      <c r="B574" s="28">
        <v>831</v>
      </c>
      <c r="C574" s="28">
        <v>831</v>
      </c>
      <c r="D574" s="28">
        <v>876</v>
      </c>
      <c r="E574" s="75">
        <f t="shared" si="8"/>
        <v>105.415162454874</v>
      </c>
    </row>
    <row r="575" customHeight="1" spans="1:5">
      <c r="A575" s="108" t="s">
        <v>431</v>
      </c>
      <c r="B575" s="28">
        <v>0</v>
      </c>
      <c r="C575" s="28">
        <v>0</v>
      </c>
      <c r="D575" s="28"/>
      <c r="E575" s="75" t="e">
        <f t="shared" si="8"/>
        <v>#DIV/0!</v>
      </c>
    </row>
    <row r="576" customHeight="1" spans="1:5">
      <c r="A576" s="108" t="s">
        <v>432</v>
      </c>
      <c r="B576" s="28">
        <v>0</v>
      </c>
      <c r="C576" s="28">
        <v>0</v>
      </c>
      <c r="D576" s="28"/>
      <c r="E576" s="75" t="e">
        <f t="shared" si="8"/>
        <v>#DIV/0!</v>
      </c>
    </row>
    <row r="577" customHeight="1" spans="1:5">
      <c r="A577" s="108" t="s">
        <v>433</v>
      </c>
      <c r="B577" s="28">
        <v>634</v>
      </c>
      <c r="C577" s="28">
        <v>634</v>
      </c>
      <c r="D577" s="28">
        <v>669</v>
      </c>
      <c r="E577" s="75">
        <f t="shared" si="8"/>
        <v>105.520504731861</v>
      </c>
    </row>
    <row r="578" customHeight="1" spans="1:5">
      <c r="A578" s="108" t="s">
        <v>434</v>
      </c>
      <c r="B578" s="28">
        <v>458</v>
      </c>
      <c r="C578" s="28">
        <v>458</v>
      </c>
      <c r="D578" s="28">
        <v>483</v>
      </c>
      <c r="E578" s="75">
        <f t="shared" si="8"/>
        <v>105.458515283843</v>
      </c>
    </row>
    <row r="579" customHeight="1" spans="1:5">
      <c r="A579" s="108" t="s">
        <v>435</v>
      </c>
      <c r="B579" s="28">
        <v>0</v>
      </c>
      <c r="C579" s="28">
        <v>0</v>
      </c>
      <c r="D579" s="28"/>
      <c r="E579" s="75" t="e">
        <f t="shared" si="8"/>
        <v>#DIV/0!</v>
      </c>
    </row>
    <row r="580" customHeight="1" spans="1:5">
      <c r="A580" s="108" t="s">
        <v>436</v>
      </c>
      <c r="B580" s="28">
        <v>399</v>
      </c>
      <c r="C580" s="28">
        <v>399</v>
      </c>
      <c r="D580" s="28">
        <v>421</v>
      </c>
      <c r="E580" s="75">
        <f t="shared" si="8"/>
        <v>105.513784461153</v>
      </c>
    </row>
    <row r="581" customHeight="1" spans="1:5">
      <c r="A581" s="108" t="s">
        <v>437</v>
      </c>
      <c r="B581" s="28">
        <v>807</v>
      </c>
      <c r="C581" s="28">
        <v>807</v>
      </c>
      <c r="D581" s="28">
        <v>850</v>
      </c>
      <c r="E581" s="75">
        <f t="shared" ref="E581:E644" si="9">D581/C581*100</f>
        <v>105.328376703841</v>
      </c>
    </row>
    <row r="582" customHeight="1" spans="1:5">
      <c r="A582" s="108" t="s">
        <v>438</v>
      </c>
      <c r="B582" s="28">
        <v>0</v>
      </c>
      <c r="C582" s="28">
        <v>0</v>
      </c>
      <c r="D582" s="28"/>
      <c r="E582" s="75" t="e">
        <f t="shared" si="9"/>
        <v>#DIV/0!</v>
      </c>
    </row>
    <row r="583" customHeight="1" spans="1:5">
      <c r="A583" s="108" t="s">
        <v>439</v>
      </c>
      <c r="B583" s="28">
        <v>253</v>
      </c>
      <c r="C583" s="28">
        <v>253</v>
      </c>
      <c r="D583" s="28">
        <v>267</v>
      </c>
      <c r="E583" s="75">
        <f t="shared" si="9"/>
        <v>105.533596837945</v>
      </c>
    </row>
    <row r="584" customHeight="1" spans="1:5">
      <c r="A584" s="108" t="s">
        <v>440</v>
      </c>
      <c r="B584" s="28">
        <v>53</v>
      </c>
      <c r="C584" s="28">
        <v>53</v>
      </c>
      <c r="D584" s="28">
        <v>56</v>
      </c>
      <c r="E584" s="75">
        <f t="shared" si="9"/>
        <v>105.660377358491</v>
      </c>
    </row>
    <row r="585" customHeight="1" spans="1:5">
      <c r="A585" s="108" t="s">
        <v>441</v>
      </c>
      <c r="B585" s="28">
        <v>53</v>
      </c>
      <c r="C585" s="28">
        <v>53</v>
      </c>
      <c r="D585" s="28">
        <v>56</v>
      </c>
      <c r="E585" s="75">
        <f t="shared" si="9"/>
        <v>105.660377358491</v>
      </c>
    </row>
    <row r="586" customHeight="1" spans="1:5">
      <c r="A586" s="108" t="s">
        <v>442</v>
      </c>
      <c r="B586" s="28">
        <v>0</v>
      </c>
      <c r="C586" s="28">
        <v>0</v>
      </c>
      <c r="D586" s="28"/>
      <c r="E586" s="75" t="e">
        <f t="shared" si="9"/>
        <v>#DIV/0!</v>
      </c>
    </row>
    <row r="587" customHeight="1" spans="1:5">
      <c r="A587" s="108" t="s">
        <v>443</v>
      </c>
      <c r="B587" s="28">
        <v>414</v>
      </c>
      <c r="C587" s="28">
        <v>414</v>
      </c>
      <c r="D587" s="28">
        <v>436</v>
      </c>
      <c r="E587" s="75">
        <f t="shared" si="9"/>
        <v>105.314009661836</v>
      </c>
    </row>
    <row r="588" customHeight="1" spans="1:5">
      <c r="A588" s="108" t="s">
        <v>444</v>
      </c>
      <c r="B588" s="28">
        <v>128</v>
      </c>
      <c r="C588" s="28">
        <v>128</v>
      </c>
      <c r="D588" s="28">
        <v>134</v>
      </c>
      <c r="E588" s="75">
        <f t="shared" si="9"/>
        <v>104.6875</v>
      </c>
    </row>
    <row r="589" customHeight="1" spans="1:5">
      <c r="A589" s="108" t="s">
        <v>445</v>
      </c>
      <c r="B589" s="28">
        <v>86</v>
      </c>
      <c r="C589" s="28">
        <v>86</v>
      </c>
      <c r="D589" s="28">
        <v>91</v>
      </c>
      <c r="E589" s="75">
        <f t="shared" si="9"/>
        <v>105.813953488372</v>
      </c>
    </row>
    <row r="590" customHeight="1" spans="1:5">
      <c r="A590" s="108" t="s">
        <v>446</v>
      </c>
      <c r="B590" s="28">
        <v>200</v>
      </c>
      <c r="C590" s="28">
        <v>200</v>
      </c>
      <c r="D590" s="28">
        <v>211</v>
      </c>
      <c r="E590" s="75">
        <f t="shared" si="9"/>
        <v>105.5</v>
      </c>
    </row>
    <row r="591" customHeight="1" spans="1:5">
      <c r="A591" s="108" t="s">
        <v>447</v>
      </c>
      <c r="B591" s="28">
        <v>5409</v>
      </c>
      <c r="C591" s="28">
        <v>5409</v>
      </c>
      <c r="D591" s="28">
        <v>5702</v>
      </c>
      <c r="E591" s="75">
        <f t="shared" si="9"/>
        <v>105.416897762988</v>
      </c>
    </row>
    <row r="592" customHeight="1" spans="1:5">
      <c r="A592" s="108" t="s">
        <v>10</v>
      </c>
      <c r="B592" s="28">
        <v>729</v>
      </c>
      <c r="C592" s="28">
        <v>729</v>
      </c>
      <c r="D592" s="28">
        <v>769</v>
      </c>
      <c r="E592" s="75">
        <f t="shared" si="9"/>
        <v>105.486968449931</v>
      </c>
    </row>
    <row r="593" customHeight="1" spans="1:5">
      <c r="A593" s="108" t="s">
        <v>11</v>
      </c>
      <c r="B593" s="28">
        <v>0</v>
      </c>
      <c r="C593" s="28">
        <v>0</v>
      </c>
      <c r="D593" s="28"/>
      <c r="E593" s="75" t="e">
        <f t="shared" si="9"/>
        <v>#DIV/0!</v>
      </c>
    </row>
    <row r="594" customHeight="1" spans="1:5">
      <c r="A594" s="108" t="s">
        <v>12</v>
      </c>
      <c r="B594" s="28">
        <v>0</v>
      </c>
      <c r="C594" s="28">
        <v>0</v>
      </c>
      <c r="D594" s="28"/>
      <c r="E594" s="75" t="e">
        <f t="shared" si="9"/>
        <v>#DIV/0!</v>
      </c>
    </row>
    <row r="595" customHeight="1" spans="1:5">
      <c r="A595" s="108" t="s">
        <v>448</v>
      </c>
      <c r="B595" s="28">
        <v>0</v>
      </c>
      <c r="C595" s="28">
        <v>0</v>
      </c>
      <c r="D595" s="28"/>
      <c r="E595" s="75" t="e">
        <f t="shared" si="9"/>
        <v>#DIV/0!</v>
      </c>
    </row>
    <row r="596" customHeight="1" spans="1:5">
      <c r="A596" s="108" t="s">
        <v>449</v>
      </c>
      <c r="B596" s="28">
        <v>0</v>
      </c>
      <c r="C596" s="28">
        <v>0</v>
      </c>
      <c r="D596" s="28"/>
      <c r="E596" s="75" t="e">
        <f t="shared" si="9"/>
        <v>#DIV/0!</v>
      </c>
    </row>
    <row r="597" customHeight="1" spans="1:5">
      <c r="A597" s="108" t="s">
        <v>450</v>
      </c>
      <c r="B597" s="28">
        <v>0</v>
      </c>
      <c r="C597" s="28">
        <v>0</v>
      </c>
      <c r="D597" s="28"/>
      <c r="E597" s="75" t="e">
        <f t="shared" si="9"/>
        <v>#DIV/0!</v>
      </c>
    </row>
    <row r="598" customHeight="1" spans="1:5">
      <c r="A598" s="108" t="s">
        <v>451</v>
      </c>
      <c r="B598" s="28">
        <v>1724</v>
      </c>
      <c r="C598" s="28">
        <v>1724</v>
      </c>
      <c r="D598" s="28">
        <v>1817</v>
      </c>
      <c r="E598" s="75">
        <f t="shared" si="9"/>
        <v>105.394431554524</v>
      </c>
    </row>
    <row r="599" customHeight="1" spans="1:5">
      <c r="A599" s="108" t="s">
        <v>19</v>
      </c>
      <c r="B599" s="28">
        <v>1159</v>
      </c>
      <c r="C599" s="28">
        <v>1159</v>
      </c>
      <c r="D599" s="28">
        <v>1222</v>
      </c>
      <c r="E599" s="75">
        <f t="shared" si="9"/>
        <v>105.435720448663</v>
      </c>
    </row>
    <row r="600" customHeight="1" spans="1:5">
      <c r="A600" s="108" t="s">
        <v>452</v>
      </c>
      <c r="B600" s="28">
        <v>1797</v>
      </c>
      <c r="C600" s="28">
        <v>1797</v>
      </c>
      <c r="D600" s="28">
        <v>1894</v>
      </c>
      <c r="E600" s="75">
        <f t="shared" si="9"/>
        <v>105.397885364496</v>
      </c>
    </row>
    <row r="601" customHeight="1" spans="1:5">
      <c r="A601" s="108" t="s">
        <v>453</v>
      </c>
      <c r="B601" s="28">
        <v>6223</v>
      </c>
      <c r="C601" s="28">
        <v>6223</v>
      </c>
      <c r="D601" s="28">
        <v>6559</v>
      </c>
      <c r="E601" s="75">
        <f t="shared" si="9"/>
        <v>105.399325084364</v>
      </c>
    </row>
    <row r="602" customHeight="1" spans="1:5">
      <c r="A602" s="108" t="s">
        <v>454</v>
      </c>
      <c r="B602" s="28">
        <v>2138</v>
      </c>
      <c r="C602" s="28">
        <v>2138</v>
      </c>
      <c r="D602" s="28">
        <v>2253</v>
      </c>
      <c r="E602" s="75">
        <f t="shared" si="9"/>
        <v>105.378858746492</v>
      </c>
    </row>
    <row r="603" customHeight="1" spans="1:5">
      <c r="A603" s="108" t="s">
        <v>455</v>
      </c>
      <c r="B603" s="28">
        <v>1755</v>
      </c>
      <c r="C603" s="28">
        <v>1755</v>
      </c>
      <c r="D603" s="28">
        <v>1850</v>
      </c>
      <c r="E603" s="75">
        <f t="shared" si="9"/>
        <v>105.413105413105</v>
      </c>
    </row>
    <row r="604" customHeight="1" spans="1:5">
      <c r="A604" s="108" t="s">
        <v>456</v>
      </c>
      <c r="B604" s="28">
        <v>2330</v>
      </c>
      <c r="C604" s="28">
        <v>2330</v>
      </c>
      <c r="D604" s="28">
        <v>2456</v>
      </c>
      <c r="E604" s="75">
        <f t="shared" si="9"/>
        <v>105.407725321888</v>
      </c>
    </row>
    <row r="605" customHeight="1" spans="1:5">
      <c r="A605" s="108" t="s">
        <v>457</v>
      </c>
      <c r="B605" s="28"/>
      <c r="C605" s="28"/>
      <c r="D605" s="28"/>
      <c r="E605" s="75" t="e">
        <f t="shared" si="9"/>
        <v>#DIV/0!</v>
      </c>
    </row>
    <row r="606" customHeight="1" spans="1:5">
      <c r="A606" s="108" t="s">
        <v>458</v>
      </c>
      <c r="B606" s="28">
        <v>637</v>
      </c>
      <c r="C606" s="28">
        <v>637</v>
      </c>
      <c r="D606" s="28">
        <v>671</v>
      </c>
      <c r="E606" s="75">
        <f t="shared" si="9"/>
        <v>105.337519623234</v>
      </c>
    </row>
    <row r="607" customHeight="1" spans="1:5">
      <c r="A607" s="108" t="s">
        <v>459</v>
      </c>
      <c r="B607" s="28"/>
      <c r="C607" s="28"/>
      <c r="D607" s="28"/>
      <c r="E607" s="75" t="e">
        <f t="shared" si="9"/>
        <v>#DIV/0!</v>
      </c>
    </row>
    <row r="608" customHeight="1" spans="1:5">
      <c r="A608" s="108" t="s">
        <v>460</v>
      </c>
      <c r="B608" s="28"/>
      <c r="C608" s="28"/>
      <c r="D608" s="28"/>
      <c r="E608" s="75" t="e">
        <f t="shared" si="9"/>
        <v>#DIV/0!</v>
      </c>
    </row>
    <row r="609" customHeight="1" spans="1:5">
      <c r="A609" s="108" t="s">
        <v>461</v>
      </c>
      <c r="B609" s="28">
        <v>395</v>
      </c>
      <c r="C609" s="28">
        <v>395</v>
      </c>
      <c r="D609" s="28">
        <v>416</v>
      </c>
      <c r="E609" s="75">
        <f t="shared" si="9"/>
        <v>105.316455696203</v>
      </c>
    </row>
    <row r="610" customHeight="1" spans="1:5">
      <c r="A610" s="108" t="s">
        <v>462</v>
      </c>
      <c r="B610" s="28">
        <v>242</v>
      </c>
      <c r="C610" s="28">
        <v>242</v>
      </c>
      <c r="D610" s="28">
        <v>255</v>
      </c>
      <c r="E610" s="75">
        <f t="shared" si="9"/>
        <v>105.371900826446</v>
      </c>
    </row>
    <row r="611" customHeight="1" spans="1:5">
      <c r="A611" s="108" t="s">
        <v>463</v>
      </c>
      <c r="B611" s="28"/>
      <c r="C611" s="28"/>
      <c r="D611" s="28"/>
      <c r="E611" s="75" t="e">
        <f t="shared" si="9"/>
        <v>#DIV/0!</v>
      </c>
    </row>
    <row r="612" customHeight="1" spans="1:5">
      <c r="A612" s="108" t="s">
        <v>464</v>
      </c>
      <c r="B612" s="28">
        <v>505</v>
      </c>
      <c r="C612" s="28">
        <v>505</v>
      </c>
      <c r="D612" s="28">
        <v>532</v>
      </c>
      <c r="E612" s="75">
        <f t="shared" si="9"/>
        <v>105.346534653465</v>
      </c>
    </row>
    <row r="613" customHeight="1" spans="1:5">
      <c r="A613" s="108" t="s">
        <v>465</v>
      </c>
      <c r="B613" s="28">
        <v>381</v>
      </c>
      <c r="C613" s="28">
        <v>381</v>
      </c>
      <c r="D613" s="28">
        <v>402</v>
      </c>
      <c r="E613" s="75">
        <f t="shared" si="9"/>
        <v>105.511811023622</v>
      </c>
    </row>
    <row r="614" customHeight="1" spans="1:5">
      <c r="A614" s="108" t="s">
        <v>466</v>
      </c>
      <c r="B614" s="28">
        <v>124</v>
      </c>
      <c r="C614" s="28">
        <v>124</v>
      </c>
      <c r="D614" s="28">
        <v>130</v>
      </c>
      <c r="E614" s="75">
        <f t="shared" si="9"/>
        <v>104.838709677419</v>
      </c>
    </row>
    <row r="615" customHeight="1" spans="1:5">
      <c r="A615" s="108" t="s">
        <v>467</v>
      </c>
      <c r="B615" s="28"/>
      <c r="C615" s="28"/>
      <c r="D615" s="28"/>
      <c r="E615" s="75" t="e">
        <f t="shared" si="9"/>
        <v>#DIV/0!</v>
      </c>
    </row>
    <row r="616" customHeight="1" spans="1:5">
      <c r="A616" s="108" t="s">
        <v>468</v>
      </c>
      <c r="B616" s="28"/>
      <c r="C616" s="28"/>
      <c r="D616" s="28">
        <v>2</v>
      </c>
      <c r="E616" s="75" t="e">
        <f t="shared" si="9"/>
        <v>#DIV/0!</v>
      </c>
    </row>
    <row r="617" customHeight="1" spans="1:5">
      <c r="A617" s="108" t="s">
        <v>469</v>
      </c>
      <c r="B617" s="28"/>
      <c r="C617" s="28"/>
      <c r="D617" s="28">
        <v>2</v>
      </c>
      <c r="E617" s="75" t="e">
        <f t="shared" si="9"/>
        <v>#DIV/0!</v>
      </c>
    </row>
    <row r="618" customHeight="1" spans="1:5">
      <c r="A618" s="108" t="s">
        <v>470</v>
      </c>
      <c r="B618" s="28"/>
      <c r="C618" s="28"/>
      <c r="D618" s="28"/>
      <c r="E618" s="75" t="e">
        <f t="shared" si="9"/>
        <v>#DIV/0!</v>
      </c>
    </row>
    <row r="619" customHeight="1" spans="1:5">
      <c r="A619" s="108" t="s">
        <v>471</v>
      </c>
      <c r="B619" s="28">
        <v>6983</v>
      </c>
      <c r="C619" s="28">
        <v>6983</v>
      </c>
      <c r="D619" s="28">
        <v>7297</v>
      </c>
      <c r="E619" s="75">
        <f t="shared" si="9"/>
        <v>104.496634684233</v>
      </c>
    </row>
    <row r="620" customHeight="1" spans="1:5">
      <c r="A620" s="108" t="s">
        <v>472</v>
      </c>
      <c r="B620" s="28">
        <v>6983</v>
      </c>
      <c r="C620" s="28">
        <v>6983</v>
      </c>
      <c r="D620" s="28">
        <v>7297</v>
      </c>
      <c r="E620" s="75">
        <f t="shared" si="9"/>
        <v>104.496634684233</v>
      </c>
    </row>
    <row r="621" customHeight="1" spans="1:5">
      <c r="A621" s="108" t="s">
        <v>473</v>
      </c>
      <c r="B621" s="28">
        <v>16993</v>
      </c>
      <c r="C621" s="28">
        <v>16993</v>
      </c>
      <c r="D621" s="28">
        <v>15400</v>
      </c>
      <c r="E621" s="75">
        <f t="shared" si="9"/>
        <v>90.6255516977579</v>
      </c>
    </row>
    <row r="622" customHeight="1" spans="1:5">
      <c r="A622" s="108" t="s">
        <v>474</v>
      </c>
      <c r="B622" s="28">
        <v>1624</v>
      </c>
      <c r="C622" s="28">
        <v>1624</v>
      </c>
      <c r="D622" s="28">
        <v>1701</v>
      </c>
      <c r="E622" s="75">
        <f t="shared" si="9"/>
        <v>104.741379310345</v>
      </c>
    </row>
    <row r="623" customHeight="1" spans="1:5">
      <c r="A623" s="108" t="s">
        <v>10</v>
      </c>
      <c r="B623" s="28">
        <v>1264</v>
      </c>
      <c r="C623" s="28">
        <v>1264</v>
      </c>
      <c r="D623" s="28">
        <v>1324</v>
      </c>
      <c r="E623" s="75">
        <f t="shared" si="9"/>
        <v>104.746835443038</v>
      </c>
    </row>
    <row r="624" customHeight="1" spans="1:5">
      <c r="A624" s="108" t="s">
        <v>11</v>
      </c>
      <c r="B624" s="28">
        <v>0</v>
      </c>
      <c r="C624" s="28">
        <v>0</v>
      </c>
      <c r="D624" s="28"/>
      <c r="E624" s="75" t="e">
        <f t="shared" si="9"/>
        <v>#DIV/0!</v>
      </c>
    </row>
    <row r="625" customHeight="1" spans="1:5">
      <c r="A625" s="108" t="s">
        <v>12</v>
      </c>
      <c r="B625" s="28">
        <v>0</v>
      </c>
      <c r="C625" s="28">
        <v>0</v>
      </c>
      <c r="D625" s="28"/>
      <c r="E625" s="75" t="e">
        <f t="shared" si="9"/>
        <v>#DIV/0!</v>
      </c>
    </row>
    <row r="626" customHeight="1" spans="1:5">
      <c r="A626" s="108" t="s">
        <v>475</v>
      </c>
      <c r="B626" s="28">
        <v>0</v>
      </c>
      <c r="C626" s="28">
        <v>0</v>
      </c>
      <c r="D626" s="28"/>
      <c r="E626" s="75" t="e">
        <f t="shared" si="9"/>
        <v>#DIV/0!</v>
      </c>
    </row>
    <row r="627" customHeight="1" spans="1:5">
      <c r="A627" s="108" t="s">
        <v>476</v>
      </c>
      <c r="B627" s="28">
        <v>360</v>
      </c>
      <c r="C627" s="28">
        <v>360</v>
      </c>
      <c r="D627" s="28">
        <v>377</v>
      </c>
      <c r="E627" s="75">
        <f t="shared" si="9"/>
        <v>104.722222222222</v>
      </c>
    </row>
    <row r="628" customHeight="1" spans="1:5">
      <c r="A628" s="108" t="s">
        <v>477</v>
      </c>
      <c r="B628" s="28">
        <v>0</v>
      </c>
      <c r="C628" s="28">
        <v>0</v>
      </c>
      <c r="D628" s="28"/>
      <c r="E628" s="75" t="e">
        <f t="shared" si="9"/>
        <v>#DIV/0!</v>
      </c>
    </row>
    <row r="629" customHeight="1" spans="1:5">
      <c r="A629" s="108" t="s">
        <v>478</v>
      </c>
      <c r="B629" s="28">
        <v>0</v>
      </c>
      <c r="C629" s="28">
        <v>0</v>
      </c>
      <c r="D629" s="28"/>
      <c r="E629" s="75" t="e">
        <f t="shared" si="9"/>
        <v>#DIV/0!</v>
      </c>
    </row>
    <row r="630" customHeight="1" spans="1:5">
      <c r="A630" s="108" t="s">
        <v>479</v>
      </c>
      <c r="B630" s="28">
        <v>0</v>
      </c>
      <c r="C630" s="28">
        <v>0</v>
      </c>
      <c r="D630" s="28"/>
      <c r="E630" s="75" t="e">
        <f t="shared" si="9"/>
        <v>#DIV/0!</v>
      </c>
    </row>
    <row r="631" customHeight="1" spans="1:5">
      <c r="A631" s="108" t="s">
        <v>480</v>
      </c>
      <c r="B631" s="28">
        <v>0</v>
      </c>
      <c r="C631" s="28">
        <v>0</v>
      </c>
      <c r="D631" s="28"/>
      <c r="E631" s="75" t="e">
        <f t="shared" si="9"/>
        <v>#DIV/0!</v>
      </c>
    </row>
    <row r="632" customHeight="1" spans="1:5">
      <c r="A632" s="108" t="s">
        <v>481</v>
      </c>
      <c r="B632" s="28">
        <v>0</v>
      </c>
      <c r="C632" s="28">
        <v>0</v>
      </c>
      <c r="D632" s="28"/>
      <c r="E632" s="75" t="e">
        <f t="shared" si="9"/>
        <v>#DIV/0!</v>
      </c>
    </row>
    <row r="633" customHeight="1" spans="1:5">
      <c r="A633" s="108" t="s">
        <v>482</v>
      </c>
      <c r="B633" s="28">
        <v>0</v>
      </c>
      <c r="C633" s="28">
        <v>0</v>
      </c>
      <c r="D633" s="28"/>
      <c r="E633" s="75" t="e">
        <f t="shared" si="9"/>
        <v>#DIV/0!</v>
      </c>
    </row>
    <row r="634" customHeight="1" spans="1:5">
      <c r="A634" s="108" t="s">
        <v>483</v>
      </c>
      <c r="B634" s="28">
        <v>0</v>
      </c>
      <c r="C634" s="28">
        <v>0</v>
      </c>
      <c r="D634" s="28"/>
      <c r="E634" s="75" t="e">
        <f t="shared" si="9"/>
        <v>#DIV/0!</v>
      </c>
    </row>
    <row r="635" customHeight="1" spans="1:5">
      <c r="A635" s="108" t="s">
        <v>484</v>
      </c>
      <c r="B635" s="28">
        <v>520</v>
      </c>
      <c r="C635" s="28">
        <v>520</v>
      </c>
      <c r="D635" s="28">
        <v>10545</v>
      </c>
      <c r="E635" s="75">
        <f t="shared" si="9"/>
        <v>2027.88461538462</v>
      </c>
    </row>
    <row r="636" customHeight="1" spans="1:5">
      <c r="A636" s="108" t="s">
        <v>485</v>
      </c>
      <c r="B636" s="28">
        <v>95</v>
      </c>
      <c r="C636" s="28">
        <v>95</v>
      </c>
      <c r="D636" s="28">
        <v>100</v>
      </c>
      <c r="E636" s="75">
        <f t="shared" si="9"/>
        <v>105.263157894737</v>
      </c>
    </row>
    <row r="637" customHeight="1" spans="1:5">
      <c r="A637" s="108" t="s">
        <v>486</v>
      </c>
      <c r="B637" s="28">
        <v>356</v>
      </c>
      <c r="C637" s="28">
        <v>356</v>
      </c>
      <c r="D637" s="28">
        <v>373</v>
      </c>
      <c r="E637" s="75">
        <f t="shared" si="9"/>
        <v>104.775280898876</v>
      </c>
    </row>
    <row r="638" customHeight="1" spans="1:5">
      <c r="A638" s="108" t="s">
        <v>487</v>
      </c>
      <c r="B638" s="28">
        <v>0</v>
      </c>
      <c r="C638" s="28">
        <v>0</v>
      </c>
      <c r="D638" s="28"/>
      <c r="E638" s="75" t="e">
        <f t="shared" si="9"/>
        <v>#DIV/0!</v>
      </c>
    </row>
    <row r="639" customHeight="1" spans="1:5">
      <c r="A639" s="108" t="s">
        <v>488</v>
      </c>
      <c r="B639" s="28">
        <v>69</v>
      </c>
      <c r="C639" s="28">
        <v>69</v>
      </c>
      <c r="D639" s="28">
        <v>72</v>
      </c>
      <c r="E639" s="75">
        <f t="shared" si="9"/>
        <v>104.347826086957</v>
      </c>
    </row>
    <row r="640" customHeight="1" spans="1:5">
      <c r="A640" s="108" t="s">
        <v>489</v>
      </c>
      <c r="B640" s="28">
        <v>0</v>
      </c>
      <c r="C640" s="28">
        <v>0</v>
      </c>
      <c r="D640" s="28"/>
      <c r="E640" s="75" t="e">
        <f t="shared" si="9"/>
        <v>#DIV/0!</v>
      </c>
    </row>
    <row r="641" customHeight="1" spans="1:5">
      <c r="A641" s="108" t="s">
        <v>490</v>
      </c>
      <c r="B641" s="28">
        <v>0</v>
      </c>
      <c r="C641" s="28">
        <v>0</v>
      </c>
      <c r="D641" s="28"/>
      <c r="E641" s="75" t="e">
        <f t="shared" si="9"/>
        <v>#DIV/0!</v>
      </c>
    </row>
    <row r="642" customHeight="1" spans="1:5">
      <c r="A642" s="108" t="s">
        <v>491</v>
      </c>
      <c r="B642" s="28">
        <v>0</v>
      </c>
      <c r="C642" s="28">
        <v>0</v>
      </c>
      <c r="D642" s="28"/>
      <c r="E642" s="75" t="e">
        <f t="shared" si="9"/>
        <v>#DIV/0!</v>
      </c>
    </row>
    <row r="643" customHeight="1" spans="1:5">
      <c r="A643" s="108" t="s">
        <v>492</v>
      </c>
      <c r="B643" s="28">
        <v>0</v>
      </c>
      <c r="C643" s="28">
        <v>0</v>
      </c>
      <c r="D643" s="28">
        <v>10000</v>
      </c>
      <c r="E643" s="75" t="e">
        <f t="shared" si="9"/>
        <v>#DIV/0!</v>
      </c>
    </row>
    <row r="644" customHeight="1" spans="1:5">
      <c r="A644" s="108" t="s">
        <v>493</v>
      </c>
      <c r="B644" s="28">
        <v>111</v>
      </c>
      <c r="C644" s="28">
        <v>111</v>
      </c>
      <c r="D644" s="28">
        <v>116</v>
      </c>
      <c r="E644" s="75">
        <f t="shared" si="9"/>
        <v>104.504504504504</v>
      </c>
    </row>
    <row r="645" customHeight="1" spans="1:5">
      <c r="A645" s="108" t="s">
        <v>494</v>
      </c>
      <c r="B645" s="28">
        <v>101</v>
      </c>
      <c r="C645" s="28">
        <v>101</v>
      </c>
      <c r="D645" s="28">
        <v>106</v>
      </c>
      <c r="E645" s="75">
        <f t="shared" ref="E645:E708" si="10">D645/C645*100</f>
        <v>104.950495049505</v>
      </c>
    </row>
    <row r="646" customHeight="1" spans="1:5">
      <c r="A646" s="108" t="s">
        <v>495</v>
      </c>
      <c r="B646" s="28">
        <v>0</v>
      </c>
      <c r="C646" s="28">
        <v>0</v>
      </c>
      <c r="D646" s="28"/>
      <c r="E646" s="75" t="e">
        <f t="shared" si="10"/>
        <v>#DIV/0!</v>
      </c>
    </row>
    <row r="647" customHeight="1" spans="1:5">
      <c r="A647" s="108" t="s">
        <v>496</v>
      </c>
      <c r="B647" s="28">
        <v>0</v>
      </c>
      <c r="C647" s="28">
        <v>0</v>
      </c>
      <c r="D647" s="28"/>
      <c r="E647" s="75" t="e">
        <f t="shared" si="10"/>
        <v>#DIV/0!</v>
      </c>
    </row>
    <row r="648" customHeight="1" spans="1:5">
      <c r="A648" s="108" t="s">
        <v>497</v>
      </c>
      <c r="B648" s="28">
        <v>0</v>
      </c>
      <c r="C648" s="28">
        <v>0</v>
      </c>
      <c r="D648" s="28"/>
      <c r="E648" s="75" t="e">
        <f t="shared" si="10"/>
        <v>#DIV/0!</v>
      </c>
    </row>
    <row r="649" customHeight="1" spans="1:5">
      <c r="A649" s="108" t="s">
        <v>498</v>
      </c>
      <c r="B649" s="28">
        <v>10</v>
      </c>
      <c r="C649" s="28">
        <v>10</v>
      </c>
      <c r="D649" s="28">
        <v>10</v>
      </c>
      <c r="E649" s="75">
        <f t="shared" si="10"/>
        <v>100</v>
      </c>
    </row>
    <row r="650" customHeight="1" spans="1:5">
      <c r="A650" s="108" t="s">
        <v>499</v>
      </c>
      <c r="B650" s="28">
        <v>0</v>
      </c>
      <c r="C650" s="28">
        <v>0</v>
      </c>
      <c r="D650" s="28"/>
      <c r="E650" s="75" t="e">
        <f t="shared" si="10"/>
        <v>#DIV/0!</v>
      </c>
    </row>
    <row r="651" customHeight="1" spans="1:5">
      <c r="A651" s="108" t="s">
        <v>500</v>
      </c>
      <c r="B651" s="28">
        <v>0</v>
      </c>
      <c r="C651" s="28">
        <v>0</v>
      </c>
      <c r="D651" s="28"/>
      <c r="E651" s="75" t="e">
        <f t="shared" si="10"/>
        <v>#DIV/0!</v>
      </c>
    </row>
    <row r="652" customHeight="1" spans="1:5">
      <c r="A652" s="108" t="s">
        <v>501</v>
      </c>
      <c r="B652" s="28">
        <v>0</v>
      </c>
      <c r="C652" s="28">
        <v>0</v>
      </c>
      <c r="D652" s="28"/>
      <c r="E652" s="75" t="e">
        <f t="shared" si="10"/>
        <v>#DIV/0!</v>
      </c>
    </row>
    <row r="653" customHeight="1" spans="1:5">
      <c r="A653" s="108" t="s">
        <v>502</v>
      </c>
      <c r="B653" s="28">
        <v>0</v>
      </c>
      <c r="C653" s="28">
        <v>0</v>
      </c>
      <c r="D653" s="28"/>
      <c r="E653" s="75" t="e">
        <f t="shared" si="10"/>
        <v>#DIV/0!</v>
      </c>
    </row>
    <row r="654" customHeight="1" spans="1:5">
      <c r="A654" s="108" t="s">
        <v>503</v>
      </c>
      <c r="B654" s="28">
        <v>0</v>
      </c>
      <c r="C654" s="28">
        <v>0</v>
      </c>
      <c r="D654" s="28"/>
      <c r="E654" s="75" t="e">
        <f t="shared" si="10"/>
        <v>#DIV/0!</v>
      </c>
    </row>
    <row r="655" customHeight="1" spans="1:5">
      <c r="A655" s="108" t="s">
        <v>504</v>
      </c>
      <c r="B655" s="28">
        <v>0</v>
      </c>
      <c r="C655" s="28">
        <v>0</v>
      </c>
      <c r="D655" s="28"/>
      <c r="E655" s="75" t="e">
        <f t="shared" si="10"/>
        <v>#DIV/0!</v>
      </c>
    </row>
    <row r="656" customHeight="1" spans="1:5">
      <c r="A656" s="108" t="s">
        <v>505</v>
      </c>
      <c r="B656" s="28">
        <v>0</v>
      </c>
      <c r="C656" s="28">
        <v>0</v>
      </c>
      <c r="D656" s="28"/>
      <c r="E656" s="75" t="e">
        <f t="shared" si="10"/>
        <v>#DIV/0!</v>
      </c>
    </row>
    <row r="657" customHeight="1" spans="1:5">
      <c r="A657" s="108" t="s">
        <v>506</v>
      </c>
      <c r="B657" s="28">
        <v>0</v>
      </c>
      <c r="C657" s="28">
        <v>0</v>
      </c>
      <c r="D657" s="28"/>
      <c r="E657" s="75" t="e">
        <f t="shared" si="10"/>
        <v>#DIV/0!</v>
      </c>
    </row>
    <row r="658" customHeight="1" spans="1:5">
      <c r="A658" s="108" t="s">
        <v>507</v>
      </c>
      <c r="B658" s="28">
        <v>0</v>
      </c>
      <c r="C658" s="28">
        <v>0</v>
      </c>
      <c r="D658" s="28"/>
      <c r="E658" s="75" t="e">
        <f t="shared" si="10"/>
        <v>#DIV/0!</v>
      </c>
    </row>
    <row r="659" customHeight="1" spans="1:5">
      <c r="A659" s="108" t="s">
        <v>508</v>
      </c>
      <c r="B659" s="28">
        <v>0</v>
      </c>
      <c r="C659" s="28">
        <v>0</v>
      </c>
      <c r="D659" s="28"/>
      <c r="E659" s="75" t="e">
        <f t="shared" si="10"/>
        <v>#DIV/0!</v>
      </c>
    </row>
    <row r="660" customHeight="1" spans="1:5">
      <c r="A660" s="108" t="s">
        <v>509</v>
      </c>
      <c r="B660" s="28">
        <v>0</v>
      </c>
      <c r="C660" s="28">
        <v>0</v>
      </c>
      <c r="D660" s="28"/>
      <c r="E660" s="75" t="e">
        <f t="shared" si="10"/>
        <v>#DIV/0!</v>
      </c>
    </row>
    <row r="661" customHeight="1" spans="1:5">
      <c r="A661" s="108" t="s">
        <v>510</v>
      </c>
      <c r="B661" s="28">
        <v>0</v>
      </c>
      <c r="C661" s="28">
        <v>0</v>
      </c>
      <c r="D661" s="28"/>
      <c r="E661" s="75" t="e">
        <f t="shared" si="10"/>
        <v>#DIV/0!</v>
      </c>
    </row>
    <row r="662" customHeight="1" spans="1:5">
      <c r="A662" s="108" t="s">
        <v>511</v>
      </c>
      <c r="B662" s="28">
        <v>0</v>
      </c>
      <c r="C662" s="28">
        <v>0</v>
      </c>
      <c r="D662" s="28"/>
      <c r="E662" s="75" t="e">
        <f t="shared" si="10"/>
        <v>#DIV/0!</v>
      </c>
    </row>
    <row r="663" customHeight="1" spans="1:5">
      <c r="A663" s="108" t="s">
        <v>512</v>
      </c>
      <c r="B663" s="28">
        <v>0</v>
      </c>
      <c r="C663" s="28">
        <v>0</v>
      </c>
      <c r="D663" s="28"/>
      <c r="E663" s="75" t="e">
        <f t="shared" si="10"/>
        <v>#DIV/0!</v>
      </c>
    </row>
    <row r="664" customHeight="1" spans="1:5">
      <c r="A664" s="108" t="s">
        <v>513</v>
      </c>
      <c r="B664" s="28">
        <v>0</v>
      </c>
      <c r="C664" s="28">
        <v>0</v>
      </c>
      <c r="D664" s="28"/>
      <c r="E664" s="75" t="e">
        <f t="shared" si="10"/>
        <v>#DIV/0!</v>
      </c>
    </row>
    <row r="665" customHeight="1" spans="1:5">
      <c r="A665" s="108" t="s">
        <v>514</v>
      </c>
      <c r="B665" s="28">
        <v>0</v>
      </c>
      <c r="C665" s="28">
        <v>0</v>
      </c>
      <c r="D665" s="28"/>
      <c r="E665" s="75" t="e">
        <f t="shared" si="10"/>
        <v>#DIV/0!</v>
      </c>
    </row>
    <row r="666" customHeight="1" spans="1:5">
      <c r="A666" s="108" t="s">
        <v>515</v>
      </c>
      <c r="B666" s="28">
        <v>0</v>
      </c>
      <c r="C666" s="28">
        <v>0</v>
      </c>
      <c r="D666" s="28"/>
      <c r="E666" s="75" t="e">
        <f t="shared" si="10"/>
        <v>#DIV/0!</v>
      </c>
    </row>
    <row r="667" customHeight="1" spans="1:5">
      <c r="A667" s="108" t="s">
        <v>516</v>
      </c>
      <c r="B667" s="28">
        <v>0</v>
      </c>
      <c r="C667" s="28">
        <v>0</v>
      </c>
      <c r="D667" s="28"/>
      <c r="E667" s="75" t="e">
        <f t="shared" si="10"/>
        <v>#DIV/0!</v>
      </c>
    </row>
    <row r="668" customHeight="1" spans="1:5">
      <c r="A668" s="108" t="s">
        <v>517</v>
      </c>
      <c r="B668" s="28">
        <v>0</v>
      </c>
      <c r="C668" s="28">
        <v>0</v>
      </c>
      <c r="D668" s="28"/>
      <c r="E668" s="75" t="e">
        <f t="shared" si="10"/>
        <v>#DIV/0!</v>
      </c>
    </row>
    <row r="669" customHeight="1" spans="1:5">
      <c r="A669" s="108" t="s">
        <v>518</v>
      </c>
      <c r="B669" s="28">
        <v>0</v>
      </c>
      <c r="C669" s="28">
        <v>0</v>
      </c>
      <c r="D669" s="28"/>
      <c r="E669" s="75" t="e">
        <f t="shared" si="10"/>
        <v>#DIV/0!</v>
      </c>
    </row>
    <row r="670" customHeight="1" spans="1:5">
      <c r="A670" s="108" t="s">
        <v>519</v>
      </c>
      <c r="B670" s="28">
        <v>0</v>
      </c>
      <c r="C670" s="28">
        <v>0</v>
      </c>
      <c r="D670" s="28"/>
      <c r="E670" s="75" t="e">
        <f t="shared" si="10"/>
        <v>#DIV/0!</v>
      </c>
    </row>
    <row r="671" customHeight="1" spans="1:5">
      <c r="A671" s="108" t="s">
        <v>520</v>
      </c>
      <c r="B671" s="28">
        <v>0</v>
      </c>
      <c r="C671" s="28">
        <v>0</v>
      </c>
      <c r="D671" s="28"/>
      <c r="E671" s="75" t="e">
        <f t="shared" si="10"/>
        <v>#DIV/0!</v>
      </c>
    </row>
    <row r="672" customHeight="1" spans="1:5">
      <c r="A672" s="108" t="s">
        <v>521</v>
      </c>
      <c r="B672" s="28">
        <v>385</v>
      </c>
      <c r="C672" s="28">
        <v>385</v>
      </c>
      <c r="D672" s="28">
        <v>404</v>
      </c>
      <c r="E672" s="75">
        <f t="shared" si="10"/>
        <v>104.935064935065</v>
      </c>
    </row>
    <row r="673" customHeight="1" spans="1:5">
      <c r="A673" s="108" t="s">
        <v>522</v>
      </c>
      <c r="B673" s="28">
        <v>290</v>
      </c>
      <c r="C673" s="28">
        <v>290</v>
      </c>
      <c r="D673" s="28">
        <v>304</v>
      </c>
      <c r="E673" s="75">
        <f t="shared" si="10"/>
        <v>104.827586206897</v>
      </c>
    </row>
    <row r="674" customHeight="1" spans="1:5">
      <c r="A674" s="108" t="s">
        <v>523</v>
      </c>
      <c r="B674" s="28">
        <v>95</v>
      </c>
      <c r="C674" s="28">
        <v>95</v>
      </c>
      <c r="D674" s="28">
        <v>100</v>
      </c>
      <c r="E674" s="75">
        <f t="shared" si="10"/>
        <v>105.263157894737</v>
      </c>
    </row>
    <row r="675" customHeight="1" spans="1:5">
      <c r="A675" s="108" t="s">
        <v>524</v>
      </c>
      <c r="B675" s="28">
        <v>0</v>
      </c>
      <c r="C675" s="28">
        <v>0</v>
      </c>
      <c r="D675" s="28"/>
      <c r="E675" s="75" t="e">
        <f t="shared" si="10"/>
        <v>#DIV/0!</v>
      </c>
    </row>
    <row r="676" customHeight="1" spans="1:5">
      <c r="A676" s="108" t="s">
        <v>525</v>
      </c>
      <c r="B676" s="28">
        <v>0</v>
      </c>
      <c r="C676" s="28">
        <v>0</v>
      </c>
      <c r="D676" s="28"/>
      <c r="E676" s="75" t="e">
        <f t="shared" si="10"/>
        <v>#DIV/0!</v>
      </c>
    </row>
    <row r="677" customHeight="1" spans="1:5">
      <c r="A677" s="108" t="s">
        <v>526</v>
      </c>
      <c r="B677" s="28">
        <v>0</v>
      </c>
      <c r="C677" s="28">
        <v>0</v>
      </c>
      <c r="D677" s="28"/>
      <c r="E677" s="75" t="e">
        <f t="shared" si="10"/>
        <v>#DIV/0!</v>
      </c>
    </row>
    <row r="678" customHeight="1" spans="1:5">
      <c r="A678" s="108" t="s">
        <v>527</v>
      </c>
      <c r="B678" s="28">
        <v>0</v>
      </c>
      <c r="C678" s="28">
        <v>0</v>
      </c>
      <c r="D678" s="28"/>
      <c r="E678" s="75" t="e">
        <f t="shared" si="10"/>
        <v>#DIV/0!</v>
      </c>
    </row>
    <row r="679" customHeight="1" spans="1:5">
      <c r="A679" s="108" t="s">
        <v>528</v>
      </c>
      <c r="B679" s="28">
        <v>0</v>
      </c>
      <c r="C679" s="28">
        <v>0</v>
      </c>
      <c r="D679" s="28"/>
      <c r="E679" s="75" t="e">
        <f t="shared" si="10"/>
        <v>#DIV/0!</v>
      </c>
    </row>
    <row r="680" customHeight="1" spans="1:5">
      <c r="A680" s="108" t="s">
        <v>529</v>
      </c>
      <c r="B680" s="28">
        <v>0</v>
      </c>
      <c r="C680" s="28">
        <v>0</v>
      </c>
      <c r="D680" s="28"/>
      <c r="E680" s="75" t="e">
        <f t="shared" si="10"/>
        <v>#DIV/0!</v>
      </c>
    </row>
    <row r="681" customHeight="1" spans="1:5">
      <c r="A681" s="108" t="s">
        <v>530</v>
      </c>
      <c r="B681" s="28">
        <v>0</v>
      </c>
      <c r="C681" s="28">
        <v>0</v>
      </c>
      <c r="D681" s="28"/>
      <c r="E681" s="75" t="e">
        <f t="shared" si="10"/>
        <v>#DIV/0!</v>
      </c>
    </row>
    <row r="682" customHeight="1" spans="1:5">
      <c r="A682" s="108" t="s">
        <v>531</v>
      </c>
      <c r="B682" s="28">
        <v>8</v>
      </c>
      <c r="C682" s="28">
        <v>8</v>
      </c>
      <c r="D682" s="28">
        <v>8</v>
      </c>
      <c r="E682" s="75">
        <f t="shared" si="10"/>
        <v>100</v>
      </c>
    </row>
    <row r="683" customHeight="1" spans="1:5">
      <c r="A683" s="108" t="s">
        <v>10</v>
      </c>
      <c r="B683" s="28">
        <v>0</v>
      </c>
      <c r="C683" s="28">
        <v>0</v>
      </c>
      <c r="D683" s="28"/>
      <c r="E683" s="75" t="e">
        <f t="shared" si="10"/>
        <v>#DIV/0!</v>
      </c>
    </row>
    <row r="684" customHeight="1" spans="1:5">
      <c r="A684" s="108" t="s">
        <v>11</v>
      </c>
      <c r="B684" s="28">
        <v>0</v>
      </c>
      <c r="C684" s="28">
        <v>0</v>
      </c>
      <c r="D684" s="28"/>
      <c r="E684" s="75" t="e">
        <f t="shared" si="10"/>
        <v>#DIV/0!</v>
      </c>
    </row>
    <row r="685" customHeight="1" spans="1:5">
      <c r="A685" s="108" t="s">
        <v>12</v>
      </c>
      <c r="B685" s="28">
        <v>0</v>
      </c>
      <c r="C685" s="28">
        <v>0</v>
      </c>
      <c r="D685" s="28"/>
      <c r="E685" s="75" t="e">
        <f t="shared" si="10"/>
        <v>#DIV/0!</v>
      </c>
    </row>
    <row r="686" customHeight="1" spans="1:5">
      <c r="A686" s="108" t="s">
        <v>532</v>
      </c>
      <c r="B686" s="28">
        <v>0</v>
      </c>
      <c r="C686" s="28">
        <v>0</v>
      </c>
      <c r="D686" s="28"/>
      <c r="E686" s="75" t="e">
        <f t="shared" si="10"/>
        <v>#DIV/0!</v>
      </c>
    </row>
    <row r="687" customHeight="1" spans="1:5">
      <c r="A687" s="108" t="s">
        <v>533</v>
      </c>
      <c r="B687" s="28">
        <v>0</v>
      </c>
      <c r="C687" s="28">
        <v>0</v>
      </c>
      <c r="D687" s="28"/>
      <c r="E687" s="75" t="e">
        <f t="shared" si="10"/>
        <v>#DIV/0!</v>
      </c>
    </row>
    <row r="688" customHeight="1" spans="1:5">
      <c r="A688" s="108" t="s">
        <v>534</v>
      </c>
      <c r="B688" s="28">
        <v>0</v>
      </c>
      <c r="C688" s="28">
        <v>0</v>
      </c>
      <c r="D688" s="28"/>
      <c r="E688" s="75" t="e">
        <f t="shared" si="10"/>
        <v>#DIV/0!</v>
      </c>
    </row>
    <row r="689" customHeight="1" spans="1:5">
      <c r="A689" s="108" t="s">
        <v>535</v>
      </c>
      <c r="B689" s="28">
        <v>0</v>
      </c>
      <c r="C689" s="28">
        <v>0</v>
      </c>
      <c r="D689" s="28"/>
      <c r="E689" s="75" t="e">
        <f t="shared" si="10"/>
        <v>#DIV/0!</v>
      </c>
    </row>
    <row r="690" customHeight="1" spans="1:5">
      <c r="A690" s="108" t="s">
        <v>536</v>
      </c>
      <c r="B690" s="28">
        <v>0</v>
      </c>
      <c r="C690" s="28">
        <v>0</v>
      </c>
      <c r="D690" s="28"/>
      <c r="E690" s="75" t="e">
        <f t="shared" si="10"/>
        <v>#DIV/0!</v>
      </c>
    </row>
    <row r="691" customHeight="1" spans="1:5">
      <c r="A691" s="108" t="s">
        <v>537</v>
      </c>
      <c r="B691" s="28">
        <v>0</v>
      </c>
      <c r="C691" s="28">
        <v>0</v>
      </c>
      <c r="D691" s="28"/>
      <c r="E691" s="75" t="e">
        <f t="shared" si="10"/>
        <v>#DIV/0!</v>
      </c>
    </row>
    <row r="692" customHeight="1" spans="1:5">
      <c r="A692" s="108" t="s">
        <v>538</v>
      </c>
      <c r="B692" s="28">
        <v>0</v>
      </c>
      <c r="C692" s="28">
        <v>0</v>
      </c>
      <c r="D692" s="28"/>
      <c r="E692" s="75" t="e">
        <f t="shared" si="10"/>
        <v>#DIV/0!</v>
      </c>
    </row>
    <row r="693" customHeight="1" spans="1:5">
      <c r="A693" s="108" t="s">
        <v>53</v>
      </c>
      <c r="B693" s="28">
        <v>0</v>
      </c>
      <c r="C693" s="28">
        <v>0</v>
      </c>
      <c r="D693" s="28"/>
      <c r="E693" s="75" t="e">
        <f t="shared" si="10"/>
        <v>#DIV/0!</v>
      </c>
    </row>
    <row r="694" customHeight="1" spans="1:5">
      <c r="A694" s="108" t="s">
        <v>539</v>
      </c>
      <c r="B694" s="28">
        <v>0</v>
      </c>
      <c r="C694" s="28">
        <v>0</v>
      </c>
      <c r="D694" s="28"/>
      <c r="E694" s="75" t="e">
        <f t="shared" si="10"/>
        <v>#DIV/0!</v>
      </c>
    </row>
    <row r="695" customHeight="1" spans="1:5">
      <c r="A695" s="108" t="s">
        <v>19</v>
      </c>
      <c r="B695" s="28">
        <v>0</v>
      </c>
      <c r="C695" s="28">
        <v>0</v>
      </c>
      <c r="D695" s="28"/>
      <c r="E695" s="75" t="e">
        <f t="shared" si="10"/>
        <v>#DIV/0!</v>
      </c>
    </row>
    <row r="696" customHeight="1" spans="1:5">
      <c r="A696" s="108" t="s">
        <v>540</v>
      </c>
      <c r="B696" s="28">
        <v>8</v>
      </c>
      <c r="C696" s="28">
        <v>8</v>
      </c>
      <c r="D696" s="28">
        <v>8</v>
      </c>
      <c r="E696" s="75">
        <f t="shared" si="10"/>
        <v>100</v>
      </c>
    </row>
    <row r="697" customHeight="1" spans="1:5">
      <c r="A697" s="108" t="s">
        <v>541</v>
      </c>
      <c r="B697" s="28">
        <v>14345</v>
      </c>
      <c r="C697" s="28">
        <v>12045</v>
      </c>
      <c r="D697" s="28">
        <v>2626</v>
      </c>
      <c r="E697" s="75">
        <f t="shared" si="10"/>
        <v>21.8015774180158</v>
      </c>
    </row>
    <row r="698" customHeight="1" spans="1:5">
      <c r="A698" s="108" t="s">
        <v>542</v>
      </c>
      <c r="B698" s="28">
        <v>14345</v>
      </c>
      <c r="C698" s="28">
        <v>12045</v>
      </c>
      <c r="D698" s="28">
        <v>2626</v>
      </c>
      <c r="E698" s="75">
        <f t="shared" si="10"/>
        <v>21.8015774180158</v>
      </c>
    </row>
    <row r="699" customHeight="1" spans="1:5">
      <c r="A699" s="108" t="s">
        <v>543</v>
      </c>
      <c r="B699" s="28">
        <v>41349</v>
      </c>
      <c r="C699" s="28">
        <v>37649</v>
      </c>
      <c r="D699" s="28">
        <v>39500</v>
      </c>
      <c r="E699" s="75">
        <f t="shared" si="10"/>
        <v>104.916465244761</v>
      </c>
    </row>
    <row r="700" customHeight="1" spans="1:5">
      <c r="A700" s="108" t="s">
        <v>544</v>
      </c>
      <c r="B700" s="28">
        <v>9226</v>
      </c>
      <c r="C700" s="28">
        <v>9226</v>
      </c>
      <c r="D700" s="28">
        <v>9693</v>
      </c>
      <c r="E700" s="75">
        <f t="shared" si="10"/>
        <v>105.061781920659</v>
      </c>
    </row>
    <row r="701" customHeight="1" spans="1:5">
      <c r="A701" s="108" t="s">
        <v>10</v>
      </c>
      <c r="B701" s="28">
        <v>2455</v>
      </c>
      <c r="C701" s="28">
        <v>2455</v>
      </c>
      <c r="D701" s="28">
        <v>2580</v>
      </c>
      <c r="E701" s="75">
        <f t="shared" si="10"/>
        <v>105.091649694501</v>
      </c>
    </row>
    <row r="702" customHeight="1" spans="1:5">
      <c r="A702" s="108" t="s">
        <v>11</v>
      </c>
      <c r="B702" s="28">
        <v>965</v>
      </c>
      <c r="C702" s="28">
        <v>965</v>
      </c>
      <c r="D702" s="28">
        <v>1014</v>
      </c>
      <c r="E702" s="75">
        <f t="shared" si="10"/>
        <v>105.077720207254</v>
      </c>
    </row>
    <row r="703" customHeight="1" spans="1:5">
      <c r="A703" s="108" t="s">
        <v>12</v>
      </c>
      <c r="B703" s="28">
        <v>0</v>
      </c>
      <c r="C703" s="28">
        <v>0</v>
      </c>
      <c r="D703" s="28"/>
      <c r="E703" s="75" t="e">
        <f t="shared" si="10"/>
        <v>#DIV/0!</v>
      </c>
    </row>
    <row r="704" customHeight="1" spans="1:5">
      <c r="A704" s="108" t="s">
        <v>545</v>
      </c>
      <c r="B704" s="28">
        <v>2429</v>
      </c>
      <c r="C704" s="28">
        <v>2429</v>
      </c>
      <c r="D704" s="28">
        <v>2552</v>
      </c>
      <c r="E704" s="75">
        <f t="shared" si="10"/>
        <v>105.063812268423</v>
      </c>
    </row>
    <row r="705" customHeight="1" spans="1:5">
      <c r="A705" s="108" t="s">
        <v>546</v>
      </c>
      <c r="B705" s="28">
        <v>0</v>
      </c>
      <c r="C705" s="28">
        <v>0</v>
      </c>
      <c r="D705" s="28"/>
      <c r="E705" s="75" t="e">
        <f t="shared" si="10"/>
        <v>#DIV/0!</v>
      </c>
    </row>
    <row r="706" customHeight="1" spans="1:5">
      <c r="A706" s="108" t="s">
        <v>547</v>
      </c>
      <c r="B706" s="28">
        <v>185</v>
      </c>
      <c r="C706" s="28">
        <v>185</v>
      </c>
      <c r="D706" s="28">
        <v>194</v>
      </c>
      <c r="E706" s="75">
        <f t="shared" si="10"/>
        <v>104.864864864865</v>
      </c>
    </row>
    <row r="707" customHeight="1" spans="1:5">
      <c r="A707" s="108" t="s">
        <v>548</v>
      </c>
      <c r="B707" s="28">
        <v>0</v>
      </c>
      <c r="C707" s="28">
        <v>0</v>
      </c>
      <c r="D707" s="28"/>
      <c r="E707" s="75" t="e">
        <f t="shared" si="10"/>
        <v>#DIV/0!</v>
      </c>
    </row>
    <row r="708" customHeight="1" spans="1:5">
      <c r="A708" s="108" t="s">
        <v>549</v>
      </c>
      <c r="B708" s="28">
        <v>0</v>
      </c>
      <c r="C708" s="28">
        <v>0</v>
      </c>
      <c r="D708" s="28"/>
      <c r="E708" s="75" t="e">
        <f t="shared" si="10"/>
        <v>#DIV/0!</v>
      </c>
    </row>
    <row r="709" customHeight="1" spans="1:5">
      <c r="A709" s="108" t="s">
        <v>550</v>
      </c>
      <c r="B709" s="28">
        <v>0</v>
      </c>
      <c r="C709" s="28">
        <v>0</v>
      </c>
      <c r="D709" s="28"/>
      <c r="E709" s="75" t="e">
        <f t="shared" ref="E709:E772" si="11">D709/C709*100</f>
        <v>#DIV/0!</v>
      </c>
    </row>
    <row r="710" customHeight="1" spans="1:5">
      <c r="A710" s="108" t="s">
        <v>551</v>
      </c>
      <c r="B710" s="28">
        <v>0</v>
      </c>
      <c r="C710" s="28">
        <v>0</v>
      </c>
      <c r="D710" s="28"/>
      <c r="E710" s="75" t="e">
        <f t="shared" si="11"/>
        <v>#DIV/0!</v>
      </c>
    </row>
    <row r="711" customHeight="1" spans="1:5">
      <c r="A711" s="108" t="s">
        <v>552</v>
      </c>
      <c r="B711" s="28">
        <v>3192</v>
      </c>
      <c r="C711" s="28">
        <v>3192</v>
      </c>
      <c r="D711" s="28">
        <v>3353</v>
      </c>
      <c r="E711" s="75">
        <f t="shared" si="11"/>
        <v>105.043859649123</v>
      </c>
    </row>
    <row r="712" customHeight="1" spans="1:5">
      <c r="A712" s="108" t="s">
        <v>553</v>
      </c>
      <c r="B712" s="28">
        <v>1418</v>
      </c>
      <c r="C712" s="28">
        <v>1418</v>
      </c>
      <c r="D712" s="28">
        <v>1488</v>
      </c>
      <c r="E712" s="75">
        <f t="shared" si="11"/>
        <v>104.936530324401</v>
      </c>
    </row>
    <row r="713" customHeight="1" spans="1:5">
      <c r="A713" s="108" t="s">
        <v>554</v>
      </c>
      <c r="B713" s="28">
        <v>1418</v>
      </c>
      <c r="C713" s="28">
        <v>1418</v>
      </c>
      <c r="D713" s="28">
        <v>1488</v>
      </c>
      <c r="E713" s="75">
        <f t="shared" si="11"/>
        <v>104.936530324401</v>
      </c>
    </row>
    <row r="714" customHeight="1" spans="1:5">
      <c r="A714" s="108" t="s">
        <v>555</v>
      </c>
      <c r="B714" s="28">
        <v>13630</v>
      </c>
      <c r="C714" s="28">
        <v>9930</v>
      </c>
      <c r="D714" s="28">
        <v>11895</v>
      </c>
      <c r="E714" s="75">
        <f t="shared" si="11"/>
        <v>119.788519637462</v>
      </c>
    </row>
    <row r="715" customHeight="1" spans="1:5">
      <c r="A715" s="108" t="s">
        <v>556</v>
      </c>
      <c r="B715" s="28">
        <v>0</v>
      </c>
      <c r="C715" s="28">
        <v>0</v>
      </c>
      <c r="D715" s="28"/>
      <c r="E715" s="75" t="e">
        <f t="shared" si="11"/>
        <v>#DIV/0!</v>
      </c>
    </row>
    <row r="716" customHeight="1" spans="1:5">
      <c r="A716" s="108" t="s">
        <v>557</v>
      </c>
      <c r="B716" s="28">
        <v>13630</v>
      </c>
      <c r="C716" s="28">
        <v>9930</v>
      </c>
      <c r="D716" s="28">
        <v>11895</v>
      </c>
      <c r="E716" s="75">
        <f t="shared" si="11"/>
        <v>119.788519637462</v>
      </c>
    </row>
    <row r="717" customHeight="1" spans="1:5">
      <c r="A717" s="108" t="s">
        <v>558</v>
      </c>
      <c r="B717" s="28">
        <v>14341</v>
      </c>
      <c r="C717" s="28">
        <v>14341</v>
      </c>
      <c r="D717" s="28">
        <v>14900</v>
      </c>
      <c r="E717" s="75">
        <f t="shared" si="11"/>
        <v>103.897915068684</v>
      </c>
    </row>
    <row r="718" customHeight="1" spans="1:5">
      <c r="A718" s="108" t="s">
        <v>559</v>
      </c>
      <c r="B718" s="28">
        <v>14341</v>
      </c>
      <c r="C718" s="28">
        <v>14341</v>
      </c>
      <c r="D718" s="28">
        <v>14900</v>
      </c>
      <c r="E718" s="75">
        <f t="shared" si="11"/>
        <v>103.897915068684</v>
      </c>
    </row>
    <row r="719" customHeight="1" spans="1:5">
      <c r="A719" s="108" t="s">
        <v>560</v>
      </c>
      <c r="B719" s="28">
        <v>135</v>
      </c>
      <c r="C719" s="28">
        <v>135</v>
      </c>
      <c r="D719" s="28">
        <v>141</v>
      </c>
      <c r="E719" s="75">
        <f t="shared" si="11"/>
        <v>104.444444444444</v>
      </c>
    </row>
    <row r="720" customHeight="1" spans="1:5">
      <c r="A720" s="108" t="s">
        <v>561</v>
      </c>
      <c r="B720" s="28">
        <v>135</v>
      </c>
      <c r="C720" s="28">
        <v>135</v>
      </c>
      <c r="D720" s="28">
        <v>141</v>
      </c>
      <c r="E720" s="75">
        <f t="shared" si="11"/>
        <v>104.444444444444</v>
      </c>
    </row>
    <row r="721" customHeight="1" spans="1:5">
      <c r="A721" s="108" t="s">
        <v>562</v>
      </c>
      <c r="B721" s="28">
        <v>2599</v>
      </c>
      <c r="C721" s="28">
        <v>2599</v>
      </c>
      <c r="D721" s="28">
        <v>1383</v>
      </c>
      <c r="E721" s="75">
        <f t="shared" si="11"/>
        <v>53.2127741439015</v>
      </c>
    </row>
    <row r="722" customHeight="1" spans="1:5">
      <c r="A722" s="108" t="s">
        <v>563</v>
      </c>
      <c r="B722" s="28">
        <v>2599</v>
      </c>
      <c r="C722" s="28">
        <v>2599</v>
      </c>
      <c r="D722" s="28">
        <v>1383</v>
      </c>
      <c r="E722" s="75">
        <f t="shared" si="11"/>
        <v>53.2127741439015</v>
      </c>
    </row>
    <row r="723" customHeight="1" spans="1:5">
      <c r="A723" s="108" t="s">
        <v>564</v>
      </c>
      <c r="B723" s="28">
        <v>110159</v>
      </c>
      <c r="C723" s="28">
        <v>96965</v>
      </c>
      <c r="D723" s="28">
        <v>101000</v>
      </c>
      <c r="E723" s="75">
        <f t="shared" si="11"/>
        <v>104.161295312742</v>
      </c>
    </row>
    <row r="724" customHeight="1" spans="1:5">
      <c r="A724" s="108" t="s">
        <v>565</v>
      </c>
      <c r="B724" s="28">
        <v>33362</v>
      </c>
      <c r="C724" s="28">
        <v>33362</v>
      </c>
      <c r="D724" s="28">
        <v>34729</v>
      </c>
      <c r="E724" s="75">
        <f t="shared" si="11"/>
        <v>104.097476170493</v>
      </c>
    </row>
    <row r="725" customHeight="1" spans="1:5">
      <c r="A725" s="108" t="s">
        <v>10</v>
      </c>
      <c r="B725" s="28">
        <v>5527</v>
      </c>
      <c r="C725" s="28">
        <v>5527</v>
      </c>
      <c r="D725" s="28">
        <v>5754</v>
      </c>
      <c r="E725" s="75">
        <f t="shared" si="11"/>
        <v>104.107110548218</v>
      </c>
    </row>
    <row r="726" customHeight="1" spans="1:5">
      <c r="A726" s="108" t="s">
        <v>11</v>
      </c>
      <c r="B726" s="28">
        <v>280</v>
      </c>
      <c r="C726" s="28">
        <v>280</v>
      </c>
      <c r="D726" s="28">
        <v>291</v>
      </c>
      <c r="E726" s="75">
        <f t="shared" si="11"/>
        <v>103.928571428571</v>
      </c>
    </row>
    <row r="727" customHeight="1" spans="1:5">
      <c r="A727" s="108" t="s">
        <v>12</v>
      </c>
      <c r="B727" s="28">
        <v>0</v>
      </c>
      <c r="C727" s="28">
        <v>0</v>
      </c>
      <c r="D727" s="28"/>
      <c r="E727" s="75" t="e">
        <f t="shared" si="11"/>
        <v>#DIV/0!</v>
      </c>
    </row>
    <row r="728" customHeight="1" spans="1:5">
      <c r="A728" s="108" t="s">
        <v>19</v>
      </c>
      <c r="B728" s="28">
        <v>1224</v>
      </c>
      <c r="C728" s="28">
        <v>1224</v>
      </c>
      <c r="D728" s="28">
        <v>1274</v>
      </c>
      <c r="E728" s="75">
        <f t="shared" si="11"/>
        <v>104.084967320261</v>
      </c>
    </row>
    <row r="729" customHeight="1" spans="1:5">
      <c r="A729" s="108" t="s">
        <v>566</v>
      </c>
      <c r="B729" s="28">
        <v>0</v>
      </c>
      <c r="C729" s="28">
        <v>0</v>
      </c>
      <c r="D729" s="28"/>
      <c r="E729" s="75" t="e">
        <f t="shared" si="11"/>
        <v>#DIV/0!</v>
      </c>
    </row>
    <row r="730" customHeight="1" spans="1:5">
      <c r="A730" s="108" t="s">
        <v>567</v>
      </c>
      <c r="B730" s="28">
        <v>112</v>
      </c>
      <c r="C730" s="28">
        <v>112</v>
      </c>
      <c r="D730" s="28">
        <v>117</v>
      </c>
      <c r="E730" s="75">
        <f t="shared" si="11"/>
        <v>104.464285714286</v>
      </c>
    </row>
    <row r="731" customHeight="1" spans="1:5">
      <c r="A731" s="108" t="s">
        <v>568</v>
      </c>
      <c r="B731" s="28">
        <v>223</v>
      </c>
      <c r="C731" s="28">
        <v>223</v>
      </c>
      <c r="D731" s="28">
        <v>232</v>
      </c>
      <c r="E731" s="75">
        <f t="shared" si="11"/>
        <v>104.035874439462</v>
      </c>
    </row>
    <row r="732" customHeight="1" spans="1:5">
      <c r="A732" s="108" t="s">
        <v>569</v>
      </c>
      <c r="B732" s="28">
        <v>6</v>
      </c>
      <c r="C732" s="28">
        <v>6</v>
      </c>
      <c r="D732" s="28">
        <v>6</v>
      </c>
      <c r="E732" s="75">
        <f t="shared" si="11"/>
        <v>100</v>
      </c>
    </row>
    <row r="733" customHeight="1" spans="1:5">
      <c r="A733" s="108" t="s">
        <v>570</v>
      </c>
      <c r="B733" s="28">
        <v>400</v>
      </c>
      <c r="C733" s="28">
        <v>400</v>
      </c>
      <c r="D733" s="28">
        <v>416</v>
      </c>
      <c r="E733" s="75">
        <f t="shared" si="11"/>
        <v>104</v>
      </c>
    </row>
    <row r="734" customHeight="1" spans="1:5">
      <c r="A734" s="108" t="s">
        <v>571</v>
      </c>
      <c r="B734" s="28">
        <v>0</v>
      </c>
      <c r="C734" s="28">
        <v>0</v>
      </c>
      <c r="D734" s="28"/>
      <c r="E734" s="75" t="e">
        <f t="shared" si="11"/>
        <v>#DIV/0!</v>
      </c>
    </row>
    <row r="735" customHeight="1" spans="1:5">
      <c r="A735" s="108" t="s">
        <v>572</v>
      </c>
      <c r="B735" s="28">
        <v>0</v>
      </c>
      <c r="C735" s="28">
        <v>0</v>
      </c>
      <c r="D735" s="28"/>
      <c r="E735" s="75" t="e">
        <f t="shared" si="11"/>
        <v>#DIV/0!</v>
      </c>
    </row>
    <row r="736" customHeight="1" spans="1:5">
      <c r="A736" s="108" t="s">
        <v>573</v>
      </c>
      <c r="B736" s="28">
        <v>0</v>
      </c>
      <c r="C736" s="28">
        <v>0</v>
      </c>
      <c r="D736" s="28"/>
      <c r="E736" s="75" t="e">
        <f t="shared" si="11"/>
        <v>#DIV/0!</v>
      </c>
    </row>
    <row r="737" customHeight="1" spans="1:5">
      <c r="A737" s="108" t="s">
        <v>574</v>
      </c>
      <c r="B737" s="28">
        <v>0</v>
      </c>
      <c r="C737" s="28">
        <v>0</v>
      </c>
      <c r="D737" s="28"/>
      <c r="E737" s="75" t="e">
        <f t="shared" si="11"/>
        <v>#DIV/0!</v>
      </c>
    </row>
    <row r="738" customHeight="1" spans="1:5">
      <c r="A738" s="108" t="s">
        <v>575</v>
      </c>
      <c r="B738" s="28">
        <v>0</v>
      </c>
      <c r="C738" s="28">
        <v>0</v>
      </c>
      <c r="D738" s="28"/>
      <c r="E738" s="75" t="e">
        <f t="shared" si="11"/>
        <v>#DIV/0!</v>
      </c>
    </row>
    <row r="739" customHeight="1" spans="1:5">
      <c r="A739" s="108" t="s">
        <v>576</v>
      </c>
      <c r="B739" s="28">
        <v>0</v>
      </c>
      <c r="C739" s="28">
        <v>0</v>
      </c>
      <c r="D739" s="28"/>
      <c r="E739" s="75" t="e">
        <f t="shared" si="11"/>
        <v>#DIV/0!</v>
      </c>
    </row>
    <row r="740" customHeight="1" spans="1:5">
      <c r="A740" s="108" t="s">
        <v>577</v>
      </c>
      <c r="B740" s="28">
        <v>20</v>
      </c>
      <c r="C740" s="28">
        <v>20</v>
      </c>
      <c r="D740" s="28">
        <v>21</v>
      </c>
      <c r="E740" s="75">
        <f t="shared" si="11"/>
        <v>105</v>
      </c>
    </row>
    <row r="741" customHeight="1" spans="1:5">
      <c r="A741" s="108" t="s">
        <v>578</v>
      </c>
      <c r="B741" s="28">
        <v>0</v>
      </c>
      <c r="C741" s="28">
        <v>0</v>
      </c>
      <c r="D741" s="28"/>
      <c r="E741" s="75" t="e">
        <f t="shared" si="11"/>
        <v>#DIV/0!</v>
      </c>
    </row>
    <row r="742" customHeight="1" spans="1:5">
      <c r="A742" s="108" t="s">
        <v>579</v>
      </c>
      <c r="B742" s="28">
        <v>0</v>
      </c>
      <c r="C742" s="28">
        <v>0</v>
      </c>
      <c r="D742" s="28"/>
      <c r="E742" s="75" t="e">
        <f t="shared" si="11"/>
        <v>#DIV/0!</v>
      </c>
    </row>
    <row r="743" customHeight="1" spans="1:5">
      <c r="A743" s="108" t="s">
        <v>580</v>
      </c>
      <c r="B743" s="28">
        <v>0</v>
      </c>
      <c r="C743" s="28">
        <v>0</v>
      </c>
      <c r="D743" s="28"/>
      <c r="E743" s="75" t="e">
        <f t="shared" si="11"/>
        <v>#DIV/0!</v>
      </c>
    </row>
    <row r="744" customHeight="1" spans="1:5">
      <c r="A744" s="108" t="s">
        <v>581</v>
      </c>
      <c r="B744" s="28">
        <v>0</v>
      </c>
      <c r="C744" s="28">
        <v>0</v>
      </c>
      <c r="D744" s="28"/>
      <c r="E744" s="75" t="e">
        <f t="shared" si="11"/>
        <v>#DIV/0!</v>
      </c>
    </row>
    <row r="745" customHeight="1" spans="1:5">
      <c r="A745" s="108" t="s">
        <v>582</v>
      </c>
      <c r="B745" s="28">
        <v>0</v>
      </c>
      <c r="C745" s="28">
        <v>0</v>
      </c>
      <c r="D745" s="28"/>
      <c r="E745" s="75" t="e">
        <f t="shared" si="11"/>
        <v>#DIV/0!</v>
      </c>
    </row>
    <row r="746" customHeight="1" spans="1:5">
      <c r="A746" s="108" t="s">
        <v>583</v>
      </c>
      <c r="B746" s="28">
        <v>0</v>
      </c>
      <c r="C746" s="28">
        <v>0</v>
      </c>
      <c r="D746" s="28"/>
      <c r="E746" s="75" t="e">
        <f t="shared" si="11"/>
        <v>#DIV/0!</v>
      </c>
    </row>
    <row r="747" customHeight="1" spans="1:5">
      <c r="A747" s="108" t="s">
        <v>584</v>
      </c>
      <c r="B747" s="28">
        <v>11466</v>
      </c>
      <c r="C747" s="28">
        <v>11466</v>
      </c>
      <c r="D747" s="28">
        <v>11936</v>
      </c>
      <c r="E747" s="75">
        <f t="shared" si="11"/>
        <v>104.099075527647</v>
      </c>
    </row>
    <row r="748" customHeight="1" spans="1:5">
      <c r="A748" s="108" t="s">
        <v>585</v>
      </c>
      <c r="B748" s="28">
        <v>106</v>
      </c>
      <c r="C748" s="28">
        <v>106</v>
      </c>
      <c r="D748" s="28">
        <v>110</v>
      </c>
      <c r="E748" s="75">
        <f t="shared" si="11"/>
        <v>103.77358490566</v>
      </c>
    </row>
    <row r="749" customHeight="1" spans="1:5">
      <c r="A749" s="108" t="s">
        <v>586</v>
      </c>
      <c r="B749" s="28">
        <v>13998</v>
      </c>
      <c r="C749" s="28">
        <v>13998</v>
      </c>
      <c r="D749" s="28">
        <v>14572</v>
      </c>
      <c r="E749" s="75">
        <f t="shared" si="11"/>
        <v>104.100585797971</v>
      </c>
    </row>
    <row r="750" customHeight="1" spans="1:5">
      <c r="A750" s="108" t="s">
        <v>587</v>
      </c>
      <c r="B750" s="28">
        <v>1314</v>
      </c>
      <c r="C750" s="28">
        <v>1314</v>
      </c>
      <c r="D750" s="28">
        <v>1367</v>
      </c>
      <c r="E750" s="75">
        <f t="shared" si="11"/>
        <v>104.033485540335</v>
      </c>
    </row>
    <row r="751" customHeight="1" spans="1:5">
      <c r="A751" s="108" t="s">
        <v>10</v>
      </c>
      <c r="B751" s="28">
        <v>0</v>
      </c>
      <c r="C751" s="28">
        <v>0</v>
      </c>
      <c r="D751" s="28"/>
      <c r="E751" s="75" t="e">
        <f t="shared" si="11"/>
        <v>#DIV/0!</v>
      </c>
    </row>
    <row r="752" customHeight="1" spans="1:5">
      <c r="A752" s="108" t="s">
        <v>11</v>
      </c>
      <c r="B752" s="28">
        <v>8</v>
      </c>
      <c r="C752" s="28">
        <v>8</v>
      </c>
      <c r="D752" s="28">
        <v>8</v>
      </c>
      <c r="E752" s="75">
        <f t="shared" si="11"/>
        <v>100</v>
      </c>
    </row>
    <row r="753" customHeight="1" spans="1:5">
      <c r="A753" s="108" t="s">
        <v>12</v>
      </c>
      <c r="B753" s="28">
        <v>0</v>
      </c>
      <c r="C753" s="28">
        <v>0</v>
      </c>
      <c r="D753" s="28"/>
      <c r="E753" s="75" t="e">
        <f t="shared" si="11"/>
        <v>#DIV/0!</v>
      </c>
    </row>
    <row r="754" customHeight="1" spans="1:5">
      <c r="A754" s="108" t="s">
        <v>588</v>
      </c>
      <c r="B754" s="28">
        <v>187</v>
      </c>
      <c r="C754" s="28">
        <v>187</v>
      </c>
      <c r="D754" s="28">
        <v>194</v>
      </c>
      <c r="E754" s="75">
        <f t="shared" si="11"/>
        <v>103.743315508021</v>
      </c>
    </row>
    <row r="755" customHeight="1" spans="1:5">
      <c r="A755" s="108" t="s">
        <v>589</v>
      </c>
      <c r="B755" s="28">
        <v>39</v>
      </c>
      <c r="C755" s="28">
        <v>39</v>
      </c>
      <c r="D755" s="28">
        <v>40</v>
      </c>
      <c r="E755" s="75">
        <f t="shared" si="11"/>
        <v>102.564102564103</v>
      </c>
    </row>
    <row r="756" customHeight="1" spans="1:5">
      <c r="A756" s="108" t="s">
        <v>590</v>
      </c>
      <c r="B756" s="28">
        <v>0</v>
      </c>
      <c r="C756" s="28">
        <v>0</v>
      </c>
      <c r="D756" s="28"/>
      <c r="E756" s="75" t="e">
        <f t="shared" si="11"/>
        <v>#DIV/0!</v>
      </c>
    </row>
    <row r="757" customHeight="1" spans="1:5">
      <c r="A757" s="108" t="s">
        <v>591</v>
      </c>
      <c r="B757" s="28">
        <v>0</v>
      </c>
      <c r="C757" s="28">
        <v>0</v>
      </c>
      <c r="D757" s="28"/>
      <c r="E757" s="75" t="e">
        <f t="shared" si="11"/>
        <v>#DIV/0!</v>
      </c>
    </row>
    <row r="758" customHeight="1" spans="1:5">
      <c r="A758" s="108" t="s">
        <v>592</v>
      </c>
      <c r="B758" s="28">
        <v>0</v>
      </c>
      <c r="C758" s="28">
        <v>0</v>
      </c>
      <c r="D758" s="28"/>
      <c r="E758" s="75" t="e">
        <f t="shared" si="11"/>
        <v>#DIV/0!</v>
      </c>
    </row>
    <row r="759" customHeight="1" spans="1:5">
      <c r="A759" s="108" t="s">
        <v>593</v>
      </c>
      <c r="B759" s="28">
        <v>123</v>
      </c>
      <c r="C759" s="28">
        <v>123</v>
      </c>
      <c r="D759" s="28">
        <v>128</v>
      </c>
      <c r="E759" s="75">
        <f t="shared" si="11"/>
        <v>104.065040650407</v>
      </c>
    </row>
    <row r="760" customHeight="1" spans="1:5">
      <c r="A760" s="108" t="s">
        <v>594</v>
      </c>
      <c r="B760" s="28">
        <v>0</v>
      </c>
      <c r="C760" s="28">
        <v>0</v>
      </c>
      <c r="D760" s="28"/>
      <c r="E760" s="75" t="e">
        <f t="shared" si="11"/>
        <v>#DIV/0!</v>
      </c>
    </row>
    <row r="761" customHeight="1" spans="1:5">
      <c r="A761" s="108" t="s">
        <v>595</v>
      </c>
      <c r="B761" s="28">
        <v>0</v>
      </c>
      <c r="C761" s="28">
        <v>0</v>
      </c>
      <c r="D761" s="28"/>
      <c r="E761" s="75" t="e">
        <f t="shared" si="11"/>
        <v>#DIV/0!</v>
      </c>
    </row>
    <row r="762" customHeight="1" spans="1:5">
      <c r="A762" s="108" t="s">
        <v>596</v>
      </c>
      <c r="B762" s="28">
        <v>0</v>
      </c>
      <c r="C762" s="28">
        <v>0</v>
      </c>
      <c r="D762" s="28"/>
      <c r="E762" s="75" t="e">
        <f t="shared" si="11"/>
        <v>#DIV/0!</v>
      </c>
    </row>
    <row r="763" customHeight="1" spans="1:5">
      <c r="A763" s="108" t="s">
        <v>597</v>
      </c>
      <c r="B763" s="28">
        <v>11</v>
      </c>
      <c r="C763" s="28">
        <v>11</v>
      </c>
      <c r="D763" s="28">
        <v>11</v>
      </c>
      <c r="E763" s="75">
        <f t="shared" si="11"/>
        <v>100</v>
      </c>
    </row>
    <row r="764" customHeight="1" spans="1:5">
      <c r="A764" s="108" t="s">
        <v>598</v>
      </c>
      <c r="B764" s="28">
        <v>0</v>
      </c>
      <c r="C764" s="28">
        <v>0</v>
      </c>
      <c r="D764" s="28"/>
      <c r="E764" s="75" t="e">
        <f t="shared" si="11"/>
        <v>#DIV/0!</v>
      </c>
    </row>
    <row r="765" customHeight="1" spans="1:5">
      <c r="A765" s="108" t="s">
        <v>599</v>
      </c>
      <c r="B765" s="28">
        <v>0</v>
      </c>
      <c r="C765" s="28">
        <v>0</v>
      </c>
      <c r="D765" s="28"/>
      <c r="E765" s="75" t="e">
        <f t="shared" si="11"/>
        <v>#DIV/0!</v>
      </c>
    </row>
    <row r="766" customHeight="1" spans="1:5">
      <c r="A766" s="108" t="s">
        <v>600</v>
      </c>
      <c r="B766" s="28">
        <v>0</v>
      </c>
      <c r="C766" s="28">
        <v>0</v>
      </c>
      <c r="D766" s="28"/>
      <c r="E766" s="75" t="e">
        <f t="shared" si="11"/>
        <v>#DIV/0!</v>
      </c>
    </row>
    <row r="767" customHeight="1" spans="1:5">
      <c r="A767" s="108" t="s">
        <v>601</v>
      </c>
      <c r="B767" s="28">
        <v>0</v>
      </c>
      <c r="C767" s="28">
        <v>0</v>
      </c>
      <c r="D767" s="28"/>
      <c r="E767" s="75" t="e">
        <f t="shared" si="11"/>
        <v>#DIV/0!</v>
      </c>
    </row>
    <row r="768" customHeight="1" spans="1:5">
      <c r="A768" s="108" t="s">
        <v>602</v>
      </c>
      <c r="B768" s="28">
        <v>0</v>
      </c>
      <c r="C768" s="28">
        <v>0</v>
      </c>
      <c r="D768" s="28"/>
      <c r="E768" s="75" t="e">
        <f t="shared" si="11"/>
        <v>#DIV/0!</v>
      </c>
    </row>
    <row r="769" customHeight="1" spans="1:5">
      <c r="A769" s="108" t="s">
        <v>603</v>
      </c>
      <c r="B769" s="28">
        <v>0</v>
      </c>
      <c r="C769" s="28">
        <v>0</v>
      </c>
      <c r="D769" s="28"/>
      <c r="E769" s="75" t="e">
        <f t="shared" si="11"/>
        <v>#DIV/0!</v>
      </c>
    </row>
    <row r="770" customHeight="1" spans="1:5">
      <c r="A770" s="108" t="s">
        <v>604</v>
      </c>
      <c r="B770" s="28">
        <v>0</v>
      </c>
      <c r="C770" s="28">
        <v>0</v>
      </c>
      <c r="D770" s="28"/>
      <c r="E770" s="75" t="e">
        <f t="shared" si="11"/>
        <v>#DIV/0!</v>
      </c>
    </row>
    <row r="771" customHeight="1" spans="1:5">
      <c r="A771" s="108" t="s">
        <v>605</v>
      </c>
      <c r="B771" s="28">
        <v>0</v>
      </c>
      <c r="C771" s="28">
        <v>0</v>
      </c>
      <c r="D771" s="28"/>
      <c r="E771" s="75" t="e">
        <f t="shared" si="11"/>
        <v>#DIV/0!</v>
      </c>
    </row>
    <row r="772" customHeight="1" spans="1:5">
      <c r="A772" s="108" t="s">
        <v>606</v>
      </c>
      <c r="B772" s="28">
        <v>0</v>
      </c>
      <c r="C772" s="28">
        <v>0</v>
      </c>
      <c r="D772" s="28"/>
      <c r="E772" s="75" t="e">
        <f t="shared" si="11"/>
        <v>#DIV/0!</v>
      </c>
    </row>
    <row r="773" customHeight="1" spans="1:5">
      <c r="A773" s="108" t="s">
        <v>607</v>
      </c>
      <c r="B773" s="28">
        <v>0</v>
      </c>
      <c r="C773" s="28">
        <v>0</v>
      </c>
      <c r="D773" s="28"/>
      <c r="E773" s="75" t="e">
        <f t="shared" ref="E773:E836" si="12">D773/C773*100</f>
        <v>#DIV/0!</v>
      </c>
    </row>
    <row r="774" customHeight="1" spans="1:5">
      <c r="A774" s="108" t="s">
        <v>608</v>
      </c>
      <c r="B774" s="28">
        <v>0</v>
      </c>
      <c r="C774" s="28">
        <v>0</v>
      </c>
      <c r="D774" s="28"/>
      <c r="E774" s="75" t="e">
        <f t="shared" si="12"/>
        <v>#DIV/0!</v>
      </c>
    </row>
    <row r="775" customHeight="1" spans="1:5">
      <c r="A775" s="108" t="s">
        <v>609</v>
      </c>
      <c r="B775" s="28">
        <v>0</v>
      </c>
      <c r="C775" s="28">
        <v>0</v>
      </c>
      <c r="D775" s="28"/>
      <c r="E775" s="75" t="e">
        <f t="shared" si="12"/>
        <v>#DIV/0!</v>
      </c>
    </row>
    <row r="776" customHeight="1" spans="1:5">
      <c r="A776" s="108" t="s">
        <v>610</v>
      </c>
      <c r="B776" s="28">
        <v>55</v>
      </c>
      <c r="C776" s="28">
        <v>55</v>
      </c>
      <c r="D776" s="28">
        <v>58</v>
      </c>
      <c r="E776" s="75">
        <f t="shared" si="12"/>
        <v>105.454545454545</v>
      </c>
    </row>
    <row r="777" customHeight="1" spans="1:5">
      <c r="A777" s="108" t="s">
        <v>611</v>
      </c>
      <c r="B777" s="28">
        <v>891</v>
      </c>
      <c r="C777" s="28">
        <v>891</v>
      </c>
      <c r="D777" s="28">
        <v>928</v>
      </c>
      <c r="E777" s="75">
        <f t="shared" si="12"/>
        <v>104.152637485971</v>
      </c>
    </row>
    <row r="778" customHeight="1" spans="1:5">
      <c r="A778" s="108" t="s">
        <v>612</v>
      </c>
      <c r="B778" s="28">
        <v>73139</v>
      </c>
      <c r="C778" s="28">
        <v>59945</v>
      </c>
      <c r="D778" s="28">
        <v>59947</v>
      </c>
      <c r="E778" s="75">
        <f t="shared" si="12"/>
        <v>100.003336391692</v>
      </c>
    </row>
    <row r="779" customHeight="1" spans="1:5">
      <c r="A779" s="108" t="s">
        <v>10</v>
      </c>
      <c r="B779" s="28">
        <v>0</v>
      </c>
      <c r="C779" s="28">
        <v>0</v>
      </c>
      <c r="D779" s="28"/>
      <c r="E779" s="75" t="e">
        <f t="shared" si="12"/>
        <v>#DIV/0!</v>
      </c>
    </row>
    <row r="780" customHeight="1" spans="1:5">
      <c r="A780" s="108" t="s">
        <v>11</v>
      </c>
      <c r="B780" s="28">
        <v>1276</v>
      </c>
      <c r="C780" s="28">
        <v>1276</v>
      </c>
      <c r="D780" s="28">
        <v>1328</v>
      </c>
      <c r="E780" s="75">
        <f t="shared" si="12"/>
        <v>104.075235109718</v>
      </c>
    </row>
    <row r="781" customHeight="1" spans="1:5">
      <c r="A781" s="108" t="s">
        <v>12</v>
      </c>
      <c r="B781" s="28">
        <v>0</v>
      </c>
      <c r="C781" s="28">
        <v>0</v>
      </c>
      <c r="D781" s="28"/>
      <c r="E781" s="75" t="e">
        <f t="shared" si="12"/>
        <v>#DIV/0!</v>
      </c>
    </row>
    <row r="782" customHeight="1" spans="1:5">
      <c r="A782" s="108" t="s">
        <v>613</v>
      </c>
      <c r="B782" s="28">
        <v>319</v>
      </c>
      <c r="C782" s="28">
        <v>319</v>
      </c>
      <c r="D782" s="28">
        <v>332</v>
      </c>
      <c r="E782" s="75">
        <f t="shared" si="12"/>
        <v>104.075235109718</v>
      </c>
    </row>
    <row r="783" customHeight="1" spans="1:5">
      <c r="A783" s="108" t="s">
        <v>614</v>
      </c>
      <c r="B783" s="28">
        <v>17980</v>
      </c>
      <c r="C783" s="28">
        <v>17980</v>
      </c>
      <c r="D783" s="28">
        <v>18718</v>
      </c>
      <c r="E783" s="75">
        <f t="shared" si="12"/>
        <v>104.104560622914</v>
      </c>
    </row>
    <row r="784" customHeight="1" spans="1:5">
      <c r="A784" s="108" t="s">
        <v>615</v>
      </c>
      <c r="B784" s="28">
        <v>0</v>
      </c>
      <c r="C784" s="28">
        <v>0</v>
      </c>
      <c r="D784" s="28"/>
      <c r="E784" s="75" t="e">
        <f t="shared" si="12"/>
        <v>#DIV/0!</v>
      </c>
    </row>
    <row r="785" customHeight="1" spans="1:5">
      <c r="A785" s="108" t="s">
        <v>616</v>
      </c>
      <c r="B785" s="28">
        <v>0</v>
      </c>
      <c r="C785" s="28">
        <v>0</v>
      </c>
      <c r="D785" s="28"/>
      <c r="E785" s="75" t="e">
        <f t="shared" si="12"/>
        <v>#DIV/0!</v>
      </c>
    </row>
    <row r="786" customHeight="1" spans="1:5">
      <c r="A786" s="108" t="s">
        <v>617</v>
      </c>
      <c r="B786" s="28">
        <v>0</v>
      </c>
      <c r="C786" s="28">
        <v>0</v>
      </c>
      <c r="D786" s="28"/>
      <c r="E786" s="75" t="e">
        <f t="shared" si="12"/>
        <v>#DIV/0!</v>
      </c>
    </row>
    <row r="787" customHeight="1" spans="1:5">
      <c r="A787" s="108" t="s">
        <v>618</v>
      </c>
      <c r="B787" s="28">
        <v>0</v>
      </c>
      <c r="C787" s="28">
        <v>0</v>
      </c>
      <c r="D787" s="28"/>
      <c r="E787" s="75" t="e">
        <f t="shared" si="12"/>
        <v>#DIV/0!</v>
      </c>
    </row>
    <row r="788" customHeight="1" spans="1:5">
      <c r="A788" s="108" t="s">
        <v>619</v>
      </c>
      <c r="B788" s="28">
        <v>30</v>
      </c>
      <c r="C788" s="28">
        <v>30</v>
      </c>
      <c r="D788" s="28">
        <v>31</v>
      </c>
      <c r="E788" s="75">
        <f t="shared" si="12"/>
        <v>103.333333333333</v>
      </c>
    </row>
    <row r="789" customHeight="1" spans="1:5">
      <c r="A789" s="108" t="s">
        <v>620</v>
      </c>
      <c r="B789" s="28">
        <v>260</v>
      </c>
      <c r="C789" s="28">
        <v>260</v>
      </c>
      <c r="D789" s="28">
        <v>271</v>
      </c>
      <c r="E789" s="75">
        <f t="shared" si="12"/>
        <v>104.230769230769</v>
      </c>
    </row>
    <row r="790" customHeight="1" spans="1:5">
      <c r="A790" s="108" t="s">
        <v>621</v>
      </c>
      <c r="B790" s="28">
        <v>50</v>
      </c>
      <c r="C790" s="28">
        <v>50</v>
      </c>
      <c r="D790" s="28">
        <v>52</v>
      </c>
      <c r="E790" s="75">
        <f t="shared" si="12"/>
        <v>104</v>
      </c>
    </row>
    <row r="791" customHeight="1" spans="1:5">
      <c r="A791" s="108" t="s">
        <v>622</v>
      </c>
      <c r="B791" s="28">
        <v>25</v>
      </c>
      <c r="C791" s="28">
        <v>25</v>
      </c>
      <c r="D791" s="28">
        <v>26</v>
      </c>
      <c r="E791" s="75">
        <f t="shared" si="12"/>
        <v>104</v>
      </c>
    </row>
    <row r="792" customHeight="1" spans="1:5">
      <c r="A792" s="108" t="s">
        <v>623</v>
      </c>
      <c r="B792" s="28">
        <v>262</v>
      </c>
      <c r="C792" s="28">
        <v>262</v>
      </c>
      <c r="D792" s="28">
        <v>273</v>
      </c>
      <c r="E792" s="75">
        <f t="shared" si="12"/>
        <v>104.198473282443</v>
      </c>
    </row>
    <row r="793" customHeight="1" spans="1:5">
      <c r="A793" s="108" t="s">
        <v>624</v>
      </c>
      <c r="B793" s="28">
        <v>0</v>
      </c>
      <c r="C793" s="28">
        <v>0</v>
      </c>
      <c r="D793" s="28"/>
      <c r="E793" s="75" t="e">
        <f t="shared" si="12"/>
        <v>#DIV/0!</v>
      </c>
    </row>
    <row r="794" customHeight="1" spans="1:5">
      <c r="A794" s="108" t="s">
        <v>625</v>
      </c>
      <c r="B794" s="28">
        <v>0</v>
      </c>
      <c r="C794" s="28">
        <v>0</v>
      </c>
      <c r="D794" s="28"/>
      <c r="E794" s="75" t="e">
        <f t="shared" si="12"/>
        <v>#DIV/0!</v>
      </c>
    </row>
    <row r="795" customHeight="1" spans="1:5">
      <c r="A795" s="108" t="s">
        <v>626</v>
      </c>
      <c r="B795" s="28">
        <v>0</v>
      </c>
      <c r="C795" s="28">
        <v>0</v>
      </c>
      <c r="D795" s="28"/>
      <c r="E795" s="75" t="e">
        <f t="shared" si="12"/>
        <v>#DIV/0!</v>
      </c>
    </row>
    <row r="796" customHeight="1" spans="1:5">
      <c r="A796" s="108" t="s">
        <v>627</v>
      </c>
      <c r="B796" s="28">
        <v>0</v>
      </c>
      <c r="C796" s="28">
        <v>0</v>
      </c>
      <c r="D796" s="28"/>
      <c r="E796" s="75" t="e">
        <f t="shared" si="12"/>
        <v>#DIV/0!</v>
      </c>
    </row>
    <row r="797" customHeight="1" spans="1:5">
      <c r="A797" s="108" t="s">
        <v>628</v>
      </c>
      <c r="B797" s="28">
        <v>0</v>
      </c>
      <c r="C797" s="28">
        <v>0</v>
      </c>
      <c r="D797" s="28"/>
      <c r="E797" s="75" t="e">
        <f t="shared" si="12"/>
        <v>#DIV/0!</v>
      </c>
    </row>
    <row r="798" customHeight="1" spans="1:5">
      <c r="A798" s="108" t="s">
        <v>629</v>
      </c>
      <c r="B798" s="28">
        <v>0</v>
      </c>
      <c r="C798" s="28">
        <v>0</v>
      </c>
      <c r="D798" s="28"/>
      <c r="E798" s="75" t="e">
        <f t="shared" si="12"/>
        <v>#DIV/0!</v>
      </c>
    </row>
    <row r="799" customHeight="1" spans="1:5">
      <c r="A799" s="108" t="s">
        <v>630</v>
      </c>
      <c r="B799" s="28">
        <v>0</v>
      </c>
      <c r="C799" s="28">
        <v>0</v>
      </c>
      <c r="D799" s="28"/>
      <c r="E799" s="75" t="e">
        <f t="shared" si="12"/>
        <v>#DIV/0!</v>
      </c>
    </row>
    <row r="800" customHeight="1" spans="1:5">
      <c r="A800" s="108" t="s">
        <v>631</v>
      </c>
      <c r="B800" s="28">
        <v>0</v>
      </c>
      <c r="C800" s="28">
        <v>0</v>
      </c>
      <c r="D800" s="28"/>
      <c r="E800" s="75" t="e">
        <f t="shared" si="12"/>
        <v>#DIV/0!</v>
      </c>
    </row>
    <row r="801" customHeight="1" spans="1:5">
      <c r="A801" s="108" t="s">
        <v>632</v>
      </c>
      <c r="B801" s="28">
        <v>0</v>
      </c>
      <c r="C801" s="28">
        <v>0</v>
      </c>
      <c r="D801" s="28"/>
      <c r="E801" s="75" t="e">
        <f t="shared" si="12"/>
        <v>#DIV/0!</v>
      </c>
    </row>
    <row r="802" customHeight="1" spans="1:5">
      <c r="A802" s="108" t="s">
        <v>604</v>
      </c>
      <c r="B802" s="28">
        <v>0</v>
      </c>
      <c r="C802" s="28">
        <v>0</v>
      </c>
      <c r="D802" s="28"/>
      <c r="E802" s="75" t="e">
        <f t="shared" si="12"/>
        <v>#DIV/0!</v>
      </c>
    </row>
    <row r="803" customHeight="1" spans="1:5">
      <c r="A803" s="108" t="s">
        <v>633</v>
      </c>
      <c r="B803" s="28">
        <v>0</v>
      </c>
      <c r="C803" s="28">
        <v>0</v>
      </c>
      <c r="D803" s="28"/>
      <c r="E803" s="75" t="e">
        <f t="shared" si="12"/>
        <v>#DIV/0!</v>
      </c>
    </row>
    <row r="804" customHeight="1" spans="1:5">
      <c r="A804" s="108" t="s">
        <v>634</v>
      </c>
      <c r="B804" s="28">
        <v>0</v>
      </c>
      <c r="C804" s="28">
        <v>0</v>
      </c>
      <c r="D804" s="28"/>
      <c r="E804" s="75" t="e">
        <f t="shared" si="12"/>
        <v>#DIV/0!</v>
      </c>
    </row>
    <row r="805" customHeight="1" spans="1:5">
      <c r="A805" s="108" t="s">
        <v>635</v>
      </c>
      <c r="B805" s="28">
        <v>52937</v>
      </c>
      <c r="C805" s="28">
        <v>39743</v>
      </c>
      <c r="D805" s="28">
        <v>38916</v>
      </c>
      <c r="E805" s="75">
        <f t="shared" si="12"/>
        <v>97.9191304129029</v>
      </c>
    </row>
    <row r="806" customHeight="1" spans="1:5">
      <c r="A806" s="108" t="s">
        <v>636</v>
      </c>
      <c r="B806" s="28">
        <v>0</v>
      </c>
      <c r="C806" s="28">
        <v>0</v>
      </c>
      <c r="D806" s="28"/>
      <c r="E806" s="75" t="e">
        <f t="shared" si="12"/>
        <v>#DIV/0!</v>
      </c>
    </row>
    <row r="807" customHeight="1" spans="1:5">
      <c r="A807" s="108" t="s">
        <v>10</v>
      </c>
      <c r="B807" s="28">
        <v>0</v>
      </c>
      <c r="C807" s="28">
        <v>0</v>
      </c>
      <c r="D807" s="28"/>
      <c r="E807" s="75" t="e">
        <f t="shared" si="12"/>
        <v>#DIV/0!</v>
      </c>
    </row>
    <row r="808" customHeight="1" spans="1:5">
      <c r="A808" s="108" t="s">
        <v>11</v>
      </c>
      <c r="B808" s="28">
        <v>0</v>
      </c>
      <c r="C808" s="28">
        <v>0</v>
      </c>
      <c r="D808" s="28"/>
      <c r="E808" s="75" t="e">
        <f t="shared" si="12"/>
        <v>#DIV/0!</v>
      </c>
    </row>
    <row r="809" customHeight="1" spans="1:5">
      <c r="A809" s="108" t="s">
        <v>12</v>
      </c>
      <c r="B809" s="28">
        <v>0</v>
      </c>
      <c r="C809" s="28">
        <v>0</v>
      </c>
      <c r="D809" s="28"/>
      <c r="E809" s="75" t="e">
        <f t="shared" si="12"/>
        <v>#DIV/0!</v>
      </c>
    </row>
    <row r="810" customHeight="1" spans="1:5">
      <c r="A810" s="108" t="s">
        <v>637</v>
      </c>
      <c r="B810" s="28">
        <v>0</v>
      </c>
      <c r="C810" s="28">
        <v>0</v>
      </c>
      <c r="D810" s="28"/>
      <c r="E810" s="75" t="e">
        <f t="shared" si="12"/>
        <v>#DIV/0!</v>
      </c>
    </row>
    <row r="811" customHeight="1" spans="1:5">
      <c r="A811" s="108" t="s">
        <v>638</v>
      </c>
      <c r="B811" s="28">
        <v>0</v>
      </c>
      <c r="C811" s="28">
        <v>0</v>
      </c>
      <c r="D811" s="28"/>
      <c r="E811" s="75" t="e">
        <f t="shared" si="12"/>
        <v>#DIV/0!</v>
      </c>
    </row>
    <row r="812" customHeight="1" spans="1:5">
      <c r="A812" s="108" t="s">
        <v>639</v>
      </c>
      <c r="B812" s="28">
        <v>0</v>
      </c>
      <c r="C812" s="28">
        <v>0</v>
      </c>
      <c r="D812" s="28"/>
      <c r="E812" s="75" t="e">
        <f t="shared" si="12"/>
        <v>#DIV/0!</v>
      </c>
    </row>
    <row r="813" customHeight="1" spans="1:5">
      <c r="A813" s="108" t="s">
        <v>640</v>
      </c>
      <c r="B813" s="28">
        <v>0</v>
      </c>
      <c r="C813" s="28">
        <v>0</v>
      </c>
      <c r="D813" s="28"/>
      <c r="E813" s="75" t="e">
        <f t="shared" si="12"/>
        <v>#DIV/0!</v>
      </c>
    </row>
    <row r="814" customHeight="1" spans="1:5">
      <c r="A814" s="108" t="s">
        <v>641</v>
      </c>
      <c r="B814" s="28">
        <v>0</v>
      </c>
      <c r="C814" s="28">
        <v>0</v>
      </c>
      <c r="D814" s="28"/>
      <c r="E814" s="75" t="e">
        <f t="shared" si="12"/>
        <v>#DIV/0!</v>
      </c>
    </row>
    <row r="815" customHeight="1" spans="1:5">
      <c r="A815" s="108" t="s">
        <v>642</v>
      </c>
      <c r="B815" s="28">
        <v>0</v>
      </c>
      <c r="C815" s="28">
        <v>0</v>
      </c>
      <c r="D815" s="28"/>
      <c r="E815" s="75" t="e">
        <f t="shared" si="12"/>
        <v>#DIV/0!</v>
      </c>
    </row>
    <row r="816" customHeight="1" spans="1:5">
      <c r="A816" s="108" t="s">
        <v>643</v>
      </c>
      <c r="B816" s="28">
        <v>0</v>
      </c>
      <c r="C816" s="28">
        <v>0</v>
      </c>
      <c r="D816" s="28"/>
      <c r="E816" s="75" t="e">
        <f t="shared" si="12"/>
        <v>#DIV/0!</v>
      </c>
    </row>
    <row r="817" customHeight="1" spans="1:5">
      <c r="A817" s="108" t="s">
        <v>644</v>
      </c>
      <c r="B817" s="28">
        <v>3</v>
      </c>
      <c r="C817" s="28">
        <v>3</v>
      </c>
      <c r="D817" s="28">
        <v>3</v>
      </c>
      <c r="E817" s="75">
        <f t="shared" si="12"/>
        <v>100</v>
      </c>
    </row>
    <row r="818" customHeight="1" spans="1:5">
      <c r="A818" s="108" t="s">
        <v>10</v>
      </c>
      <c r="B818" s="28">
        <v>0</v>
      </c>
      <c r="C818" s="28">
        <v>0</v>
      </c>
      <c r="D818" s="28"/>
      <c r="E818" s="75" t="e">
        <f t="shared" si="12"/>
        <v>#DIV/0!</v>
      </c>
    </row>
    <row r="819" customHeight="1" spans="1:5">
      <c r="A819" s="108" t="s">
        <v>11</v>
      </c>
      <c r="B819" s="28">
        <v>0</v>
      </c>
      <c r="C819" s="28">
        <v>0</v>
      </c>
      <c r="D819" s="28"/>
      <c r="E819" s="75" t="e">
        <f t="shared" si="12"/>
        <v>#DIV/0!</v>
      </c>
    </row>
    <row r="820" customHeight="1" spans="1:5">
      <c r="A820" s="108" t="s">
        <v>12</v>
      </c>
      <c r="B820" s="28">
        <v>0</v>
      </c>
      <c r="C820" s="28">
        <v>0</v>
      </c>
      <c r="D820" s="28"/>
      <c r="E820" s="75" t="e">
        <f t="shared" si="12"/>
        <v>#DIV/0!</v>
      </c>
    </row>
    <row r="821" customHeight="1" spans="1:5">
      <c r="A821" s="108" t="s">
        <v>645</v>
      </c>
      <c r="B821" s="28">
        <v>0</v>
      </c>
      <c r="C821" s="28">
        <v>0</v>
      </c>
      <c r="D821" s="28"/>
      <c r="E821" s="75" t="e">
        <f t="shared" si="12"/>
        <v>#DIV/0!</v>
      </c>
    </row>
    <row r="822" customHeight="1" spans="1:5">
      <c r="A822" s="108" t="s">
        <v>646</v>
      </c>
      <c r="B822" s="28">
        <v>0</v>
      </c>
      <c r="C822" s="28">
        <v>0</v>
      </c>
      <c r="D822" s="28"/>
      <c r="E822" s="75" t="e">
        <f t="shared" si="12"/>
        <v>#DIV/0!</v>
      </c>
    </row>
    <row r="823" customHeight="1" spans="1:5">
      <c r="A823" s="108" t="s">
        <v>647</v>
      </c>
      <c r="B823" s="28">
        <v>0</v>
      </c>
      <c r="C823" s="28">
        <v>0</v>
      </c>
      <c r="D823" s="28"/>
      <c r="E823" s="75" t="e">
        <f t="shared" si="12"/>
        <v>#DIV/0!</v>
      </c>
    </row>
    <row r="824" customHeight="1" spans="1:5">
      <c r="A824" s="108" t="s">
        <v>648</v>
      </c>
      <c r="B824" s="28">
        <v>0</v>
      </c>
      <c r="C824" s="28">
        <v>0</v>
      </c>
      <c r="D824" s="28"/>
      <c r="E824" s="75" t="e">
        <f t="shared" si="12"/>
        <v>#DIV/0!</v>
      </c>
    </row>
    <row r="825" customHeight="1" spans="1:5">
      <c r="A825" s="108" t="s">
        <v>649</v>
      </c>
      <c r="B825" s="28">
        <v>0</v>
      </c>
      <c r="C825" s="28">
        <v>0</v>
      </c>
      <c r="D825" s="28"/>
      <c r="E825" s="75" t="e">
        <f t="shared" si="12"/>
        <v>#DIV/0!</v>
      </c>
    </row>
    <row r="826" customHeight="1" spans="1:5">
      <c r="A826" s="108" t="s">
        <v>650</v>
      </c>
      <c r="B826" s="28">
        <v>0</v>
      </c>
      <c r="C826" s="28">
        <v>0</v>
      </c>
      <c r="D826" s="28"/>
      <c r="E826" s="75" t="e">
        <f t="shared" si="12"/>
        <v>#DIV/0!</v>
      </c>
    </row>
    <row r="827" customHeight="1" spans="1:5">
      <c r="A827" s="108" t="s">
        <v>651</v>
      </c>
      <c r="B827" s="28">
        <v>3</v>
      </c>
      <c r="C827" s="28">
        <v>3</v>
      </c>
      <c r="D827" s="28">
        <v>3</v>
      </c>
      <c r="E827" s="75">
        <f t="shared" si="12"/>
        <v>100</v>
      </c>
    </row>
    <row r="828" customHeight="1" spans="1:5">
      <c r="A828" s="108" t="s">
        <v>652</v>
      </c>
      <c r="B828" s="28">
        <v>217</v>
      </c>
      <c r="C828" s="28">
        <v>217</v>
      </c>
      <c r="D828" s="28">
        <v>2790</v>
      </c>
      <c r="E828" s="75">
        <f t="shared" si="12"/>
        <v>1285.71428571429</v>
      </c>
    </row>
    <row r="829" customHeight="1" spans="1:5">
      <c r="A829" s="108" t="s">
        <v>222</v>
      </c>
      <c r="B829" s="28">
        <v>0</v>
      </c>
      <c r="C829" s="28">
        <v>0</v>
      </c>
      <c r="D829" s="28"/>
      <c r="E829" s="75" t="e">
        <f t="shared" si="12"/>
        <v>#DIV/0!</v>
      </c>
    </row>
    <row r="830" customHeight="1" spans="1:5">
      <c r="A830" s="108" t="s">
        <v>653</v>
      </c>
      <c r="B830" s="28">
        <v>0</v>
      </c>
      <c r="C830" s="28">
        <v>0</v>
      </c>
      <c r="D830" s="28"/>
      <c r="E830" s="75" t="e">
        <f t="shared" si="12"/>
        <v>#DIV/0!</v>
      </c>
    </row>
    <row r="831" customHeight="1" spans="1:5">
      <c r="A831" s="108" t="s">
        <v>654</v>
      </c>
      <c r="B831" s="28">
        <v>0</v>
      </c>
      <c r="C831" s="28">
        <v>0</v>
      </c>
      <c r="D831" s="28"/>
      <c r="E831" s="75" t="e">
        <f t="shared" si="12"/>
        <v>#DIV/0!</v>
      </c>
    </row>
    <row r="832" customHeight="1" spans="1:5">
      <c r="A832" s="108" t="s">
        <v>655</v>
      </c>
      <c r="B832" s="28">
        <v>0</v>
      </c>
      <c r="C832" s="28">
        <v>0</v>
      </c>
      <c r="D832" s="28"/>
      <c r="E832" s="75" t="e">
        <f t="shared" si="12"/>
        <v>#DIV/0!</v>
      </c>
    </row>
    <row r="833" customHeight="1" spans="1:5">
      <c r="A833" s="108" t="s">
        <v>656</v>
      </c>
      <c r="B833" s="28">
        <v>217</v>
      </c>
      <c r="C833" s="28">
        <v>217</v>
      </c>
      <c r="D833" s="28">
        <v>2790</v>
      </c>
      <c r="E833" s="75">
        <f t="shared" si="12"/>
        <v>1285.71428571429</v>
      </c>
    </row>
    <row r="834" customHeight="1" spans="1:5">
      <c r="A834" s="108" t="s">
        <v>657</v>
      </c>
      <c r="B834" s="28">
        <v>830</v>
      </c>
      <c r="C834" s="28">
        <v>830</v>
      </c>
      <c r="D834" s="28">
        <v>864</v>
      </c>
      <c r="E834" s="75">
        <f t="shared" si="12"/>
        <v>104.096385542169</v>
      </c>
    </row>
    <row r="835" customHeight="1" spans="1:5">
      <c r="A835" s="108" t="s">
        <v>658</v>
      </c>
      <c r="B835" s="28">
        <v>530</v>
      </c>
      <c r="C835" s="28">
        <v>530</v>
      </c>
      <c r="D835" s="28">
        <v>552</v>
      </c>
      <c r="E835" s="75">
        <f t="shared" si="12"/>
        <v>104.150943396226</v>
      </c>
    </row>
    <row r="836" customHeight="1" spans="1:5">
      <c r="A836" s="108" t="s">
        <v>659</v>
      </c>
      <c r="B836" s="28">
        <v>0</v>
      </c>
      <c r="C836" s="28">
        <v>0</v>
      </c>
      <c r="D836" s="28"/>
      <c r="E836" s="75" t="e">
        <f t="shared" si="12"/>
        <v>#DIV/0!</v>
      </c>
    </row>
    <row r="837" customHeight="1" spans="1:5">
      <c r="A837" s="108" t="s">
        <v>660</v>
      </c>
      <c r="B837" s="28">
        <v>0</v>
      </c>
      <c r="C837" s="28">
        <v>0</v>
      </c>
      <c r="D837" s="28"/>
      <c r="E837" s="75" t="e">
        <f t="shared" ref="E837:E900" si="13">D837/C837*100</f>
        <v>#DIV/0!</v>
      </c>
    </row>
    <row r="838" customHeight="1" spans="1:5">
      <c r="A838" s="108" t="s">
        <v>661</v>
      </c>
      <c r="B838" s="28">
        <v>0</v>
      </c>
      <c r="C838" s="28">
        <v>0</v>
      </c>
      <c r="D838" s="28"/>
      <c r="E838" s="75" t="e">
        <f t="shared" si="13"/>
        <v>#DIV/0!</v>
      </c>
    </row>
    <row r="839" customHeight="1" spans="1:5">
      <c r="A839" s="108" t="s">
        <v>662</v>
      </c>
      <c r="B839" s="28">
        <v>300</v>
      </c>
      <c r="C839" s="28">
        <v>300</v>
      </c>
      <c r="D839" s="28">
        <v>312</v>
      </c>
      <c r="E839" s="75">
        <f t="shared" si="13"/>
        <v>104</v>
      </c>
    </row>
    <row r="840" customHeight="1" spans="1:5">
      <c r="A840" s="108" t="s">
        <v>663</v>
      </c>
      <c r="B840" s="28">
        <v>0</v>
      </c>
      <c r="C840" s="28">
        <v>0</v>
      </c>
      <c r="D840" s="28"/>
      <c r="E840" s="75" t="e">
        <f t="shared" si="13"/>
        <v>#DIV/0!</v>
      </c>
    </row>
    <row r="841" customHeight="1" spans="1:5">
      <c r="A841" s="108" t="s">
        <v>664</v>
      </c>
      <c r="B841" s="28">
        <v>0</v>
      </c>
      <c r="C841" s="28">
        <v>0</v>
      </c>
      <c r="D841" s="28"/>
      <c r="E841" s="75" t="e">
        <f t="shared" si="13"/>
        <v>#DIV/0!</v>
      </c>
    </row>
    <row r="842" customHeight="1" spans="1:5">
      <c r="A842" s="108" t="s">
        <v>665</v>
      </c>
      <c r="B842" s="28">
        <v>0</v>
      </c>
      <c r="C842" s="28">
        <v>0</v>
      </c>
      <c r="D842" s="28"/>
      <c r="E842" s="75" t="e">
        <f t="shared" si="13"/>
        <v>#DIV/0!</v>
      </c>
    </row>
    <row r="843" customHeight="1" spans="1:5">
      <c r="A843" s="108" t="s">
        <v>666</v>
      </c>
      <c r="B843" s="28">
        <v>0</v>
      </c>
      <c r="C843" s="28">
        <v>0</v>
      </c>
      <c r="D843" s="28"/>
      <c r="E843" s="75" t="e">
        <f t="shared" si="13"/>
        <v>#DIV/0!</v>
      </c>
    </row>
    <row r="844" customHeight="1" spans="1:5">
      <c r="A844" s="108" t="s">
        <v>667</v>
      </c>
      <c r="B844" s="28">
        <v>0</v>
      </c>
      <c r="C844" s="28">
        <v>0</v>
      </c>
      <c r="D844" s="28"/>
      <c r="E844" s="75" t="e">
        <f t="shared" si="13"/>
        <v>#DIV/0!</v>
      </c>
    </row>
    <row r="845" customHeight="1" spans="1:5">
      <c r="A845" s="108" t="s">
        <v>668</v>
      </c>
      <c r="B845" s="28">
        <v>0</v>
      </c>
      <c r="C845" s="28">
        <v>0</v>
      </c>
      <c r="D845" s="28"/>
      <c r="E845" s="75" t="e">
        <f t="shared" si="13"/>
        <v>#DIV/0!</v>
      </c>
    </row>
    <row r="846" customHeight="1" spans="1:5">
      <c r="A846" s="108" t="s">
        <v>669</v>
      </c>
      <c r="B846" s="28">
        <v>0</v>
      </c>
      <c r="C846" s="28">
        <v>0</v>
      </c>
      <c r="D846" s="28"/>
      <c r="E846" s="75" t="e">
        <f t="shared" si="13"/>
        <v>#DIV/0!</v>
      </c>
    </row>
    <row r="847" customHeight="1" spans="1:5">
      <c r="A847" s="108" t="s">
        <v>670</v>
      </c>
      <c r="B847" s="28">
        <v>0</v>
      </c>
      <c r="C847" s="28">
        <v>0</v>
      </c>
      <c r="D847" s="28"/>
      <c r="E847" s="75" t="e">
        <f t="shared" si="13"/>
        <v>#DIV/0!</v>
      </c>
    </row>
    <row r="848" customHeight="1" spans="1:5">
      <c r="A848" s="108" t="s">
        <v>671</v>
      </c>
      <c r="B848" s="28">
        <v>0</v>
      </c>
      <c r="C848" s="28">
        <v>0</v>
      </c>
      <c r="D848" s="28"/>
      <c r="E848" s="75" t="e">
        <f t="shared" si="13"/>
        <v>#DIV/0!</v>
      </c>
    </row>
    <row r="849" customHeight="1" spans="1:5">
      <c r="A849" s="108" t="s">
        <v>672</v>
      </c>
      <c r="B849" s="28">
        <v>0</v>
      </c>
      <c r="C849" s="28">
        <v>0</v>
      </c>
      <c r="D849" s="28"/>
      <c r="E849" s="75" t="e">
        <f t="shared" si="13"/>
        <v>#DIV/0!</v>
      </c>
    </row>
    <row r="850" customHeight="1" spans="1:5">
      <c r="A850" s="108" t="s">
        <v>673</v>
      </c>
      <c r="B850" s="28">
        <v>0</v>
      </c>
      <c r="C850" s="28">
        <v>0</v>
      </c>
      <c r="D850" s="28"/>
      <c r="E850" s="75" t="e">
        <f t="shared" si="13"/>
        <v>#DIV/0!</v>
      </c>
    </row>
    <row r="851" customHeight="1" spans="1:5">
      <c r="A851" s="108" t="s">
        <v>674</v>
      </c>
      <c r="B851" s="28">
        <v>0</v>
      </c>
      <c r="C851" s="28">
        <v>0</v>
      </c>
      <c r="D851" s="28"/>
      <c r="E851" s="75" t="e">
        <f t="shared" si="13"/>
        <v>#DIV/0!</v>
      </c>
    </row>
    <row r="852" customHeight="1" spans="1:5">
      <c r="A852" s="108" t="s">
        <v>675</v>
      </c>
      <c r="B852" s="28">
        <v>1294</v>
      </c>
      <c r="C852" s="28">
        <v>1294</v>
      </c>
      <c r="D852" s="28">
        <v>1300</v>
      </c>
      <c r="E852" s="75">
        <f t="shared" si="13"/>
        <v>100.463678516229</v>
      </c>
    </row>
    <row r="853" customHeight="1" spans="1:5">
      <c r="A853" s="108" t="s">
        <v>676</v>
      </c>
      <c r="B853" s="28">
        <v>0</v>
      </c>
      <c r="C853" s="28">
        <v>0</v>
      </c>
      <c r="D853" s="28"/>
      <c r="E853" s="75" t="e">
        <f t="shared" si="13"/>
        <v>#DIV/0!</v>
      </c>
    </row>
    <row r="854" customHeight="1" spans="1:5">
      <c r="A854" s="108" t="s">
        <v>677</v>
      </c>
      <c r="B854" s="28">
        <v>1294</v>
      </c>
      <c r="C854" s="28">
        <v>1294</v>
      </c>
      <c r="D854" s="28">
        <v>1300</v>
      </c>
      <c r="E854" s="75">
        <f t="shared" si="13"/>
        <v>100.463678516229</v>
      </c>
    </row>
    <row r="855" customHeight="1" spans="1:5">
      <c r="A855" s="108" t="s">
        <v>678</v>
      </c>
      <c r="B855" s="28">
        <v>168040</v>
      </c>
      <c r="C855" s="28">
        <v>133040</v>
      </c>
      <c r="D855" s="28">
        <v>140000</v>
      </c>
      <c r="E855" s="75">
        <f t="shared" si="13"/>
        <v>105.231509320505</v>
      </c>
    </row>
    <row r="856" customHeight="1" spans="1:5">
      <c r="A856" s="108" t="s">
        <v>679</v>
      </c>
      <c r="B856" s="28">
        <v>117398</v>
      </c>
      <c r="C856" s="28">
        <v>82368</v>
      </c>
      <c r="D856" s="28">
        <v>97024</v>
      </c>
      <c r="E856" s="75">
        <f t="shared" si="13"/>
        <v>117.793317793318</v>
      </c>
    </row>
    <row r="857" customHeight="1" spans="1:5">
      <c r="A857" s="108" t="s">
        <v>10</v>
      </c>
      <c r="B857" s="28">
        <v>1200</v>
      </c>
      <c r="C857" s="28">
        <v>1200</v>
      </c>
      <c r="D857" s="28">
        <v>1257</v>
      </c>
      <c r="E857" s="75">
        <f t="shared" si="13"/>
        <v>104.75</v>
      </c>
    </row>
    <row r="858" customHeight="1" spans="1:5">
      <c r="A858" s="108" t="s">
        <v>11</v>
      </c>
      <c r="B858" s="28">
        <v>1291</v>
      </c>
      <c r="C858" s="28">
        <v>1291</v>
      </c>
      <c r="D858" s="28">
        <v>1353</v>
      </c>
      <c r="E858" s="75">
        <f t="shared" si="13"/>
        <v>104.802478698683</v>
      </c>
    </row>
    <row r="859" customHeight="1" spans="1:5">
      <c r="A859" s="108" t="s">
        <v>12</v>
      </c>
      <c r="B859" s="28"/>
      <c r="C859" s="28"/>
      <c r="D859" s="28">
        <v>0</v>
      </c>
      <c r="E859" s="75" t="e">
        <f t="shared" si="13"/>
        <v>#DIV/0!</v>
      </c>
    </row>
    <row r="860" customHeight="1" spans="1:5">
      <c r="A860" s="108" t="s">
        <v>680</v>
      </c>
      <c r="B860" s="28">
        <v>6397</v>
      </c>
      <c r="C860" s="28">
        <v>6397</v>
      </c>
      <c r="D860" s="28">
        <v>6704</v>
      </c>
      <c r="E860" s="75">
        <f t="shared" si="13"/>
        <v>104.799124589651</v>
      </c>
    </row>
    <row r="861" customHeight="1" spans="1:5">
      <c r="A861" s="108" t="s">
        <v>681</v>
      </c>
      <c r="B861" s="28">
        <v>1575</v>
      </c>
      <c r="C861" s="28">
        <v>1575</v>
      </c>
      <c r="D861" s="28">
        <v>1650</v>
      </c>
      <c r="E861" s="75">
        <f t="shared" si="13"/>
        <v>104.761904761905</v>
      </c>
    </row>
    <row r="862" customHeight="1" spans="1:5">
      <c r="A862" s="108" t="s">
        <v>682</v>
      </c>
      <c r="B862" s="28"/>
      <c r="C862" s="28"/>
      <c r="D862" s="28">
        <v>0</v>
      </c>
      <c r="E862" s="75" t="e">
        <f t="shared" si="13"/>
        <v>#DIV/0!</v>
      </c>
    </row>
    <row r="863" customHeight="1" spans="1:5">
      <c r="A863" s="108" t="s">
        <v>683</v>
      </c>
      <c r="B863" s="28"/>
      <c r="C863" s="28"/>
      <c r="D863" s="28">
        <v>0</v>
      </c>
      <c r="E863" s="75" t="e">
        <f t="shared" si="13"/>
        <v>#DIV/0!</v>
      </c>
    </row>
    <row r="864" customHeight="1" spans="1:5">
      <c r="A864" s="108" t="s">
        <v>684</v>
      </c>
      <c r="B864" s="28"/>
      <c r="C864" s="28"/>
      <c r="D864" s="28">
        <v>0</v>
      </c>
      <c r="E864" s="75" t="e">
        <f t="shared" si="13"/>
        <v>#DIV/0!</v>
      </c>
    </row>
    <row r="865" customHeight="1" spans="1:5">
      <c r="A865" s="108" t="s">
        <v>685</v>
      </c>
      <c r="B865" s="28">
        <v>3588</v>
      </c>
      <c r="C865" s="28">
        <v>3588</v>
      </c>
      <c r="D865" s="28">
        <v>3761</v>
      </c>
      <c r="E865" s="75">
        <f t="shared" si="13"/>
        <v>104.821627647715</v>
      </c>
    </row>
    <row r="866" customHeight="1" spans="1:5">
      <c r="A866" s="108" t="s">
        <v>686</v>
      </c>
      <c r="B866" s="28"/>
      <c r="C866" s="28"/>
      <c r="D866" s="28">
        <v>0</v>
      </c>
      <c r="E866" s="75" t="e">
        <f t="shared" si="13"/>
        <v>#DIV/0!</v>
      </c>
    </row>
    <row r="867" customHeight="1" spans="1:5">
      <c r="A867" s="108" t="s">
        <v>687</v>
      </c>
      <c r="B867" s="28"/>
      <c r="C867" s="28"/>
      <c r="D867" s="28">
        <v>0</v>
      </c>
      <c r="E867" s="75" t="e">
        <f t="shared" si="13"/>
        <v>#DIV/0!</v>
      </c>
    </row>
    <row r="868" customHeight="1" spans="1:5">
      <c r="A868" s="108" t="s">
        <v>688</v>
      </c>
      <c r="B868" s="28"/>
      <c r="C868" s="28"/>
      <c r="D868" s="28">
        <v>0</v>
      </c>
      <c r="E868" s="75" t="e">
        <f t="shared" si="13"/>
        <v>#DIV/0!</v>
      </c>
    </row>
    <row r="869" customHeight="1" spans="1:5">
      <c r="A869" s="108" t="s">
        <v>689</v>
      </c>
      <c r="B869" s="28"/>
      <c r="C869" s="28"/>
      <c r="D869" s="28">
        <v>0</v>
      </c>
      <c r="E869" s="75" t="e">
        <f t="shared" si="13"/>
        <v>#DIV/0!</v>
      </c>
    </row>
    <row r="870" customHeight="1" spans="1:5">
      <c r="A870" s="108" t="s">
        <v>690</v>
      </c>
      <c r="B870" s="28"/>
      <c r="C870" s="28"/>
      <c r="D870" s="28">
        <v>0</v>
      </c>
      <c r="E870" s="75" t="e">
        <f t="shared" si="13"/>
        <v>#DIV/0!</v>
      </c>
    </row>
    <row r="871" customHeight="1" spans="1:5">
      <c r="A871" s="108" t="s">
        <v>691</v>
      </c>
      <c r="B871" s="28"/>
      <c r="C871" s="28"/>
      <c r="D871" s="28">
        <v>0</v>
      </c>
      <c r="E871" s="75" t="e">
        <f t="shared" si="13"/>
        <v>#DIV/0!</v>
      </c>
    </row>
    <row r="872" customHeight="1" spans="1:5">
      <c r="A872" s="108" t="s">
        <v>692</v>
      </c>
      <c r="B872" s="28"/>
      <c r="C872" s="28"/>
      <c r="D872" s="28">
        <v>0</v>
      </c>
      <c r="E872" s="75" t="e">
        <f t="shared" si="13"/>
        <v>#DIV/0!</v>
      </c>
    </row>
    <row r="873" customHeight="1" spans="1:5">
      <c r="A873" s="108" t="s">
        <v>693</v>
      </c>
      <c r="B873" s="28">
        <v>1768</v>
      </c>
      <c r="C873" s="28">
        <v>1768</v>
      </c>
      <c r="D873" s="28">
        <v>1853</v>
      </c>
      <c r="E873" s="75">
        <f t="shared" si="13"/>
        <v>104.807692307692</v>
      </c>
    </row>
    <row r="874" customHeight="1" spans="1:5">
      <c r="A874" s="108" t="s">
        <v>694</v>
      </c>
      <c r="B874" s="28"/>
      <c r="C874" s="28"/>
      <c r="D874" s="28">
        <v>0</v>
      </c>
      <c r="E874" s="75" t="e">
        <f t="shared" si="13"/>
        <v>#DIV/0!</v>
      </c>
    </row>
    <row r="875" customHeight="1" spans="1:5">
      <c r="A875" s="108" t="s">
        <v>695</v>
      </c>
      <c r="B875" s="28"/>
      <c r="C875" s="28"/>
      <c r="D875" s="28">
        <v>0</v>
      </c>
      <c r="E875" s="75" t="e">
        <f t="shared" si="13"/>
        <v>#DIV/0!</v>
      </c>
    </row>
    <row r="876" customHeight="1" spans="1:5">
      <c r="A876" s="108" t="s">
        <v>696</v>
      </c>
      <c r="B876" s="28"/>
      <c r="C876" s="28"/>
      <c r="D876" s="28">
        <v>0</v>
      </c>
      <c r="E876" s="75" t="e">
        <f t="shared" si="13"/>
        <v>#DIV/0!</v>
      </c>
    </row>
    <row r="877" customHeight="1" spans="1:5">
      <c r="A877" s="108" t="s">
        <v>697</v>
      </c>
      <c r="B877" s="28">
        <v>249</v>
      </c>
      <c r="C877" s="28">
        <v>249</v>
      </c>
      <c r="D877" s="28">
        <v>261</v>
      </c>
      <c r="E877" s="75">
        <f t="shared" si="13"/>
        <v>104.819277108434</v>
      </c>
    </row>
    <row r="878" customHeight="1" spans="1:5">
      <c r="A878" s="108" t="s">
        <v>698</v>
      </c>
      <c r="B878" s="28">
        <v>101330</v>
      </c>
      <c r="C878" s="28">
        <v>66300</v>
      </c>
      <c r="D878" s="28">
        <v>80185</v>
      </c>
      <c r="E878" s="75">
        <f t="shared" si="13"/>
        <v>120.942684766214</v>
      </c>
    </row>
    <row r="879" customHeight="1" spans="1:5">
      <c r="A879" s="108" t="s">
        <v>699</v>
      </c>
      <c r="B879" s="28"/>
      <c r="C879" s="28"/>
      <c r="D879" s="28"/>
      <c r="E879" s="75" t="e">
        <f t="shared" si="13"/>
        <v>#DIV/0!</v>
      </c>
    </row>
    <row r="880" customHeight="1" spans="1:5">
      <c r="A880" s="108" t="s">
        <v>10</v>
      </c>
      <c r="B880" s="28"/>
      <c r="C880" s="28"/>
      <c r="D880" s="28"/>
      <c r="E880" s="75" t="e">
        <f t="shared" si="13"/>
        <v>#DIV/0!</v>
      </c>
    </row>
    <row r="881" customHeight="1" spans="1:5">
      <c r="A881" s="108" t="s">
        <v>11</v>
      </c>
      <c r="B881" s="28"/>
      <c r="C881" s="28"/>
      <c r="D881" s="28"/>
      <c r="E881" s="75" t="e">
        <f t="shared" si="13"/>
        <v>#DIV/0!</v>
      </c>
    </row>
    <row r="882" customHeight="1" spans="1:5">
      <c r="A882" s="108" t="s">
        <v>12</v>
      </c>
      <c r="B882" s="28"/>
      <c r="C882" s="28"/>
      <c r="D882" s="28"/>
      <c r="E882" s="75" t="e">
        <f t="shared" si="13"/>
        <v>#DIV/0!</v>
      </c>
    </row>
    <row r="883" customHeight="1" spans="1:5">
      <c r="A883" s="108" t="s">
        <v>700</v>
      </c>
      <c r="B883" s="28"/>
      <c r="C883" s="28"/>
      <c r="D883" s="28"/>
      <c r="E883" s="75" t="e">
        <f t="shared" si="13"/>
        <v>#DIV/0!</v>
      </c>
    </row>
    <row r="884" customHeight="1" spans="1:5">
      <c r="A884" s="108" t="s">
        <v>701</v>
      </c>
      <c r="B884" s="28"/>
      <c r="C884" s="28"/>
      <c r="D884" s="28"/>
      <c r="E884" s="75" t="e">
        <f t="shared" si="13"/>
        <v>#DIV/0!</v>
      </c>
    </row>
    <row r="885" customHeight="1" spans="1:5">
      <c r="A885" s="108" t="s">
        <v>702</v>
      </c>
      <c r="B885" s="28"/>
      <c r="C885" s="28"/>
      <c r="D885" s="28"/>
      <c r="E885" s="75" t="e">
        <f t="shared" si="13"/>
        <v>#DIV/0!</v>
      </c>
    </row>
    <row r="886" customHeight="1" spans="1:5">
      <c r="A886" s="108" t="s">
        <v>703</v>
      </c>
      <c r="B886" s="28"/>
      <c r="C886" s="28"/>
      <c r="D886" s="28"/>
      <c r="E886" s="75" t="e">
        <f t="shared" si="13"/>
        <v>#DIV/0!</v>
      </c>
    </row>
    <row r="887" customHeight="1" spans="1:5">
      <c r="A887" s="108" t="s">
        <v>704</v>
      </c>
      <c r="B887" s="28"/>
      <c r="C887" s="28"/>
      <c r="D887" s="28"/>
      <c r="E887" s="75" t="e">
        <f t="shared" si="13"/>
        <v>#DIV/0!</v>
      </c>
    </row>
    <row r="888" customHeight="1" spans="1:5">
      <c r="A888" s="108" t="s">
        <v>705</v>
      </c>
      <c r="B888" s="28"/>
      <c r="C888" s="28"/>
      <c r="D888" s="28"/>
      <c r="E888" s="75" t="e">
        <f t="shared" si="13"/>
        <v>#DIV/0!</v>
      </c>
    </row>
    <row r="889" customHeight="1" spans="1:5">
      <c r="A889" s="108" t="s">
        <v>706</v>
      </c>
      <c r="B889" s="28">
        <v>36467</v>
      </c>
      <c r="C889" s="28">
        <v>36467</v>
      </c>
      <c r="D889" s="28">
        <v>28217</v>
      </c>
      <c r="E889" s="75">
        <f t="shared" si="13"/>
        <v>77.3768064277292</v>
      </c>
    </row>
    <row r="890" customHeight="1" spans="1:5">
      <c r="A890" s="108" t="s">
        <v>10</v>
      </c>
      <c r="B890" s="28">
        <v>0</v>
      </c>
      <c r="C890" s="28">
        <v>0</v>
      </c>
      <c r="D890" s="28"/>
      <c r="E890" s="75" t="e">
        <f t="shared" si="13"/>
        <v>#DIV/0!</v>
      </c>
    </row>
    <row r="891" customHeight="1" spans="1:5">
      <c r="A891" s="108" t="s">
        <v>11</v>
      </c>
      <c r="B891" s="28">
        <v>0</v>
      </c>
      <c r="C891" s="28">
        <v>0</v>
      </c>
      <c r="D891" s="28"/>
      <c r="E891" s="75" t="e">
        <f t="shared" si="13"/>
        <v>#DIV/0!</v>
      </c>
    </row>
    <row r="892" customHeight="1" spans="1:5">
      <c r="A892" s="108" t="s">
        <v>12</v>
      </c>
      <c r="B892" s="28">
        <v>0</v>
      </c>
      <c r="C892" s="28">
        <v>0</v>
      </c>
      <c r="D892" s="28"/>
      <c r="E892" s="75" t="e">
        <f t="shared" si="13"/>
        <v>#DIV/0!</v>
      </c>
    </row>
    <row r="893" customHeight="1" spans="1:5">
      <c r="A893" s="108" t="s">
        <v>707</v>
      </c>
      <c r="B893" s="28">
        <v>11467</v>
      </c>
      <c r="C893" s="28">
        <v>11467</v>
      </c>
      <c r="D893" s="28">
        <v>12017</v>
      </c>
      <c r="E893" s="75">
        <f t="shared" si="13"/>
        <v>104.796372198483</v>
      </c>
    </row>
    <row r="894" customHeight="1" spans="1:5">
      <c r="A894" s="108" t="s">
        <v>708</v>
      </c>
      <c r="B894" s="28">
        <v>0</v>
      </c>
      <c r="C894" s="28">
        <v>0</v>
      </c>
      <c r="D894" s="28">
        <v>0</v>
      </c>
      <c r="E894" s="75" t="e">
        <f t="shared" si="13"/>
        <v>#DIV/0!</v>
      </c>
    </row>
    <row r="895" customHeight="1" spans="1:5">
      <c r="A895" s="108" t="s">
        <v>709</v>
      </c>
      <c r="B895" s="28">
        <v>0</v>
      </c>
      <c r="C895" s="28">
        <v>0</v>
      </c>
      <c r="D895" s="28">
        <v>0</v>
      </c>
      <c r="E895" s="75" t="e">
        <f t="shared" si="13"/>
        <v>#DIV/0!</v>
      </c>
    </row>
    <row r="896" customHeight="1" spans="1:5">
      <c r="A896" s="108" t="s">
        <v>710</v>
      </c>
      <c r="B896" s="28">
        <v>0</v>
      </c>
      <c r="C896" s="28">
        <v>0</v>
      </c>
      <c r="D896" s="28">
        <v>0</v>
      </c>
      <c r="E896" s="75" t="e">
        <f t="shared" si="13"/>
        <v>#DIV/0!</v>
      </c>
    </row>
    <row r="897" customHeight="1" spans="1:5">
      <c r="A897" s="108" t="s">
        <v>711</v>
      </c>
      <c r="B897" s="28">
        <v>0</v>
      </c>
      <c r="C897" s="28">
        <v>0</v>
      </c>
      <c r="D897" s="28">
        <v>0</v>
      </c>
      <c r="E897" s="75" t="e">
        <f t="shared" si="13"/>
        <v>#DIV/0!</v>
      </c>
    </row>
    <row r="898" customHeight="1" spans="1:5">
      <c r="A898" s="108" t="s">
        <v>712</v>
      </c>
      <c r="B898" s="28">
        <v>25000</v>
      </c>
      <c r="C898" s="28">
        <v>25000</v>
      </c>
      <c r="D898" s="28">
        <v>16200</v>
      </c>
      <c r="E898" s="75">
        <f t="shared" si="13"/>
        <v>64.8</v>
      </c>
    </row>
    <row r="899" customHeight="1" spans="1:5">
      <c r="A899" s="108" t="s">
        <v>713</v>
      </c>
      <c r="B899" s="28">
        <v>9844</v>
      </c>
      <c r="C899" s="28">
        <v>9844</v>
      </c>
      <c r="D899" s="28">
        <v>10317</v>
      </c>
      <c r="E899" s="75">
        <f t="shared" si="13"/>
        <v>104.804957334417</v>
      </c>
    </row>
    <row r="900" customHeight="1" spans="1:5">
      <c r="A900" s="108" t="s">
        <v>714</v>
      </c>
      <c r="B900" s="28">
        <v>2647</v>
      </c>
      <c r="C900" s="28">
        <v>2647</v>
      </c>
      <c r="D900" s="28">
        <v>2775</v>
      </c>
      <c r="E900" s="75">
        <f t="shared" si="13"/>
        <v>104.835663014734</v>
      </c>
    </row>
    <row r="901" customHeight="1" spans="1:5">
      <c r="A901" s="108" t="s">
        <v>715</v>
      </c>
      <c r="B901" s="28">
        <v>6095</v>
      </c>
      <c r="C901" s="28">
        <v>6095</v>
      </c>
      <c r="D901" s="28">
        <v>6387</v>
      </c>
      <c r="E901" s="75">
        <f t="shared" ref="E901:E964" si="14">D901/C901*100</f>
        <v>104.790812141099</v>
      </c>
    </row>
    <row r="902" customHeight="1" spans="1:5">
      <c r="A902" s="108" t="s">
        <v>716</v>
      </c>
      <c r="B902" s="28">
        <v>1102</v>
      </c>
      <c r="C902" s="28">
        <v>1102</v>
      </c>
      <c r="D902" s="28">
        <v>1155</v>
      </c>
      <c r="E902" s="75">
        <f t="shared" si="14"/>
        <v>104.80943738657</v>
      </c>
    </row>
    <row r="903" customHeight="1" spans="1:5">
      <c r="A903" s="108" t="s">
        <v>717</v>
      </c>
      <c r="B903" s="28"/>
      <c r="C903" s="28"/>
      <c r="D903" s="28"/>
      <c r="E903" s="75" t="e">
        <f t="shared" si="14"/>
        <v>#DIV/0!</v>
      </c>
    </row>
    <row r="904" customHeight="1" spans="1:5">
      <c r="A904" s="108" t="s">
        <v>718</v>
      </c>
      <c r="B904" s="28"/>
      <c r="C904" s="28"/>
      <c r="D904" s="28"/>
      <c r="E904" s="75" t="e">
        <f t="shared" si="14"/>
        <v>#DIV/0!</v>
      </c>
    </row>
    <row r="905" customHeight="1" spans="1:5">
      <c r="A905" s="108" t="s">
        <v>10</v>
      </c>
      <c r="B905" s="28"/>
      <c r="C905" s="28"/>
      <c r="D905" s="28"/>
      <c r="E905" s="75" t="e">
        <f t="shared" si="14"/>
        <v>#DIV/0!</v>
      </c>
    </row>
    <row r="906" customHeight="1" spans="1:5">
      <c r="A906" s="108" t="s">
        <v>11</v>
      </c>
      <c r="B906" s="28"/>
      <c r="C906" s="28"/>
      <c r="D906" s="28"/>
      <c r="E906" s="75" t="e">
        <f t="shared" si="14"/>
        <v>#DIV/0!</v>
      </c>
    </row>
    <row r="907" customHeight="1" spans="1:5">
      <c r="A907" s="108" t="s">
        <v>12</v>
      </c>
      <c r="B907" s="28"/>
      <c r="C907" s="28"/>
      <c r="D907" s="28"/>
      <c r="E907" s="75" t="e">
        <f t="shared" si="14"/>
        <v>#DIV/0!</v>
      </c>
    </row>
    <row r="908" customHeight="1" spans="1:5">
      <c r="A908" s="108" t="s">
        <v>704</v>
      </c>
      <c r="B908" s="28"/>
      <c r="C908" s="28"/>
      <c r="D908" s="28"/>
      <c r="E908" s="75" t="e">
        <f t="shared" si="14"/>
        <v>#DIV/0!</v>
      </c>
    </row>
    <row r="909" customHeight="1" spans="1:5">
      <c r="A909" s="108" t="s">
        <v>719</v>
      </c>
      <c r="B909" s="28"/>
      <c r="C909" s="28"/>
      <c r="D909" s="28"/>
      <c r="E909" s="75" t="e">
        <f t="shared" si="14"/>
        <v>#DIV/0!</v>
      </c>
    </row>
    <row r="910" customHeight="1" spans="1:5">
      <c r="A910" s="108" t="s">
        <v>720</v>
      </c>
      <c r="B910" s="28"/>
      <c r="C910" s="28"/>
      <c r="D910" s="28"/>
      <c r="E910" s="75" t="e">
        <f t="shared" si="14"/>
        <v>#DIV/0!</v>
      </c>
    </row>
    <row r="911" customHeight="1" spans="1:5">
      <c r="A911" s="108" t="s">
        <v>721</v>
      </c>
      <c r="B911" s="28">
        <v>242</v>
      </c>
      <c r="C911" s="28">
        <v>242</v>
      </c>
      <c r="D911" s="28">
        <v>1052</v>
      </c>
      <c r="E911" s="75">
        <f t="shared" si="14"/>
        <v>434.710743801653</v>
      </c>
    </row>
    <row r="912" customHeight="1" spans="1:5">
      <c r="A912" s="108" t="s">
        <v>722</v>
      </c>
      <c r="B912" s="28">
        <v>0</v>
      </c>
      <c r="C912" s="28">
        <v>0</v>
      </c>
      <c r="D912" s="28"/>
      <c r="E912" s="75" t="e">
        <f t="shared" si="14"/>
        <v>#DIV/0!</v>
      </c>
    </row>
    <row r="913" customHeight="1" spans="1:5">
      <c r="A913" s="108" t="s">
        <v>723</v>
      </c>
      <c r="B913" s="28">
        <v>0</v>
      </c>
      <c r="C913" s="28">
        <v>0</v>
      </c>
      <c r="D913" s="28"/>
      <c r="E913" s="75" t="e">
        <f t="shared" si="14"/>
        <v>#DIV/0!</v>
      </c>
    </row>
    <row r="914" customHeight="1" spans="1:5">
      <c r="A914" s="108" t="s">
        <v>724</v>
      </c>
      <c r="B914" s="28">
        <v>184</v>
      </c>
      <c r="C914" s="28">
        <v>184</v>
      </c>
      <c r="D914" s="28">
        <v>192</v>
      </c>
      <c r="E914" s="75">
        <f t="shared" si="14"/>
        <v>104.347826086957</v>
      </c>
    </row>
    <row r="915" customHeight="1" spans="1:5">
      <c r="A915" s="108" t="s">
        <v>725</v>
      </c>
      <c r="B915" s="28">
        <v>58</v>
      </c>
      <c r="C915" s="28">
        <v>58</v>
      </c>
      <c r="D915" s="28">
        <v>860</v>
      </c>
      <c r="E915" s="75">
        <f t="shared" si="14"/>
        <v>1482.75862068966</v>
      </c>
    </row>
    <row r="916" customHeight="1" spans="1:5">
      <c r="A916" s="108" t="s">
        <v>726</v>
      </c>
      <c r="B916" s="28">
        <v>4089</v>
      </c>
      <c r="C916" s="28">
        <v>4089</v>
      </c>
      <c r="D916" s="28">
        <v>3390</v>
      </c>
      <c r="E916" s="75">
        <f t="shared" si="14"/>
        <v>82.9053558327219</v>
      </c>
    </row>
    <row r="917" customHeight="1" spans="1:5">
      <c r="A917" s="108" t="s">
        <v>727</v>
      </c>
      <c r="B917" s="28">
        <v>2000</v>
      </c>
      <c r="C917" s="28">
        <v>2000</v>
      </c>
      <c r="D917" s="28">
        <v>2000</v>
      </c>
      <c r="E917" s="75">
        <f t="shared" si="14"/>
        <v>100</v>
      </c>
    </row>
    <row r="918" customHeight="1" spans="1:5">
      <c r="A918" s="108" t="s">
        <v>728</v>
      </c>
      <c r="B918" s="28">
        <v>2089</v>
      </c>
      <c r="C918" s="28">
        <v>2089</v>
      </c>
      <c r="D918" s="28">
        <v>1390</v>
      </c>
      <c r="E918" s="75">
        <f t="shared" si="14"/>
        <v>66.5390138822403</v>
      </c>
    </row>
    <row r="919" customHeight="1" spans="1:5">
      <c r="A919" s="108" t="s">
        <v>729</v>
      </c>
      <c r="B919" s="28">
        <v>12200</v>
      </c>
      <c r="C919" s="28">
        <v>12200</v>
      </c>
      <c r="D919" s="28">
        <v>12800</v>
      </c>
      <c r="E919" s="75">
        <f t="shared" si="14"/>
        <v>104.918032786885</v>
      </c>
    </row>
    <row r="920" customHeight="1" spans="1:5">
      <c r="A920" s="108" t="s">
        <v>730</v>
      </c>
      <c r="B920" s="28">
        <v>0</v>
      </c>
      <c r="C920" s="28">
        <v>0</v>
      </c>
      <c r="D920" s="28"/>
      <c r="E920" s="75" t="e">
        <f t="shared" si="14"/>
        <v>#DIV/0!</v>
      </c>
    </row>
    <row r="921" customHeight="1" spans="1:5">
      <c r="A921" s="108" t="s">
        <v>10</v>
      </c>
      <c r="B921" s="28">
        <v>0</v>
      </c>
      <c r="C921" s="28">
        <v>0</v>
      </c>
      <c r="D921" s="28"/>
      <c r="E921" s="75" t="e">
        <f t="shared" si="14"/>
        <v>#DIV/0!</v>
      </c>
    </row>
    <row r="922" customHeight="1" spans="1:5">
      <c r="A922" s="108" t="s">
        <v>11</v>
      </c>
      <c r="B922" s="28">
        <v>0</v>
      </c>
      <c r="C922" s="28">
        <v>0</v>
      </c>
      <c r="D922" s="28"/>
      <c r="E922" s="75" t="e">
        <f t="shared" si="14"/>
        <v>#DIV/0!</v>
      </c>
    </row>
    <row r="923" customHeight="1" spans="1:5">
      <c r="A923" s="108" t="s">
        <v>12</v>
      </c>
      <c r="B923" s="28">
        <v>0</v>
      </c>
      <c r="C923" s="28">
        <v>0</v>
      </c>
      <c r="D923" s="28"/>
      <c r="E923" s="75" t="e">
        <f t="shared" si="14"/>
        <v>#DIV/0!</v>
      </c>
    </row>
    <row r="924" customHeight="1" spans="1:5">
      <c r="A924" s="108" t="s">
        <v>731</v>
      </c>
      <c r="B924" s="28">
        <v>0</v>
      </c>
      <c r="C924" s="28">
        <v>0</v>
      </c>
      <c r="D924" s="28"/>
      <c r="E924" s="75" t="e">
        <f t="shared" si="14"/>
        <v>#DIV/0!</v>
      </c>
    </row>
    <row r="925" customHeight="1" spans="1:5">
      <c r="A925" s="108" t="s">
        <v>732</v>
      </c>
      <c r="B925" s="28">
        <v>0</v>
      </c>
      <c r="C925" s="28">
        <v>0</v>
      </c>
      <c r="D925" s="28"/>
      <c r="E925" s="75" t="e">
        <f t="shared" si="14"/>
        <v>#DIV/0!</v>
      </c>
    </row>
    <row r="926" customHeight="1" spans="1:5">
      <c r="A926" s="108" t="s">
        <v>733</v>
      </c>
      <c r="B926" s="28">
        <v>0</v>
      </c>
      <c r="C926" s="28">
        <v>0</v>
      </c>
      <c r="D926" s="28"/>
      <c r="E926" s="75" t="e">
        <f t="shared" si="14"/>
        <v>#DIV/0!</v>
      </c>
    </row>
    <row r="927" customHeight="1" spans="1:5">
      <c r="A927" s="108" t="s">
        <v>734</v>
      </c>
      <c r="B927" s="28">
        <v>0</v>
      </c>
      <c r="C927" s="28">
        <v>0</v>
      </c>
      <c r="D927" s="28"/>
      <c r="E927" s="75" t="e">
        <f t="shared" si="14"/>
        <v>#DIV/0!</v>
      </c>
    </row>
    <row r="928" customHeight="1" spans="1:5">
      <c r="A928" s="108" t="s">
        <v>735</v>
      </c>
      <c r="B928" s="28">
        <v>0</v>
      </c>
      <c r="C928" s="28">
        <v>0</v>
      </c>
      <c r="D928" s="28"/>
      <c r="E928" s="75" t="e">
        <f t="shared" si="14"/>
        <v>#DIV/0!</v>
      </c>
    </row>
    <row r="929" customHeight="1" spans="1:5">
      <c r="A929" s="108" t="s">
        <v>736</v>
      </c>
      <c r="B929" s="28">
        <v>0</v>
      </c>
      <c r="C929" s="28">
        <v>0</v>
      </c>
      <c r="D929" s="28"/>
      <c r="E929" s="75" t="e">
        <f t="shared" si="14"/>
        <v>#DIV/0!</v>
      </c>
    </row>
    <row r="930" customHeight="1" spans="1:5">
      <c r="A930" s="108" t="s">
        <v>737</v>
      </c>
      <c r="B930" s="28">
        <v>0</v>
      </c>
      <c r="C930" s="28">
        <v>0</v>
      </c>
      <c r="D930" s="28"/>
      <c r="E930" s="75" t="e">
        <f t="shared" si="14"/>
        <v>#DIV/0!</v>
      </c>
    </row>
    <row r="931" customHeight="1" spans="1:5">
      <c r="A931" s="108" t="s">
        <v>10</v>
      </c>
      <c r="B931" s="28">
        <v>0</v>
      </c>
      <c r="C931" s="28">
        <v>0</v>
      </c>
      <c r="D931" s="28"/>
      <c r="E931" s="75" t="e">
        <f t="shared" si="14"/>
        <v>#DIV/0!</v>
      </c>
    </row>
    <row r="932" customHeight="1" spans="1:5">
      <c r="A932" s="108" t="s">
        <v>11</v>
      </c>
      <c r="B932" s="28">
        <v>0</v>
      </c>
      <c r="C932" s="28">
        <v>0</v>
      </c>
      <c r="D932" s="28"/>
      <c r="E932" s="75" t="e">
        <f t="shared" si="14"/>
        <v>#DIV/0!</v>
      </c>
    </row>
    <row r="933" customHeight="1" spans="1:5">
      <c r="A933" s="108" t="s">
        <v>12</v>
      </c>
      <c r="B933" s="28">
        <v>0</v>
      </c>
      <c r="C933" s="28">
        <v>0</v>
      </c>
      <c r="D933" s="28"/>
      <c r="E933" s="75" t="e">
        <f t="shared" si="14"/>
        <v>#DIV/0!</v>
      </c>
    </row>
    <row r="934" customHeight="1" spans="1:5">
      <c r="A934" s="108" t="s">
        <v>738</v>
      </c>
      <c r="B934" s="28">
        <v>0</v>
      </c>
      <c r="C934" s="28">
        <v>0</v>
      </c>
      <c r="D934" s="28"/>
      <c r="E934" s="75" t="e">
        <f t="shared" si="14"/>
        <v>#DIV/0!</v>
      </c>
    </row>
    <row r="935" customHeight="1" spans="1:5">
      <c r="A935" s="108" t="s">
        <v>739</v>
      </c>
      <c r="B935" s="28">
        <v>0</v>
      </c>
      <c r="C935" s="28">
        <v>0</v>
      </c>
      <c r="D935" s="28"/>
      <c r="E935" s="75" t="e">
        <f t="shared" si="14"/>
        <v>#DIV/0!</v>
      </c>
    </row>
    <row r="936" customHeight="1" spans="1:5">
      <c r="A936" s="108" t="s">
        <v>740</v>
      </c>
      <c r="B936" s="28">
        <v>0</v>
      </c>
      <c r="C936" s="28">
        <v>0</v>
      </c>
      <c r="D936" s="28"/>
      <c r="E936" s="75" t="e">
        <f t="shared" si="14"/>
        <v>#DIV/0!</v>
      </c>
    </row>
    <row r="937" customHeight="1" spans="1:5">
      <c r="A937" s="108" t="s">
        <v>741</v>
      </c>
      <c r="B937" s="28">
        <v>0</v>
      </c>
      <c r="C937" s="28">
        <v>0</v>
      </c>
      <c r="D937" s="28"/>
      <c r="E937" s="75" t="e">
        <f t="shared" si="14"/>
        <v>#DIV/0!</v>
      </c>
    </row>
    <row r="938" customHeight="1" spans="1:5">
      <c r="A938" s="108" t="s">
        <v>742</v>
      </c>
      <c r="B938" s="28">
        <v>0</v>
      </c>
      <c r="C938" s="28">
        <v>0</v>
      </c>
      <c r="D938" s="28"/>
      <c r="E938" s="75" t="e">
        <f t="shared" si="14"/>
        <v>#DIV/0!</v>
      </c>
    </row>
    <row r="939" customHeight="1" spans="1:5">
      <c r="A939" s="108" t="s">
        <v>743</v>
      </c>
      <c r="B939" s="28">
        <v>0</v>
      </c>
      <c r="C939" s="28">
        <v>0</v>
      </c>
      <c r="D939" s="28"/>
      <c r="E939" s="75" t="e">
        <f t="shared" si="14"/>
        <v>#DIV/0!</v>
      </c>
    </row>
    <row r="940" customHeight="1" spans="1:5">
      <c r="A940" s="108" t="s">
        <v>744</v>
      </c>
      <c r="B940" s="28">
        <v>0</v>
      </c>
      <c r="C940" s="28">
        <v>0</v>
      </c>
      <c r="D940" s="28"/>
      <c r="E940" s="75" t="e">
        <f t="shared" si="14"/>
        <v>#DIV/0!</v>
      </c>
    </row>
    <row r="941" customHeight="1" spans="1:5">
      <c r="A941" s="108" t="s">
        <v>745</v>
      </c>
      <c r="B941" s="28">
        <v>0</v>
      </c>
      <c r="C941" s="28">
        <v>0</v>
      </c>
      <c r="D941" s="28"/>
      <c r="E941" s="75" t="e">
        <f t="shared" si="14"/>
        <v>#DIV/0!</v>
      </c>
    </row>
    <row r="942" customHeight="1" spans="1:5">
      <c r="A942" s="108" t="s">
        <v>746</v>
      </c>
      <c r="B942" s="28">
        <v>0</v>
      </c>
      <c r="C942" s="28">
        <v>0</v>
      </c>
      <c r="D942" s="28"/>
      <c r="E942" s="75" t="e">
        <f t="shared" si="14"/>
        <v>#DIV/0!</v>
      </c>
    </row>
    <row r="943" customHeight="1" spans="1:5">
      <c r="A943" s="108" t="s">
        <v>747</v>
      </c>
      <c r="B943" s="28">
        <v>0</v>
      </c>
      <c r="C943" s="28">
        <v>0</v>
      </c>
      <c r="D943" s="28"/>
      <c r="E943" s="75" t="e">
        <f t="shared" si="14"/>
        <v>#DIV/0!</v>
      </c>
    </row>
    <row r="944" customHeight="1" spans="1:5">
      <c r="A944" s="108" t="s">
        <v>748</v>
      </c>
      <c r="B944" s="28">
        <v>0</v>
      </c>
      <c r="C944" s="28">
        <v>0</v>
      </c>
      <c r="D944" s="28"/>
      <c r="E944" s="75" t="e">
        <f t="shared" si="14"/>
        <v>#DIV/0!</v>
      </c>
    </row>
    <row r="945" customHeight="1" spans="1:5">
      <c r="A945" s="108" t="s">
        <v>749</v>
      </c>
      <c r="B945" s="28">
        <v>0</v>
      </c>
      <c r="C945" s="28">
        <v>0</v>
      </c>
      <c r="D945" s="28"/>
      <c r="E945" s="75" t="e">
        <f t="shared" si="14"/>
        <v>#DIV/0!</v>
      </c>
    </row>
    <row r="946" customHeight="1" spans="1:5">
      <c r="A946" s="108" t="s">
        <v>750</v>
      </c>
      <c r="B946" s="28">
        <v>92</v>
      </c>
      <c r="C946" s="28">
        <v>92</v>
      </c>
      <c r="D946" s="28">
        <v>96</v>
      </c>
      <c r="E946" s="75">
        <f t="shared" si="14"/>
        <v>104.347826086957</v>
      </c>
    </row>
    <row r="947" customHeight="1" spans="1:5">
      <c r="A947" s="108" t="s">
        <v>10</v>
      </c>
      <c r="B947" s="28">
        <v>0</v>
      </c>
      <c r="C947" s="28">
        <v>0</v>
      </c>
      <c r="D947" s="28"/>
      <c r="E947" s="75" t="e">
        <f t="shared" si="14"/>
        <v>#DIV/0!</v>
      </c>
    </row>
    <row r="948" customHeight="1" spans="1:5">
      <c r="A948" s="108" t="s">
        <v>11</v>
      </c>
      <c r="B948" s="28">
        <v>0</v>
      </c>
      <c r="C948" s="28">
        <v>0</v>
      </c>
      <c r="D948" s="28"/>
      <c r="E948" s="75" t="e">
        <f t="shared" si="14"/>
        <v>#DIV/0!</v>
      </c>
    </row>
    <row r="949" customHeight="1" spans="1:5">
      <c r="A949" s="108" t="s">
        <v>12</v>
      </c>
      <c r="B949" s="28">
        <v>0</v>
      </c>
      <c r="C949" s="28">
        <v>0</v>
      </c>
      <c r="D949" s="28"/>
      <c r="E949" s="75" t="e">
        <f t="shared" si="14"/>
        <v>#DIV/0!</v>
      </c>
    </row>
    <row r="950" customHeight="1" spans="1:5">
      <c r="A950" s="108" t="s">
        <v>751</v>
      </c>
      <c r="B950" s="28">
        <v>92</v>
      </c>
      <c r="C950" s="28">
        <v>92</v>
      </c>
      <c r="D950" s="28">
        <v>96</v>
      </c>
      <c r="E950" s="75">
        <f t="shared" si="14"/>
        <v>104.347826086957</v>
      </c>
    </row>
    <row r="951" customHeight="1" spans="1:5">
      <c r="A951" s="108" t="s">
        <v>752</v>
      </c>
      <c r="B951" s="28">
        <v>3063</v>
      </c>
      <c r="C951" s="28">
        <v>3063</v>
      </c>
      <c r="D951" s="28">
        <v>3213</v>
      </c>
      <c r="E951" s="75">
        <f t="shared" si="14"/>
        <v>104.897159647405</v>
      </c>
    </row>
    <row r="952" customHeight="1" spans="1:5">
      <c r="A952" s="108" t="s">
        <v>10</v>
      </c>
      <c r="B952" s="28">
        <v>0</v>
      </c>
      <c r="C952" s="28">
        <v>0</v>
      </c>
      <c r="D952" s="28"/>
      <c r="E952" s="75" t="e">
        <f t="shared" si="14"/>
        <v>#DIV/0!</v>
      </c>
    </row>
    <row r="953" customHeight="1" spans="1:5">
      <c r="A953" s="108" t="s">
        <v>11</v>
      </c>
      <c r="B953" s="28">
        <v>0</v>
      </c>
      <c r="C953" s="28">
        <v>0</v>
      </c>
      <c r="D953" s="28"/>
      <c r="E953" s="75" t="e">
        <f t="shared" si="14"/>
        <v>#DIV/0!</v>
      </c>
    </row>
    <row r="954" customHeight="1" spans="1:5">
      <c r="A954" s="108" t="s">
        <v>12</v>
      </c>
      <c r="B954" s="28">
        <v>0</v>
      </c>
      <c r="C954" s="28">
        <v>0</v>
      </c>
      <c r="D954" s="28"/>
      <c r="E954" s="75" t="e">
        <f t="shared" si="14"/>
        <v>#DIV/0!</v>
      </c>
    </row>
    <row r="955" customHeight="1" spans="1:5">
      <c r="A955" s="108" t="s">
        <v>753</v>
      </c>
      <c r="B955" s="28">
        <v>0</v>
      </c>
      <c r="C955" s="28">
        <v>0</v>
      </c>
      <c r="D955" s="28"/>
      <c r="E955" s="75" t="e">
        <f t="shared" si="14"/>
        <v>#DIV/0!</v>
      </c>
    </row>
    <row r="956" customHeight="1" spans="1:5">
      <c r="A956" s="108" t="s">
        <v>754</v>
      </c>
      <c r="B956" s="28">
        <v>0</v>
      </c>
      <c r="C956" s="28">
        <v>0</v>
      </c>
      <c r="D956" s="28"/>
      <c r="E956" s="75" t="e">
        <f t="shared" si="14"/>
        <v>#DIV/0!</v>
      </c>
    </row>
    <row r="957" customHeight="1" spans="1:5">
      <c r="A957" s="108" t="s">
        <v>755</v>
      </c>
      <c r="B957" s="28">
        <v>0</v>
      </c>
      <c r="C957" s="28">
        <v>0</v>
      </c>
      <c r="D957" s="28"/>
      <c r="E957" s="75" t="e">
        <f t="shared" si="14"/>
        <v>#DIV/0!</v>
      </c>
    </row>
    <row r="958" customHeight="1" spans="1:5">
      <c r="A958" s="108" t="s">
        <v>756</v>
      </c>
      <c r="B958" s="28">
        <v>0</v>
      </c>
      <c r="C958" s="28">
        <v>0</v>
      </c>
      <c r="D958" s="28"/>
      <c r="E958" s="75" t="e">
        <f t="shared" si="14"/>
        <v>#DIV/0!</v>
      </c>
    </row>
    <row r="959" customHeight="1" spans="1:5">
      <c r="A959" s="108" t="s">
        <v>757</v>
      </c>
      <c r="B959" s="28">
        <v>0</v>
      </c>
      <c r="C959" s="28">
        <v>0</v>
      </c>
      <c r="D959" s="28"/>
      <c r="E959" s="75" t="e">
        <f t="shared" si="14"/>
        <v>#DIV/0!</v>
      </c>
    </row>
    <row r="960" customHeight="1" spans="1:5">
      <c r="A960" s="108" t="s">
        <v>758</v>
      </c>
      <c r="B960" s="28">
        <v>3063</v>
      </c>
      <c r="C960" s="28">
        <v>3063</v>
      </c>
      <c r="D960" s="28">
        <v>3213</v>
      </c>
      <c r="E960" s="75">
        <f t="shared" si="14"/>
        <v>104.897159647405</v>
      </c>
    </row>
    <row r="961" customHeight="1" spans="1:5">
      <c r="A961" s="108" t="s">
        <v>759</v>
      </c>
      <c r="B961" s="28">
        <v>0</v>
      </c>
      <c r="C961" s="28">
        <v>0</v>
      </c>
      <c r="D961" s="28"/>
      <c r="E961" s="75" t="e">
        <f t="shared" si="14"/>
        <v>#DIV/0!</v>
      </c>
    </row>
    <row r="962" customHeight="1" spans="1:5">
      <c r="A962" s="108" t="s">
        <v>704</v>
      </c>
      <c r="B962" s="28">
        <v>0</v>
      </c>
      <c r="C962" s="28">
        <v>0</v>
      </c>
      <c r="D962" s="28"/>
      <c r="E962" s="75" t="e">
        <f t="shared" si="14"/>
        <v>#DIV/0!</v>
      </c>
    </row>
    <row r="963" customHeight="1" spans="1:5">
      <c r="A963" s="108" t="s">
        <v>760</v>
      </c>
      <c r="B963" s="28">
        <v>0</v>
      </c>
      <c r="C963" s="28">
        <v>0</v>
      </c>
      <c r="D963" s="28"/>
      <c r="E963" s="75" t="e">
        <f t="shared" si="14"/>
        <v>#DIV/0!</v>
      </c>
    </row>
    <row r="964" customHeight="1" spans="1:5">
      <c r="A964" s="108" t="s">
        <v>761</v>
      </c>
      <c r="B964" s="28">
        <v>0</v>
      </c>
      <c r="C964" s="28">
        <v>0</v>
      </c>
      <c r="D964" s="28"/>
      <c r="E964" s="75" t="e">
        <f t="shared" si="14"/>
        <v>#DIV/0!</v>
      </c>
    </row>
    <row r="965" customHeight="1" spans="1:5">
      <c r="A965" s="108" t="s">
        <v>762</v>
      </c>
      <c r="B965" s="28">
        <v>1450</v>
      </c>
      <c r="C965" s="28">
        <v>1450</v>
      </c>
      <c r="D965" s="28">
        <v>1521</v>
      </c>
      <c r="E965" s="75">
        <f t="shared" ref="E965:E1028" si="15">D965/C965*100</f>
        <v>104.896551724138</v>
      </c>
    </row>
    <row r="966" customHeight="1" spans="1:5">
      <c r="A966" s="108" t="s">
        <v>10</v>
      </c>
      <c r="B966" s="28">
        <v>716</v>
      </c>
      <c r="C966" s="28">
        <v>716</v>
      </c>
      <c r="D966" s="28">
        <v>751</v>
      </c>
      <c r="E966" s="75">
        <f t="shared" si="15"/>
        <v>104.888268156425</v>
      </c>
    </row>
    <row r="967" customHeight="1" spans="1:5">
      <c r="A967" s="108" t="s">
        <v>11</v>
      </c>
      <c r="B967" s="28">
        <v>185</v>
      </c>
      <c r="C967" s="28">
        <v>185</v>
      </c>
      <c r="D967" s="28">
        <v>194</v>
      </c>
      <c r="E967" s="75">
        <f t="shared" si="15"/>
        <v>104.864864864865</v>
      </c>
    </row>
    <row r="968" customHeight="1" spans="1:5">
      <c r="A968" s="108" t="s">
        <v>12</v>
      </c>
      <c r="B968" s="28">
        <v>0</v>
      </c>
      <c r="C968" s="28">
        <v>0</v>
      </c>
      <c r="D968" s="28"/>
      <c r="E968" s="75" t="e">
        <f t="shared" si="15"/>
        <v>#DIV/0!</v>
      </c>
    </row>
    <row r="969" customHeight="1" spans="1:5">
      <c r="A969" s="108" t="s">
        <v>763</v>
      </c>
      <c r="B969" s="28">
        <v>0</v>
      </c>
      <c r="C969" s="28">
        <v>0</v>
      </c>
      <c r="D969" s="28"/>
      <c r="E969" s="75" t="e">
        <f t="shared" si="15"/>
        <v>#DIV/0!</v>
      </c>
    </row>
    <row r="970" customHeight="1" spans="1:5">
      <c r="A970" s="108" t="s">
        <v>764</v>
      </c>
      <c r="B970" s="28">
        <v>341</v>
      </c>
      <c r="C970" s="28">
        <v>341</v>
      </c>
      <c r="D970" s="28">
        <v>358</v>
      </c>
      <c r="E970" s="75">
        <f t="shared" si="15"/>
        <v>104.985337243402</v>
      </c>
    </row>
    <row r="971" customHeight="1" spans="1:5">
      <c r="A971" s="108" t="s">
        <v>765</v>
      </c>
      <c r="B971" s="28">
        <v>0</v>
      </c>
      <c r="C971" s="28">
        <v>0</v>
      </c>
      <c r="D971" s="28"/>
      <c r="E971" s="75" t="e">
        <f t="shared" si="15"/>
        <v>#DIV/0!</v>
      </c>
    </row>
    <row r="972" customHeight="1" spans="1:5">
      <c r="A972" s="108" t="s">
        <v>766</v>
      </c>
      <c r="B972" s="28">
        <v>0</v>
      </c>
      <c r="C972" s="28">
        <v>0</v>
      </c>
      <c r="D972" s="28"/>
      <c r="E972" s="75" t="e">
        <f t="shared" si="15"/>
        <v>#DIV/0!</v>
      </c>
    </row>
    <row r="973" customHeight="1" spans="1:5">
      <c r="A973" s="108" t="s">
        <v>767</v>
      </c>
      <c r="B973" s="28">
        <v>208</v>
      </c>
      <c r="C973" s="28">
        <v>208</v>
      </c>
      <c r="D973" s="28">
        <v>218</v>
      </c>
      <c r="E973" s="75">
        <f t="shared" si="15"/>
        <v>104.807692307692</v>
      </c>
    </row>
    <row r="974" customHeight="1" spans="1:5">
      <c r="A974" s="108" t="s">
        <v>768</v>
      </c>
      <c r="B974" s="28">
        <v>280</v>
      </c>
      <c r="C974" s="28">
        <v>280</v>
      </c>
      <c r="D974" s="28">
        <v>294</v>
      </c>
      <c r="E974" s="75">
        <f t="shared" si="15"/>
        <v>105</v>
      </c>
    </row>
    <row r="975" customHeight="1" spans="1:5">
      <c r="A975" s="108" t="s">
        <v>10</v>
      </c>
      <c r="B975" s="28">
        <v>0</v>
      </c>
      <c r="C975" s="28">
        <v>0</v>
      </c>
      <c r="D975" s="28"/>
      <c r="E975" s="75" t="e">
        <f t="shared" si="15"/>
        <v>#DIV/0!</v>
      </c>
    </row>
    <row r="976" customHeight="1" spans="1:5">
      <c r="A976" s="108" t="s">
        <v>11</v>
      </c>
      <c r="B976" s="28">
        <v>280</v>
      </c>
      <c r="C976" s="28">
        <v>280</v>
      </c>
      <c r="D976" s="28">
        <v>294</v>
      </c>
      <c r="E976" s="75">
        <f t="shared" si="15"/>
        <v>105</v>
      </c>
    </row>
    <row r="977" customHeight="1" spans="1:5">
      <c r="A977" s="108" t="s">
        <v>12</v>
      </c>
      <c r="B977" s="28">
        <v>0</v>
      </c>
      <c r="C977" s="28">
        <v>0</v>
      </c>
      <c r="D977" s="28"/>
      <c r="E977" s="75" t="e">
        <f t="shared" si="15"/>
        <v>#DIV/0!</v>
      </c>
    </row>
    <row r="978" customHeight="1" spans="1:5">
      <c r="A978" s="108" t="s">
        <v>769</v>
      </c>
      <c r="B978" s="28">
        <v>0</v>
      </c>
      <c r="C978" s="28">
        <v>0</v>
      </c>
      <c r="D978" s="28"/>
      <c r="E978" s="75" t="e">
        <f t="shared" si="15"/>
        <v>#DIV/0!</v>
      </c>
    </row>
    <row r="979" customHeight="1" spans="1:5">
      <c r="A979" s="108" t="s">
        <v>770</v>
      </c>
      <c r="B979" s="28">
        <v>0</v>
      </c>
      <c r="C979" s="28">
        <v>0</v>
      </c>
      <c r="D979" s="28"/>
      <c r="E979" s="75" t="e">
        <f t="shared" si="15"/>
        <v>#DIV/0!</v>
      </c>
    </row>
    <row r="980" customHeight="1" spans="1:5">
      <c r="A980" s="108" t="s">
        <v>771</v>
      </c>
      <c r="B980" s="28">
        <v>0</v>
      </c>
      <c r="C980" s="28">
        <v>0</v>
      </c>
      <c r="D980" s="28"/>
      <c r="E980" s="75" t="e">
        <f t="shared" si="15"/>
        <v>#DIV/0!</v>
      </c>
    </row>
    <row r="981" customHeight="1" spans="1:5">
      <c r="A981" s="108" t="s">
        <v>772</v>
      </c>
      <c r="B981" s="28">
        <v>7315</v>
      </c>
      <c r="C981" s="28">
        <v>7315</v>
      </c>
      <c r="D981" s="28">
        <v>7676</v>
      </c>
      <c r="E981" s="75">
        <f t="shared" si="15"/>
        <v>104.935064935065</v>
      </c>
    </row>
    <row r="982" customHeight="1" spans="1:5">
      <c r="A982" s="108" t="s">
        <v>10</v>
      </c>
      <c r="B982" s="28">
        <v>0</v>
      </c>
      <c r="C982" s="28">
        <v>0</v>
      </c>
      <c r="D982" s="28"/>
      <c r="E982" s="75" t="e">
        <f t="shared" si="15"/>
        <v>#DIV/0!</v>
      </c>
    </row>
    <row r="983" customHeight="1" spans="1:5">
      <c r="A983" s="108" t="s">
        <v>11</v>
      </c>
      <c r="B983" s="28">
        <v>0</v>
      </c>
      <c r="C983" s="28">
        <v>0</v>
      </c>
      <c r="D983" s="28"/>
      <c r="E983" s="75" t="e">
        <f t="shared" si="15"/>
        <v>#DIV/0!</v>
      </c>
    </row>
    <row r="984" customHeight="1" spans="1:5">
      <c r="A984" s="108" t="s">
        <v>12</v>
      </c>
      <c r="B984" s="28">
        <v>0</v>
      </c>
      <c r="C984" s="28">
        <v>0</v>
      </c>
      <c r="D984" s="28"/>
      <c r="E984" s="75" t="e">
        <f t="shared" si="15"/>
        <v>#DIV/0!</v>
      </c>
    </row>
    <row r="985" customHeight="1" spans="1:5">
      <c r="A985" s="108" t="s">
        <v>773</v>
      </c>
      <c r="B985" s="28">
        <v>0</v>
      </c>
      <c r="C985" s="28">
        <v>0</v>
      </c>
      <c r="D985" s="28"/>
      <c r="E985" s="75" t="e">
        <f t="shared" si="15"/>
        <v>#DIV/0!</v>
      </c>
    </row>
    <row r="986" customHeight="1" spans="1:5">
      <c r="A986" s="108" t="s">
        <v>774</v>
      </c>
      <c r="B986" s="28">
        <v>35</v>
      </c>
      <c r="C986" s="28">
        <v>35</v>
      </c>
      <c r="D986" s="28">
        <v>37</v>
      </c>
      <c r="E986" s="75">
        <f t="shared" si="15"/>
        <v>105.714285714286</v>
      </c>
    </row>
    <row r="987" customHeight="1" spans="1:5">
      <c r="A987" s="108" t="s">
        <v>775</v>
      </c>
      <c r="B987" s="28">
        <v>7280</v>
      </c>
      <c r="C987" s="28">
        <v>7280</v>
      </c>
      <c r="D987" s="28">
        <v>7639</v>
      </c>
      <c r="E987" s="75">
        <f t="shared" si="15"/>
        <v>104.931318681319</v>
      </c>
    </row>
    <row r="988" customHeight="1" spans="1:5">
      <c r="A988" s="108" t="s">
        <v>776</v>
      </c>
      <c r="B988" s="28">
        <v>0</v>
      </c>
      <c r="C988" s="28">
        <v>0</v>
      </c>
      <c r="D988" s="28"/>
      <c r="E988" s="75" t="e">
        <f t="shared" si="15"/>
        <v>#DIV/0!</v>
      </c>
    </row>
    <row r="989" customHeight="1" spans="1:5">
      <c r="A989" s="108" t="s">
        <v>777</v>
      </c>
      <c r="B989" s="28">
        <v>0</v>
      </c>
      <c r="C989" s="28">
        <v>0</v>
      </c>
      <c r="D989" s="28"/>
      <c r="E989" s="75" t="e">
        <f t="shared" si="15"/>
        <v>#DIV/0!</v>
      </c>
    </row>
    <row r="990" customHeight="1" spans="1:5">
      <c r="A990" s="108" t="s">
        <v>778</v>
      </c>
      <c r="B990" s="28">
        <v>0</v>
      </c>
      <c r="C990" s="28">
        <v>0</v>
      </c>
      <c r="D990" s="28"/>
      <c r="E990" s="75" t="e">
        <f t="shared" si="15"/>
        <v>#DIV/0!</v>
      </c>
    </row>
    <row r="991" customHeight="1" spans="1:5">
      <c r="A991" s="108" t="s">
        <v>779</v>
      </c>
      <c r="B991" s="28">
        <v>0</v>
      </c>
      <c r="C991" s="28">
        <v>0</v>
      </c>
      <c r="D991" s="28"/>
      <c r="E991" s="75" t="e">
        <f t="shared" si="15"/>
        <v>#DIV/0!</v>
      </c>
    </row>
    <row r="992" customHeight="1" spans="1:5">
      <c r="A992" s="108" t="s">
        <v>780</v>
      </c>
      <c r="B992" s="28">
        <v>0</v>
      </c>
      <c r="C992" s="28">
        <v>0</v>
      </c>
      <c r="D992" s="28"/>
      <c r="E992" s="75" t="e">
        <f t="shared" si="15"/>
        <v>#DIV/0!</v>
      </c>
    </row>
    <row r="993" customHeight="1" spans="1:5">
      <c r="A993" s="108" t="s">
        <v>781</v>
      </c>
      <c r="B993" s="28">
        <v>0</v>
      </c>
      <c r="C993" s="28">
        <v>0</v>
      </c>
      <c r="D993" s="28"/>
      <c r="E993" s="75" t="e">
        <f t="shared" si="15"/>
        <v>#DIV/0!</v>
      </c>
    </row>
    <row r="994" customHeight="1" spans="1:5">
      <c r="A994" s="108" t="s">
        <v>782</v>
      </c>
      <c r="B994" s="28">
        <v>0</v>
      </c>
      <c r="C994" s="28">
        <v>0</v>
      </c>
      <c r="D994" s="28"/>
      <c r="E994" s="75" t="e">
        <f t="shared" si="15"/>
        <v>#DIV/0!</v>
      </c>
    </row>
    <row r="995" customHeight="1" spans="1:5">
      <c r="A995" s="108" t="s">
        <v>783</v>
      </c>
      <c r="B995" s="28">
        <v>13408</v>
      </c>
      <c r="C995" s="28">
        <v>11208</v>
      </c>
      <c r="D995" s="28">
        <v>12000</v>
      </c>
      <c r="E995" s="75">
        <f t="shared" si="15"/>
        <v>107.066381156317</v>
      </c>
    </row>
    <row r="996" customHeight="1" spans="1:5">
      <c r="A996" s="108" t="s">
        <v>784</v>
      </c>
      <c r="B996" s="28">
        <v>4207</v>
      </c>
      <c r="C996" s="28">
        <v>4207</v>
      </c>
      <c r="D996" s="28">
        <v>4388</v>
      </c>
      <c r="E996" s="75">
        <f t="shared" si="15"/>
        <v>104.302353220822</v>
      </c>
    </row>
    <row r="997" customHeight="1" spans="1:5">
      <c r="A997" s="108" t="s">
        <v>10</v>
      </c>
      <c r="B997" s="28">
        <v>7</v>
      </c>
      <c r="C997" s="28">
        <v>7</v>
      </c>
      <c r="D997" s="28">
        <v>8</v>
      </c>
      <c r="E997" s="75">
        <f t="shared" si="15"/>
        <v>114.285714285714</v>
      </c>
    </row>
    <row r="998" customHeight="1" spans="1:5">
      <c r="A998" s="108" t="s">
        <v>11</v>
      </c>
      <c r="B998" s="28">
        <v>0</v>
      </c>
      <c r="C998" s="28">
        <v>0</v>
      </c>
      <c r="D998" s="28"/>
      <c r="E998" s="75" t="e">
        <f t="shared" si="15"/>
        <v>#DIV/0!</v>
      </c>
    </row>
    <row r="999" customHeight="1" spans="1:5">
      <c r="A999" s="108" t="s">
        <v>12</v>
      </c>
      <c r="B999" s="28">
        <v>0</v>
      </c>
      <c r="C999" s="28">
        <v>0</v>
      </c>
      <c r="D999" s="28"/>
      <c r="E999" s="75" t="e">
        <f t="shared" si="15"/>
        <v>#DIV/0!</v>
      </c>
    </row>
    <row r="1000" customHeight="1" spans="1:5">
      <c r="A1000" s="108" t="s">
        <v>785</v>
      </c>
      <c r="B1000" s="28">
        <v>190</v>
      </c>
      <c r="C1000" s="28">
        <v>190</v>
      </c>
      <c r="D1000" s="28">
        <v>198</v>
      </c>
      <c r="E1000" s="75">
        <f t="shared" si="15"/>
        <v>104.210526315789</v>
      </c>
    </row>
    <row r="1001" customHeight="1" spans="1:5">
      <c r="A1001" s="108" t="s">
        <v>786</v>
      </c>
      <c r="B1001" s="28">
        <v>0</v>
      </c>
      <c r="C1001" s="28">
        <v>0</v>
      </c>
      <c r="D1001" s="28"/>
      <c r="E1001" s="75" t="e">
        <f t="shared" si="15"/>
        <v>#DIV/0!</v>
      </c>
    </row>
    <row r="1002" customHeight="1" spans="1:5">
      <c r="A1002" s="108" t="s">
        <v>787</v>
      </c>
      <c r="B1002" s="28">
        <v>0</v>
      </c>
      <c r="C1002" s="28">
        <v>0</v>
      </c>
      <c r="D1002" s="28"/>
      <c r="E1002" s="75" t="e">
        <f t="shared" si="15"/>
        <v>#DIV/0!</v>
      </c>
    </row>
    <row r="1003" customHeight="1" spans="1:5">
      <c r="A1003" s="108" t="s">
        <v>788</v>
      </c>
      <c r="B1003" s="28">
        <v>0</v>
      </c>
      <c r="C1003" s="28">
        <v>0</v>
      </c>
      <c r="D1003" s="28"/>
      <c r="E1003" s="75" t="e">
        <f t="shared" si="15"/>
        <v>#DIV/0!</v>
      </c>
    </row>
    <row r="1004" customHeight="1" spans="1:5">
      <c r="A1004" s="108" t="s">
        <v>19</v>
      </c>
      <c r="B1004" s="28">
        <v>0</v>
      </c>
      <c r="C1004" s="28">
        <v>0</v>
      </c>
      <c r="D1004" s="28"/>
      <c r="E1004" s="75" t="e">
        <f t="shared" si="15"/>
        <v>#DIV/0!</v>
      </c>
    </row>
    <row r="1005" customHeight="1" spans="1:5">
      <c r="A1005" s="108" t="s">
        <v>789</v>
      </c>
      <c r="B1005" s="28">
        <v>4010</v>
      </c>
      <c r="C1005" s="28">
        <v>4010</v>
      </c>
      <c r="D1005" s="28">
        <v>4182</v>
      </c>
      <c r="E1005" s="75">
        <f t="shared" si="15"/>
        <v>104.28927680798</v>
      </c>
    </row>
    <row r="1006" customHeight="1" spans="1:5">
      <c r="A1006" s="108" t="s">
        <v>790</v>
      </c>
      <c r="B1006" s="28">
        <v>4705</v>
      </c>
      <c r="C1006" s="28">
        <v>4705</v>
      </c>
      <c r="D1006" s="28">
        <v>4908</v>
      </c>
      <c r="E1006" s="75">
        <f t="shared" si="15"/>
        <v>104.314558979809</v>
      </c>
    </row>
    <row r="1007" customHeight="1" spans="1:5">
      <c r="A1007" s="108" t="s">
        <v>10</v>
      </c>
      <c r="B1007" s="28">
        <v>852</v>
      </c>
      <c r="C1007" s="28">
        <v>852</v>
      </c>
      <c r="D1007" s="28">
        <v>889</v>
      </c>
      <c r="E1007" s="75">
        <f t="shared" si="15"/>
        <v>104.342723004695</v>
      </c>
    </row>
    <row r="1008" customHeight="1" spans="1:5">
      <c r="A1008" s="108" t="s">
        <v>11</v>
      </c>
      <c r="B1008" s="28">
        <v>385</v>
      </c>
      <c r="C1008" s="28">
        <v>385</v>
      </c>
      <c r="D1008" s="28">
        <v>402</v>
      </c>
      <c r="E1008" s="75">
        <f t="shared" si="15"/>
        <v>104.415584415584</v>
      </c>
    </row>
    <row r="1009" customHeight="1" spans="1:5">
      <c r="A1009" s="108" t="s">
        <v>12</v>
      </c>
      <c r="B1009" s="28">
        <v>0</v>
      </c>
      <c r="C1009" s="28">
        <v>0</v>
      </c>
      <c r="D1009" s="28"/>
      <c r="E1009" s="75" t="e">
        <f t="shared" si="15"/>
        <v>#DIV/0!</v>
      </c>
    </row>
    <row r="1010" customHeight="1" spans="1:5">
      <c r="A1010" s="108" t="s">
        <v>791</v>
      </c>
      <c r="B1010" s="28">
        <v>0</v>
      </c>
      <c r="C1010" s="28">
        <v>0</v>
      </c>
      <c r="D1010" s="28"/>
      <c r="E1010" s="75" t="e">
        <f t="shared" si="15"/>
        <v>#DIV/0!</v>
      </c>
    </row>
    <row r="1011" customHeight="1" spans="1:5">
      <c r="A1011" s="108" t="s">
        <v>792</v>
      </c>
      <c r="B1011" s="28">
        <v>0</v>
      </c>
      <c r="C1011" s="28">
        <v>0</v>
      </c>
      <c r="D1011" s="28"/>
      <c r="E1011" s="75" t="e">
        <f t="shared" si="15"/>
        <v>#DIV/0!</v>
      </c>
    </row>
    <row r="1012" customHeight="1" spans="1:5">
      <c r="A1012" s="108" t="s">
        <v>793</v>
      </c>
      <c r="B1012" s="28">
        <v>3468</v>
      </c>
      <c r="C1012" s="28">
        <v>3468</v>
      </c>
      <c r="D1012" s="28">
        <v>3617</v>
      </c>
      <c r="E1012" s="75">
        <f t="shared" si="15"/>
        <v>104.296424452134</v>
      </c>
    </row>
    <row r="1013" customHeight="1" spans="1:5">
      <c r="A1013" s="108" t="s">
        <v>794</v>
      </c>
      <c r="B1013" s="28">
        <v>1850</v>
      </c>
      <c r="C1013" s="28">
        <v>1850</v>
      </c>
      <c r="D1013" s="28">
        <v>1929</v>
      </c>
      <c r="E1013" s="75">
        <f t="shared" si="15"/>
        <v>104.27027027027</v>
      </c>
    </row>
    <row r="1014" customHeight="1" spans="1:5">
      <c r="A1014" s="108" t="s">
        <v>10</v>
      </c>
      <c r="B1014" s="28">
        <v>0</v>
      </c>
      <c r="C1014" s="28">
        <v>0</v>
      </c>
      <c r="D1014" s="28"/>
      <c r="E1014" s="75" t="e">
        <f t="shared" si="15"/>
        <v>#DIV/0!</v>
      </c>
    </row>
    <row r="1015" customHeight="1" spans="1:5">
      <c r="A1015" s="108" t="s">
        <v>11</v>
      </c>
      <c r="B1015" s="28">
        <v>0</v>
      </c>
      <c r="C1015" s="28">
        <v>0</v>
      </c>
      <c r="D1015" s="28"/>
      <c r="E1015" s="75" t="e">
        <f t="shared" si="15"/>
        <v>#DIV/0!</v>
      </c>
    </row>
    <row r="1016" customHeight="1" spans="1:5">
      <c r="A1016" s="108" t="s">
        <v>12</v>
      </c>
      <c r="B1016" s="28">
        <v>0</v>
      </c>
      <c r="C1016" s="28">
        <v>0</v>
      </c>
      <c r="D1016" s="28"/>
      <c r="E1016" s="75" t="e">
        <f t="shared" si="15"/>
        <v>#DIV/0!</v>
      </c>
    </row>
    <row r="1017" customHeight="1" spans="1:5">
      <c r="A1017" s="108" t="s">
        <v>795</v>
      </c>
      <c r="B1017" s="28">
        <v>0</v>
      </c>
      <c r="C1017" s="28">
        <v>0</v>
      </c>
      <c r="D1017" s="28"/>
      <c r="E1017" s="75" t="e">
        <f t="shared" si="15"/>
        <v>#DIV/0!</v>
      </c>
    </row>
    <row r="1018" customHeight="1" spans="1:5">
      <c r="A1018" s="108" t="s">
        <v>796</v>
      </c>
      <c r="B1018" s="28">
        <v>1850</v>
      </c>
      <c r="C1018" s="28">
        <v>1850</v>
      </c>
      <c r="D1018" s="28">
        <v>1929</v>
      </c>
      <c r="E1018" s="75">
        <f t="shared" si="15"/>
        <v>104.27027027027</v>
      </c>
    </row>
    <row r="1019" customHeight="1" spans="1:5">
      <c r="A1019" s="108" t="s">
        <v>797</v>
      </c>
      <c r="B1019" s="28">
        <v>2646</v>
      </c>
      <c r="C1019" s="28">
        <v>446</v>
      </c>
      <c r="D1019" s="28">
        <v>775</v>
      </c>
      <c r="E1019" s="75">
        <f t="shared" si="15"/>
        <v>173.766816143498</v>
      </c>
    </row>
    <row r="1020" customHeight="1" spans="1:5">
      <c r="A1020" s="108" t="s">
        <v>798</v>
      </c>
      <c r="B1020" s="28">
        <v>0</v>
      </c>
      <c r="C1020" s="28">
        <v>0</v>
      </c>
      <c r="D1020" s="28"/>
      <c r="E1020" s="75" t="e">
        <f t="shared" si="15"/>
        <v>#DIV/0!</v>
      </c>
    </row>
    <row r="1021" customHeight="1" spans="1:5">
      <c r="A1021" s="108" t="s">
        <v>799</v>
      </c>
      <c r="B1021" s="28">
        <v>2646</v>
      </c>
      <c r="C1021" s="28">
        <v>446</v>
      </c>
      <c r="D1021" s="28">
        <v>775</v>
      </c>
      <c r="E1021" s="75">
        <f t="shared" si="15"/>
        <v>173.766816143498</v>
      </c>
    </row>
    <row r="1022" customHeight="1" spans="1:5">
      <c r="A1022" s="108" t="s">
        <v>800</v>
      </c>
      <c r="B1022" s="28">
        <v>607</v>
      </c>
      <c r="C1022" s="28">
        <v>607</v>
      </c>
      <c r="D1022" s="28">
        <v>700</v>
      </c>
      <c r="E1022" s="75">
        <f t="shared" si="15"/>
        <v>115.321252059308</v>
      </c>
    </row>
    <row r="1023" customHeight="1" spans="1:5">
      <c r="A1023" s="108" t="s">
        <v>801</v>
      </c>
      <c r="B1023" s="28">
        <v>50</v>
      </c>
      <c r="C1023" s="28">
        <v>50</v>
      </c>
      <c r="D1023" s="28">
        <v>58</v>
      </c>
      <c r="E1023" s="75">
        <f t="shared" si="15"/>
        <v>116</v>
      </c>
    </row>
    <row r="1024" customHeight="1" spans="1:5">
      <c r="A1024" s="108" t="s">
        <v>10</v>
      </c>
      <c r="B1024" s="28">
        <v>0</v>
      </c>
      <c r="C1024" s="28">
        <v>0</v>
      </c>
      <c r="D1024" s="28"/>
      <c r="E1024" s="75" t="e">
        <f t="shared" si="15"/>
        <v>#DIV/0!</v>
      </c>
    </row>
    <row r="1025" customHeight="1" spans="1:5">
      <c r="A1025" s="108" t="s">
        <v>11</v>
      </c>
      <c r="B1025" s="28">
        <v>50</v>
      </c>
      <c r="C1025" s="28">
        <v>50</v>
      </c>
      <c r="D1025" s="28">
        <v>58</v>
      </c>
      <c r="E1025" s="75">
        <f t="shared" si="15"/>
        <v>116</v>
      </c>
    </row>
    <row r="1026" customHeight="1" spans="1:5">
      <c r="A1026" s="108" t="s">
        <v>12</v>
      </c>
      <c r="B1026" s="28">
        <v>0</v>
      </c>
      <c r="C1026" s="28">
        <v>0</v>
      </c>
      <c r="D1026" s="28"/>
      <c r="E1026" s="75" t="e">
        <f t="shared" si="15"/>
        <v>#DIV/0!</v>
      </c>
    </row>
    <row r="1027" customHeight="1" spans="1:5">
      <c r="A1027" s="108" t="s">
        <v>802</v>
      </c>
      <c r="B1027" s="28">
        <v>0</v>
      </c>
      <c r="C1027" s="28">
        <v>0</v>
      </c>
      <c r="D1027" s="28"/>
      <c r="E1027" s="75" t="e">
        <f t="shared" si="15"/>
        <v>#DIV/0!</v>
      </c>
    </row>
    <row r="1028" customHeight="1" spans="1:5">
      <c r="A1028" s="108" t="s">
        <v>19</v>
      </c>
      <c r="B1028" s="28">
        <v>0</v>
      </c>
      <c r="C1028" s="28">
        <v>0</v>
      </c>
      <c r="D1028" s="28"/>
      <c r="E1028" s="75" t="e">
        <f t="shared" si="15"/>
        <v>#DIV/0!</v>
      </c>
    </row>
    <row r="1029" customHeight="1" spans="1:5">
      <c r="A1029" s="108" t="s">
        <v>803</v>
      </c>
      <c r="B1029" s="28">
        <v>0</v>
      </c>
      <c r="C1029" s="28">
        <v>0</v>
      </c>
      <c r="D1029" s="28"/>
      <c r="E1029" s="75" t="e">
        <f t="shared" ref="E1029:E1092" si="16">D1029/C1029*100</f>
        <v>#DIV/0!</v>
      </c>
    </row>
    <row r="1030" customHeight="1" spans="1:5">
      <c r="A1030" s="108" t="s">
        <v>804</v>
      </c>
      <c r="B1030" s="28">
        <v>70</v>
      </c>
      <c r="C1030" s="28">
        <v>70</v>
      </c>
      <c r="D1030" s="28">
        <v>81</v>
      </c>
      <c r="E1030" s="75">
        <f t="shared" si="16"/>
        <v>115.714285714286</v>
      </c>
    </row>
    <row r="1031" customHeight="1" spans="1:5">
      <c r="A1031" s="108" t="s">
        <v>805</v>
      </c>
      <c r="B1031" s="28">
        <v>0</v>
      </c>
      <c r="C1031" s="28">
        <v>0</v>
      </c>
      <c r="D1031" s="28"/>
      <c r="E1031" s="75" t="e">
        <f t="shared" si="16"/>
        <v>#DIV/0!</v>
      </c>
    </row>
    <row r="1032" customHeight="1" spans="1:5">
      <c r="A1032" s="108" t="s">
        <v>806</v>
      </c>
      <c r="B1032" s="28">
        <v>0</v>
      </c>
      <c r="C1032" s="28">
        <v>0</v>
      </c>
      <c r="D1032" s="28"/>
      <c r="E1032" s="75" t="e">
        <f t="shared" si="16"/>
        <v>#DIV/0!</v>
      </c>
    </row>
    <row r="1033" customHeight="1" spans="1:5">
      <c r="A1033" s="108" t="s">
        <v>807</v>
      </c>
      <c r="B1033" s="28">
        <v>0</v>
      </c>
      <c r="C1033" s="28">
        <v>0</v>
      </c>
      <c r="D1033" s="28"/>
      <c r="E1033" s="75" t="e">
        <f t="shared" si="16"/>
        <v>#DIV/0!</v>
      </c>
    </row>
    <row r="1034" customHeight="1" spans="1:5">
      <c r="A1034" s="108" t="s">
        <v>808</v>
      </c>
      <c r="B1034" s="28">
        <v>0</v>
      </c>
      <c r="C1034" s="28">
        <v>0</v>
      </c>
      <c r="D1034" s="28"/>
      <c r="E1034" s="75" t="e">
        <f t="shared" si="16"/>
        <v>#DIV/0!</v>
      </c>
    </row>
    <row r="1035" customHeight="1" spans="1:5">
      <c r="A1035" s="108" t="s">
        <v>809</v>
      </c>
      <c r="B1035" s="28">
        <v>0</v>
      </c>
      <c r="C1035" s="28">
        <v>0</v>
      </c>
      <c r="D1035" s="28"/>
      <c r="E1035" s="75" t="e">
        <f t="shared" si="16"/>
        <v>#DIV/0!</v>
      </c>
    </row>
    <row r="1036" customHeight="1" spans="1:5">
      <c r="A1036" s="108" t="s">
        <v>810</v>
      </c>
      <c r="B1036" s="28">
        <v>0</v>
      </c>
      <c r="C1036" s="28">
        <v>0</v>
      </c>
      <c r="D1036" s="28"/>
      <c r="E1036" s="75" t="e">
        <f t="shared" si="16"/>
        <v>#DIV/0!</v>
      </c>
    </row>
    <row r="1037" customHeight="1" spans="1:5">
      <c r="A1037" s="108" t="s">
        <v>811</v>
      </c>
      <c r="B1037" s="28">
        <v>0</v>
      </c>
      <c r="C1037" s="28">
        <v>0</v>
      </c>
      <c r="D1037" s="28"/>
      <c r="E1037" s="75" t="e">
        <f t="shared" si="16"/>
        <v>#DIV/0!</v>
      </c>
    </row>
    <row r="1038" customHeight="1" spans="1:5">
      <c r="A1038" s="108" t="s">
        <v>812</v>
      </c>
      <c r="B1038" s="28">
        <v>0</v>
      </c>
      <c r="C1038" s="28">
        <v>0</v>
      </c>
      <c r="D1038" s="28"/>
      <c r="E1038" s="75" t="e">
        <f t="shared" si="16"/>
        <v>#DIV/0!</v>
      </c>
    </row>
    <row r="1039" customHeight="1" spans="1:5">
      <c r="A1039" s="108" t="s">
        <v>813</v>
      </c>
      <c r="B1039" s="28">
        <v>70</v>
      </c>
      <c r="C1039" s="28">
        <v>70</v>
      </c>
      <c r="D1039" s="28">
        <v>81</v>
      </c>
      <c r="E1039" s="75">
        <f t="shared" si="16"/>
        <v>115.714285714286</v>
      </c>
    </row>
    <row r="1040" customHeight="1" spans="1:5">
      <c r="A1040" s="108" t="s">
        <v>814</v>
      </c>
      <c r="B1040" s="28">
        <v>0</v>
      </c>
      <c r="C1040" s="28">
        <v>0</v>
      </c>
      <c r="D1040" s="28"/>
      <c r="E1040" s="75" t="e">
        <f t="shared" si="16"/>
        <v>#DIV/0!</v>
      </c>
    </row>
    <row r="1041" customHeight="1" spans="1:5">
      <c r="A1041" s="108" t="s">
        <v>815</v>
      </c>
      <c r="B1041" s="28">
        <v>0</v>
      </c>
      <c r="C1041" s="28">
        <v>0</v>
      </c>
      <c r="D1041" s="28"/>
      <c r="E1041" s="75" t="e">
        <f t="shared" si="16"/>
        <v>#DIV/0!</v>
      </c>
    </row>
    <row r="1042" customHeight="1" spans="1:5">
      <c r="A1042" s="108" t="s">
        <v>816</v>
      </c>
      <c r="B1042" s="28">
        <v>0</v>
      </c>
      <c r="C1042" s="28">
        <v>0</v>
      </c>
      <c r="D1042" s="28"/>
      <c r="E1042" s="75" t="e">
        <f t="shared" si="16"/>
        <v>#DIV/0!</v>
      </c>
    </row>
    <row r="1043" customHeight="1" spans="1:5">
      <c r="A1043" s="108" t="s">
        <v>817</v>
      </c>
      <c r="B1043" s="28">
        <v>0</v>
      </c>
      <c r="C1043" s="28">
        <v>0</v>
      </c>
      <c r="D1043" s="28"/>
      <c r="E1043" s="75" t="e">
        <f t="shared" si="16"/>
        <v>#DIV/0!</v>
      </c>
    </row>
    <row r="1044" customHeight="1" spans="1:5">
      <c r="A1044" s="108" t="s">
        <v>818</v>
      </c>
      <c r="B1044" s="28">
        <v>0</v>
      </c>
      <c r="C1044" s="28">
        <v>0</v>
      </c>
      <c r="D1044" s="28"/>
      <c r="E1044" s="75" t="e">
        <f t="shared" si="16"/>
        <v>#DIV/0!</v>
      </c>
    </row>
    <row r="1045" customHeight="1" spans="1:5">
      <c r="A1045" s="108" t="s">
        <v>819</v>
      </c>
      <c r="B1045" s="28">
        <v>0</v>
      </c>
      <c r="C1045" s="28">
        <v>0</v>
      </c>
      <c r="D1045" s="28"/>
      <c r="E1045" s="75" t="e">
        <f t="shared" si="16"/>
        <v>#DIV/0!</v>
      </c>
    </row>
    <row r="1046" customHeight="1" spans="1:5">
      <c r="A1046" s="108" t="s">
        <v>820</v>
      </c>
      <c r="B1046" s="28">
        <v>0</v>
      </c>
      <c r="C1046" s="28">
        <v>0</v>
      </c>
      <c r="D1046" s="28"/>
      <c r="E1046" s="75" t="e">
        <f t="shared" si="16"/>
        <v>#DIV/0!</v>
      </c>
    </row>
    <row r="1047" customHeight="1" spans="1:5">
      <c r="A1047" s="108" t="s">
        <v>821</v>
      </c>
      <c r="B1047" s="28">
        <v>0</v>
      </c>
      <c r="C1047" s="28">
        <v>0</v>
      </c>
      <c r="D1047" s="28"/>
      <c r="E1047" s="75" t="e">
        <f t="shared" si="16"/>
        <v>#DIV/0!</v>
      </c>
    </row>
    <row r="1048" customHeight="1" spans="1:5">
      <c r="A1048" s="108" t="s">
        <v>822</v>
      </c>
      <c r="B1048" s="28">
        <v>0</v>
      </c>
      <c r="C1048" s="28">
        <v>0</v>
      </c>
      <c r="D1048" s="28"/>
      <c r="E1048" s="75" t="e">
        <f t="shared" si="16"/>
        <v>#DIV/0!</v>
      </c>
    </row>
    <row r="1049" customHeight="1" spans="1:5">
      <c r="A1049" s="108" t="s">
        <v>823</v>
      </c>
      <c r="B1049" s="28">
        <v>487</v>
      </c>
      <c r="C1049" s="28">
        <v>487</v>
      </c>
      <c r="D1049" s="28">
        <v>561</v>
      </c>
      <c r="E1049" s="75">
        <f t="shared" si="16"/>
        <v>115.195071868583</v>
      </c>
    </row>
    <row r="1050" customHeight="1" spans="1:5">
      <c r="A1050" s="108" t="s">
        <v>824</v>
      </c>
      <c r="B1050" s="28">
        <v>487</v>
      </c>
      <c r="C1050" s="28">
        <v>487</v>
      </c>
      <c r="D1050" s="28">
        <v>561</v>
      </c>
      <c r="E1050" s="75">
        <f t="shared" si="16"/>
        <v>115.195071868583</v>
      </c>
    </row>
    <row r="1051" customHeight="1" spans="1:5">
      <c r="A1051" s="108" t="s">
        <v>825</v>
      </c>
      <c r="B1051" s="28">
        <v>1005</v>
      </c>
      <c r="C1051" s="28">
        <v>1005</v>
      </c>
      <c r="D1051" s="28">
        <v>1055</v>
      </c>
      <c r="E1051" s="75">
        <f t="shared" si="16"/>
        <v>104.975124378109</v>
      </c>
    </row>
    <row r="1052" customHeight="1" spans="1:5">
      <c r="A1052" s="108" t="s">
        <v>826</v>
      </c>
      <c r="B1052" s="28">
        <v>0</v>
      </c>
      <c r="C1052" s="28">
        <v>0</v>
      </c>
      <c r="D1052" s="28"/>
      <c r="E1052" s="75" t="e">
        <f t="shared" si="16"/>
        <v>#DIV/0!</v>
      </c>
    </row>
    <row r="1053" customHeight="1" spans="1:5">
      <c r="A1053" s="108" t="s">
        <v>827</v>
      </c>
      <c r="B1053" s="28">
        <v>0</v>
      </c>
      <c r="C1053" s="28">
        <v>0</v>
      </c>
      <c r="D1053" s="28"/>
      <c r="E1053" s="75" t="e">
        <f t="shared" si="16"/>
        <v>#DIV/0!</v>
      </c>
    </row>
    <row r="1054" customHeight="1" spans="1:5">
      <c r="A1054" s="108" t="s">
        <v>828</v>
      </c>
      <c r="B1054" s="28">
        <v>0</v>
      </c>
      <c r="C1054" s="28">
        <v>0</v>
      </c>
      <c r="D1054" s="28"/>
      <c r="E1054" s="75" t="e">
        <f t="shared" si="16"/>
        <v>#DIV/0!</v>
      </c>
    </row>
    <row r="1055" customHeight="1" spans="1:5">
      <c r="A1055" s="108" t="s">
        <v>829</v>
      </c>
      <c r="B1055" s="28">
        <v>910</v>
      </c>
      <c r="C1055" s="28">
        <v>910</v>
      </c>
      <c r="D1055" s="28">
        <v>955</v>
      </c>
      <c r="E1055" s="75">
        <f t="shared" si="16"/>
        <v>104.945054945055</v>
      </c>
    </row>
    <row r="1056" customHeight="1" spans="1:5">
      <c r="A1056" s="108" t="s">
        <v>830</v>
      </c>
      <c r="B1056" s="28">
        <v>0</v>
      </c>
      <c r="C1056" s="28">
        <v>0</v>
      </c>
      <c r="D1056" s="28"/>
      <c r="E1056" s="75" t="e">
        <f t="shared" si="16"/>
        <v>#DIV/0!</v>
      </c>
    </row>
    <row r="1057" customHeight="1" spans="1:5">
      <c r="A1057" s="108" t="s">
        <v>565</v>
      </c>
      <c r="B1057" s="28">
        <v>0</v>
      </c>
      <c r="C1057" s="28">
        <v>0</v>
      </c>
      <c r="D1057" s="28"/>
      <c r="E1057" s="75" t="e">
        <f t="shared" si="16"/>
        <v>#DIV/0!</v>
      </c>
    </row>
    <row r="1058" customHeight="1" spans="1:5">
      <c r="A1058" s="108" t="s">
        <v>831</v>
      </c>
      <c r="B1058" s="28">
        <v>0</v>
      </c>
      <c r="C1058" s="28">
        <v>0</v>
      </c>
      <c r="D1058" s="28"/>
      <c r="E1058" s="75" t="e">
        <f t="shared" si="16"/>
        <v>#DIV/0!</v>
      </c>
    </row>
    <row r="1059" customHeight="1" spans="1:5">
      <c r="A1059" s="108" t="s">
        <v>832</v>
      </c>
      <c r="B1059" s="28">
        <v>0</v>
      </c>
      <c r="C1059" s="28">
        <v>0</v>
      </c>
      <c r="D1059" s="28"/>
      <c r="E1059" s="75" t="e">
        <f t="shared" si="16"/>
        <v>#DIV/0!</v>
      </c>
    </row>
    <row r="1060" customHeight="1" spans="1:5">
      <c r="A1060" s="108" t="s">
        <v>833</v>
      </c>
      <c r="B1060" s="28">
        <v>95</v>
      </c>
      <c r="C1060" s="28">
        <v>95</v>
      </c>
      <c r="D1060" s="28">
        <v>100</v>
      </c>
      <c r="E1060" s="75">
        <f t="shared" si="16"/>
        <v>105.263157894737</v>
      </c>
    </row>
    <row r="1061" customHeight="1" spans="1:5">
      <c r="A1061" s="108" t="s">
        <v>834</v>
      </c>
      <c r="B1061" s="28">
        <v>24763</v>
      </c>
      <c r="C1061" s="28">
        <v>19763</v>
      </c>
      <c r="D1061" s="28">
        <v>20000</v>
      </c>
      <c r="E1061" s="75">
        <f t="shared" si="16"/>
        <v>101.199210646157</v>
      </c>
    </row>
    <row r="1062" customHeight="1" spans="1:5">
      <c r="A1062" s="108" t="s">
        <v>835</v>
      </c>
      <c r="B1062" s="28">
        <v>22157</v>
      </c>
      <c r="C1062" s="28">
        <v>17157</v>
      </c>
      <c r="D1062" s="28">
        <v>17256</v>
      </c>
      <c r="E1062" s="75">
        <f t="shared" si="16"/>
        <v>100.577023955237</v>
      </c>
    </row>
    <row r="1063" customHeight="1" spans="1:5">
      <c r="A1063" s="108" t="s">
        <v>10</v>
      </c>
      <c r="B1063" s="28">
        <v>2676</v>
      </c>
      <c r="C1063" s="28">
        <v>2676</v>
      </c>
      <c r="D1063" s="28">
        <v>2817</v>
      </c>
      <c r="E1063" s="75">
        <f t="shared" si="16"/>
        <v>105.269058295964</v>
      </c>
    </row>
    <row r="1064" customHeight="1" spans="1:5">
      <c r="A1064" s="108" t="s">
        <v>11</v>
      </c>
      <c r="B1064" s="28">
        <v>0</v>
      </c>
      <c r="C1064" s="28">
        <v>0</v>
      </c>
      <c r="D1064" s="28"/>
      <c r="E1064" s="75" t="e">
        <f t="shared" si="16"/>
        <v>#DIV/0!</v>
      </c>
    </row>
    <row r="1065" customHeight="1" spans="1:5">
      <c r="A1065" s="108" t="s">
        <v>12</v>
      </c>
      <c r="B1065" s="28">
        <v>0</v>
      </c>
      <c r="C1065" s="28">
        <v>0</v>
      </c>
      <c r="D1065" s="28"/>
      <c r="E1065" s="75" t="e">
        <f t="shared" si="16"/>
        <v>#DIV/0!</v>
      </c>
    </row>
    <row r="1066" customHeight="1" spans="1:5">
      <c r="A1066" s="108" t="s">
        <v>836</v>
      </c>
      <c r="B1066" s="28">
        <v>0</v>
      </c>
      <c r="C1066" s="28">
        <v>0</v>
      </c>
      <c r="D1066" s="28"/>
      <c r="E1066" s="75" t="e">
        <f t="shared" si="16"/>
        <v>#DIV/0!</v>
      </c>
    </row>
    <row r="1067" customHeight="1" spans="1:5">
      <c r="A1067" s="108" t="s">
        <v>837</v>
      </c>
      <c r="B1067" s="28">
        <v>150</v>
      </c>
      <c r="C1067" s="28">
        <v>150</v>
      </c>
      <c r="D1067" s="28">
        <v>158</v>
      </c>
      <c r="E1067" s="75">
        <f t="shared" si="16"/>
        <v>105.333333333333</v>
      </c>
    </row>
    <row r="1068" customHeight="1" spans="1:5">
      <c r="A1068" s="108" t="s">
        <v>838</v>
      </c>
      <c r="B1068" s="28">
        <v>0</v>
      </c>
      <c r="C1068" s="28">
        <v>0</v>
      </c>
      <c r="D1068" s="28"/>
      <c r="E1068" s="75" t="e">
        <f t="shared" si="16"/>
        <v>#DIV/0!</v>
      </c>
    </row>
    <row r="1069" customHeight="1" spans="1:5">
      <c r="A1069" s="108" t="s">
        <v>839</v>
      </c>
      <c r="B1069" s="28">
        <v>0</v>
      </c>
      <c r="C1069" s="28">
        <v>0</v>
      </c>
      <c r="D1069" s="28"/>
      <c r="E1069" s="75" t="e">
        <f t="shared" si="16"/>
        <v>#DIV/0!</v>
      </c>
    </row>
    <row r="1070" customHeight="1" spans="1:5">
      <c r="A1070" s="108" t="s">
        <v>840</v>
      </c>
      <c r="B1070" s="28">
        <v>485</v>
      </c>
      <c r="C1070" s="28">
        <v>485</v>
      </c>
      <c r="D1070" s="28">
        <v>511</v>
      </c>
      <c r="E1070" s="75">
        <f t="shared" si="16"/>
        <v>105.360824742268</v>
      </c>
    </row>
    <row r="1071" customHeight="1" spans="1:5">
      <c r="A1071" s="108" t="s">
        <v>841</v>
      </c>
      <c r="B1071" s="28">
        <v>0</v>
      </c>
      <c r="C1071" s="28">
        <v>0</v>
      </c>
      <c r="D1071" s="28"/>
      <c r="E1071" s="75" t="e">
        <f t="shared" si="16"/>
        <v>#DIV/0!</v>
      </c>
    </row>
    <row r="1072" customHeight="1" spans="1:5">
      <c r="A1072" s="108" t="s">
        <v>842</v>
      </c>
      <c r="B1072" s="28">
        <v>0</v>
      </c>
      <c r="C1072" s="28">
        <v>0</v>
      </c>
      <c r="D1072" s="28"/>
      <c r="E1072" s="75" t="e">
        <f t="shared" si="16"/>
        <v>#DIV/0!</v>
      </c>
    </row>
    <row r="1073" customHeight="1" spans="1:5">
      <c r="A1073" s="108" t="s">
        <v>843</v>
      </c>
      <c r="B1073" s="28">
        <v>0</v>
      </c>
      <c r="C1073" s="28">
        <v>0</v>
      </c>
      <c r="D1073" s="28"/>
      <c r="E1073" s="75" t="e">
        <f t="shared" si="16"/>
        <v>#DIV/0!</v>
      </c>
    </row>
    <row r="1074" customHeight="1" spans="1:5">
      <c r="A1074" s="108" t="s">
        <v>844</v>
      </c>
      <c r="B1074" s="28">
        <v>0</v>
      </c>
      <c r="C1074" s="28">
        <v>0</v>
      </c>
      <c r="D1074" s="28"/>
      <c r="E1074" s="75" t="e">
        <f t="shared" si="16"/>
        <v>#DIV/0!</v>
      </c>
    </row>
    <row r="1075" customHeight="1" spans="1:5">
      <c r="A1075" s="108" t="s">
        <v>845</v>
      </c>
      <c r="B1075" s="28">
        <v>0</v>
      </c>
      <c r="C1075" s="28">
        <v>0</v>
      </c>
      <c r="D1075" s="28"/>
      <c r="E1075" s="75" t="e">
        <f t="shared" si="16"/>
        <v>#DIV/0!</v>
      </c>
    </row>
    <row r="1076" customHeight="1" spans="1:5">
      <c r="A1076" s="108" t="s">
        <v>846</v>
      </c>
      <c r="B1076" s="28">
        <v>0</v>
      </c>
      <c r="C1076" s="28">
        <v>0</v>
      </c>
      <c r="D1076" s="28"/>
      <c r="E1076" s="75" t="e">
        <f t="shared" si="16"/>
        <v>#DIV/0!</v>
      </c>
    </row>
    <row r="1077" customHeight="1" spans="1:5">
      <c r="A1077" s="108" t="s">
        <v>847</v>
      </c>
      <c r="B1077" s="28">
        <v>0</v>
      </c>
      <c r="C1077" s="28">
        <v>0</v>
      </c>
      <c r="D1077" s="28"/>
      <c r="E1077" s="75" t="e">
        <f t="shared" si="16"/>
        <v>#DIV/0!</v>
      </c>
    </row>
    <row r="1078" customHeight="1" spans="1:5">
      <c r="A1078" s="108" t="s">
        <v>848</v>
      </c>
      <c r="B1078" s="28">
        <v>0</v>
      </c>
      <c r="C1078" s="28">
        <v>0</v>
      </c>
      <c r="D1078" s="28"/>
      <c r="E1078" s="75" t="e">
        <f t="shared" si="16"/>
        <v>#DIV/0!</v>
      </c>
    </row>
    <row r="1079" customHeight="1" spans="1:5">
      <c r="A1079" s="108" t="s">
        <v>849</v>
      </c>
      <c r="B1079" s="28">
        <v>0</v>
      </c>
      <c r="C1079" s="28">
        <v>0</v>
      </c>
      <c r="D1079" s="28"/>
      <c r="E1079" s="75" t="e">
        <f t="shared" si="16"/>
        <v>#DIV/0!</v>
      </c>
    </row>
    <row r="1080" customHeight="1" spans="1:5">
      <c r="A1080" s="108" t="s">
        <v>19</v>
      </c>
      <c r="B1080" s="28">
        <v>2502</v>
      </c>
      <c r="C1080" s="28">
        <v>2502</v>
      </c>
      <c r="D1080" s="28">
        <v>2635</v>
      </c>
      <c r="E1080" s="75">
        <f t="shared" si="16"/>
        <v>105.315747402078</v>
      </c>
    </row>
    <row r="1081" customHeight="1" spans="1:5">
      <c r="A1081" s="108" t="s">
        <v>850</v>
      </c>
      <c r="B1081" s="28">
        <v>16344</v>
      </c>
      <c r="C1081" s="28">
        <v>11344</v>
      </c>
      <c r="D1081" s="28">
        <v>11135</v>
      </c>
      <c r="E1081" s="75">
        <f t="shared" si="16"/>
        <v>98.1576163610719</v>
      </c>
    </row>
    <row r="1082" customHeight="1" spans="1:5">
      <c r="A1082" s="108" t="s">
        <v>851</v>
      </c>
      <c r="B1082" s="28">
        <v>815</v>
      </c>
      <c r="C1082" s="28">
        <v>815</v>
      </c>
      <c r="D1082" s="28">
        <v>858</v>
      </c>
      <c r="E1082" s="75">
        <f t="shared" si="16"/>
        <v>105.276073619632</v>
      </c>
    </row>
    <row r="1083" customHeight="1" spans="1:5">
      <c r="A1083" s="108" t="s">
        <v>10</v>
      </c>
      <c r="B1083" s="28">
        <v>0</v>
      </c>
      <c r="C1083" s="28">
        <v>0</v>
      </c>
      <c r="D1083" s="28"/>
      <c r="E1083" s="75" t="e">
        <f t="shared" si="16"/>
        <v>#DIV/0!</v>
      </c>
    </row>
    <row r="1084" customHeight="1" spans="1:5">
      <c r="A1084" s="108" t="s">
        <v>11</v>
      </c>
      <c r="B1084" s="28">
        <v>0</v>
      </c>
      <c r="C1084" s="28">
        <v>0</v>
      </c>
      <c r="D1084" s="28"/>
      <c r="E1084" s="75" t="e">
        <f t="shared" si="16"/>
        <v>#DIV/0!</v>
      </c>
    </row>
    <row r="1085" customHeight="1" spans="1:5">
      <c r="A1085" s="108" t="s">
        <v>12</v>
      </c>
      <c r="B1085" s="28">
        <v>0</v>
      </c>
      <c r="C1085" s="28">
        <v>0</v>
      </c>
      <c r="D1085" s="28"/>
      <c r="E1085" s="75" t="e">
        <f t="shared" si="16"/>
        <v>#DIV/0!</v>
      </c>
    </row>
    <row r="1086" customHeight="1" spans="1:5">
      <c r="A1086" s="108" t="s">
        <v>852</v>
      </c>
      <c r="B1086" s="28">
        <v>0</v>
      </c>
      <c r="C1086" s="28">
        <v>0</v>
      </c>
      <c r="D1086" s="28"/>
      <c r="E1086" s="75" t="e">
        <f t="shared" si="16"/>
        <v>#DIV/0!</v>
      </c>
    </row>
    <row r="1087" customHeight="1" spans="1:5">
      <c r="A1087" s="108" t="s">
        <v>853</v>
      </c>
      <c r="B1087" s="28">
        <v>0</v>
      </c>
      <c r="C1087" s="28">
        <v>0</v>
      </c>
      <c r="D1087" s="28"/>
      <c r="E1087" s="75" t="e">
        <f t="shared" si="16"/>
        <v>#DIV/0!</v>
      </c>
    </row>
    <row r="1088" customHeight="1" spans="1:5">
      <c r="A1088" s="108" t="s">
        <v>854</v>
      </c>
      <c r="B1088" s="28">
        <v>0</v>
      </c>
      <c r="C1088" s="28">
        <v>0</v>
      </c>
      <c r="D1088" s="28"/>
      <c r="E1088" s="75" t="e">
        <f t="shared" si="16"/>
        <v>#DIV/0!</v>
      </c>
    </row>
    <row r="1089" customHeight="1" spans="1:5">
      <c r="A1089" s="108" t="s">
        <v>855</v>
      </c>
      <c r="B1089" s="28">
        <v>0</v>
      </c>
      <c r="C1089" s="28">
        <v>0</v>
      </c>
      <c r="D1089" s="28"/>
      <c r="E1089" s="75" t="e">
        <f t="shared" si="16"/>
        <v>#DIV/0!</v>
      </c>
    </row>
    <row r="1090" customHeight="1" spans="1:5">
      <c r="A1090" s="108" t="s">
        <v>856</v>
      </c>
      <c r="B1090" s="28">
        <v>0</v>
      </c>
      <c r="C1090" s="28">
        <v>0</v>
      </c>
      <c r="D1090" s="28"/>
      <c r="E1090" s="75" t="e">
        <f t="shared" si="16"/>
        <v>#DIV/0!</v>
      </c>
    </row>
    <row r="1091" customHeight="1" spans="1:5">
      <c r="A1091" s="108" t="s">
        <v>857</v>
      </c>
      <c r="B1091" s="28">
        <v>0</v>
      </c>
      <c r="C1091" s="28">
        <v>0</v>
      </c>
      <c r="D1091" s="28"/>
      <c r="E1091" s="75" t="e">
        <f t="shared" si="16"/>
        <v>#DIV/0!</v>
      </c>
    </row>
    <row r="1092" customHeight="1" spans="1:5">
      <c r="A1092" s="108" t="s">
        <v>858</v>
      </c>
      <c r="B1092" s="28">
        <v>0</v>
      </c>
      <c r="C1092" s="28">
        <v>0</v>
      </c>
      <c r="D1092" s="28"/>
      <c r="E1092" s="75" t="e">
        <f t="shared" si="16"/>
        <v>#DIV/0!</v>
      </c>
    </row>
    <row r="1093" customHeight="1" spans="1:5">
      <c r="A1093" s="108" t="s">
        <v>859</v>
      </c>
      <c r="B1093" s="28">
        <v>0</v>
      </c>
      <c r="C1093" s="28">
        <v>0</v>
      </c>
      <c r="D1093" s="28"/>
      <c r="E1093" s="75" t="e">
        <f t="shared" ref="E1093:E1156" si="17">D1093/C1093*100</f>
        <v>#DIV/0!</v>
      </c>
    </row>
    <row r="1094" customHeight="1" spans="1:5">
      <c r="A1094" s="108" t="s">
        <v>860</v>
      </c>
      <c r="B1094" s="28">
        <v>0</v>
      </c>
      <c r="C1094" s="28">
        <v>0</v>
      </c>
      <c r="D1094" s="28"/>
      <c r="E1094" s="75" t="e">
        <f t="shared" si="17"/>
        <v>#DIV/0!</v>
      </c>
    </row>
    <row r="1095" customHeight="1" spans="1:5">
      <c r="A1095" s="108" t="s">
        <v>861</v>
      </c>
      <c r="B1095" s="28">
        <v>0</v>
      </c>
      <c r="C1095" s="28">
        <v>0</v>
      </c>
      <c r="D1095" s="28"/>
      <c r="E1095" s="75" t="e">
        <f t="shared" si="17"/>
        <v>#DIV/0!</v>
      </c>
    </row>
    <row r="1096" customHeight="1" spans="1:5">
      <c r="A1096" s="108" t="s">
        <v>862</v>
      </c>
      <c r="B1096" s="28">
        <v>0</v>
      </c>
      <c r="C1096" s="28">
        <v>0</v>
      </c>
      <c r="D1096" s="28"/>
      <c r="E1096" s="75" t="e">
        <f t="shared" si="17"/>
        <v>#DIV/0!</v>
      </c>
    </row>
    <row r="1097" customHeight="1" spans="1:5">
      <c r="A1097" s="108" t="s">
        <v>863</v>
      </c>
      <c r="B1097" s="28">
        <v>0</v>
      </c>
      <c r="C1097" s="28">
        <v>0</v>
      </c>
      <c r="D1097" s="28"/>
      <c r="E1097" s="75" t="e">
        <f t="shared" si="17"/>
        <v>#DIV/0!</v>
      </c>
    </row>
    <row r="1098" customHeight="1" spans="1:5">
      <c r="A1098" s="108" t="s">
        <v>864</v>
      </c>
      <c r="B1098" s="28">
        <v>0</v>
      </c>
      <c r="C1098" s="28">
        <v>0</v>
      </c>
      <c r="D1098" s="28"/>
      <c r="E1098" s="75" t="e">
        <f t="shared" si="17"/>
        <v>#DIV/0!</v>
      </c>
    </row>
    <row r="1099" customHeight="1" spans="1:5">
      <c r="A1099" s="108" t="s">
        <v>865</v>
      </c>
      <c r="B1099" s="28">
        <v>815</v>
      </c>
      <c r="C1099" s="28">
        <v>815</v>
      </c>
      <c r="D1099" s="28">
        <v>858</v>
      </c>
      <c r="E1099" s="75">
        <f t="shared" si="17"/>
        <v>105.276073619632</v>
      </c>
    </row>
    <row r="1100" customHeight="1" spans="1:5">
      <c r="A1100" s="108" t="s">
        <v>19</v>
      </c>
      <c r="B1100" s="28">
        <v>0</v>
      </c>
      <c r="C1100" s="28">
        <v>0</v>
      </c>
      <c r="D1100" s="28"/>
      <c r="E1100" s="75" t="e">
        <f t="shared" si="17"/>
        <v>#DIV/0!</v>
      </c>
    </row>
    <row r="1101" customHeight="1" spans="1:5">
      <c r="A1101" s="108" t="s">
        <v>866</v>
      </c>
      <c r="B1101" s="28">
        <v>0</v>
      </c>
      <c r="C1101" s="28">
        <v>0</v>
      </c>
      <c r="D1101" s="28"/>
      <c r="E1101" s="75" t="e">
        <f t="shared" si="17"/>
        <v>#DIV/0!</v>
      </c>
    </row>
    <row r="1102" customHeight="1" spans="1:5">
      <c r="A1102" s="108" t="s">
        <v>867</v>
      </c>
      <c r="B1102" s="28">
        <v>801</v>
      </c>
      <c r="C1102" s="28">
        <v>801</v>
      </c>
      <c r="D1102" s="28">
        <v>843</v>
      </c>
      <c r="E1102" s="75">
        <f t="shared" si="17"/>
        <v>105.243445692884</v>
      </c>
    </row>
    <row r="1103" customHeight="1" spans="1:5">
      <c r="A1103" s="108" t="s">
        <v>10</v>
      </c>
      <c r="B1103" s="28">
        <v>0</v>
      </c>
      <c r="C1103" s="28">
        <v>0</v>
      </c>
      <c r="D1103" s="28"/>
      <c r="E1103" s="75" t="e">
        <f t="shared" si="17"/>
        <v>#DIV/0!</v>
      </c>
    </row>
    <row r="1104" customHeight="1" spans="1:5">
      <c r="A1104" s="108" t="s">
        <v>11</v>
      </c>
      <c r="B1104" s="28">
        <v>0</v>
      </c>
      <c r="C1104" s="28">
        <v>0</v>
      </c>
      <c r="D1104" s="28"/>
      <c r="E1104" s="75" t="e">
        <f t="shared" si="17"/>
        <v>#DIV/0!</v>
      </c>
    </row>
    <row r="1105" customHeight="1" spans="1:5">
      <c r="A1105" s="108" t="s">
        <v>12</v>
      </c>
      <c r="B1105" s="28">
        <v>0</v>
      </c>
      <c r="C1105" s="28">
        <v>0</v>
      </c>
      <c r="D1105" s="28"/>
      <c r="E1105" s="75" t="e">
        <f t="shared" si="17"/>
        <v>#DIV/0!</v>
      </c>
    </row>
    <row r="1106" customHeight="1" spans="1:5">
      <c r="A1106" s="108" t="s">
        <v>868</v>
      </c>
      <c r="B1106" s="28">
        <v>801</v>
      </c>
      <c r="C1106" s="28">
        <v>801</v>
      </c>
      <c r="D1106" s="28">
        <v>843</v>
      </c>
      <c r="E1106" s="75">
        <f t="shared" si="17"/>
        <v>105.243445692884</v>
      </c>
    </row>
    <row r="1107" customHeight="1" spans="1:5">
      <c r="A1107" s="108" t="s">
        <v>869</v>
      </c>
      <c r="B1107" s="28">
        <v>0</v>
      </c>
      <c r="C1107" s="28">
        <v>0</v>
      </c>
      <c r="D1107" s="28"/>
      <c r="E1107" s="75" t="e">
        <f t="shared" si="17"/>
        <v>#DIV/0!</v>
      </c>
    </row>
    <row r="1108" customHeight="1" spans="1:5">
      <c r="A1108" s="108" t="s">
        <v>870</v>
      </c>
      <c r="B1108" s="28">
        <v>0</v>
      </c>
      <c r="C1108" s="28">
        <v>0</v>
      </c>
      <c r="D1108" s="28"/>
      <c r="E1108" s="75" t="e">
        <f t="shared" si="17"/>
        <v>#DIV/0!</v>
      </c>
    </row>
    <row r="1109" customHeight="1" spans="1:5">
      <c r="A1109" s="108" t="s">
        <v>19</v>
      </c>
      <c r="B1109" s="28">
        <v>0</v>
      </c>
      <c r="C1109" s="28">
        <v>0</v>
      </c>
      <c r="D1109" s="28"/>
      <c r="E1109" s="75" t="e">
        <f t="shared" si="17"/>
        <v>#DIV/0!</v>
      </c>
    </row>
    <row r="1110" customHeight="1" spans="1:5">
      <c r="A1110" s="108" t="s">
        <v>871</v>
      </c>
      <c r="B1110" s="28">
        <v>0</v>
      </c>
      <c r="C1110" s="28">
        <v>0</v>
      </c>
      <c r="D1110" s="28"/>
      <c r="E1110" s="75" t="e">
        <f t="shared" si="17"/>
        <v>#DIV/0!</v>
      </c>
    </row>
    <row r="1111" customHeight="1" spans="1:5">
      <c r="A1111" s="108" t="s">
        <v>872</v>
      </c>
      <c r="B1111" s="28">
        <v>0</v>
      </c>
      <c r="C1111" s="28">
        <v>0</v>
      </c>
      <c r="D1111" s="28"/>
      <c r="E1111" s="75" t="e">
        <f t="shared" si="17"/>
        <v>#DIV/0!</v>
      </c>
    </row>
    <row r="1112" customHeight="1" spans="1:5">
      <c r="A1112" s="108" t="s">
        <v>10</v>
      </c>
      <c r="B1112" s="28">
        <v>0</v>
      </c>
      <c r="C1112" s="28">
        <v>0</v>
      </c>
      <c r="D1112" s="28"/>
      <c r="E1112" s="75" t="e">
        <f t="shared" si="17"/>
        <v>#DIV/0!</v>
      </c>
    </row>
    <row r="1113" customHeight="1" spans="1:5">
      <c r="A1113" s="108" t="s">
        <v>11</v>
      </c>
      <c r="B1113" s="28">
        <v>0</v>
      </c>
      <c r="C1113" s="28">
        <v>0</v>
      </c>
      <c r="D1113" s="28"/>
      <c r="E1113" s="75" t="e">
        <f t="shared" si="17"/>
        <v>#DIV/0!</v>
      </c>
    </row>
    <row r="1114" customHeight="1" spans="1:5">
      <c r="A1114" s="108" t="s">
        <v>12</v>
      </c>
      <c r="B1114" s="28">
        <v>0</v>
      </c>
      <c r="C1114" s="28">
        <v>0</v>
      </c>
      <c r="D1114" s="28"/>
      <c r="E1114" s="75" t="e">
        <f t="shared" si="17"/>
        <v>#DIV/0!</v>
      </c>
    </row>
    <row r="1115" customHeight="1" spans="1:5">
      <c r="A1115" s="108" t="s">
        <v>873</v>
      </c>
      <c r="B1115" s="28">
        <v>0</v>
      </c>
      <c r="C1115" s="28">
        <v>0</v>
      </c>
      <c r="D1115" s="28"/>
      <c r="E1115" s="75" t="e">
        <f t="shared" si="17"/>
        <v>#DIV/0!</v>
      </c>
    </row>
    <row r="1116" customHeight="1" spans="1:5">
      <c r="A1116" s="108" t="s">
        <v>874</v>
      </c>
      <c r="B1116" s="28">
        <v>0</v>
      </c>
      <c r="C1116" s="28">
        <v>0</v>
      </c>
      <c r="D1116" s="28"/>
      <c r="E1116" s="75" t="e">
        <f t="shared" si="17"/>
        <v>#DIV/0!</v>
      </c>
    </row>
    <row r="1117" customHeight="1" spans="1:5">
      <c r="A1117" s="108" t="s">
        <v>875</v>
      </c>
      <c r="B1117" s="28">
        <v>0</v>
      </c>
      <c r="C1117" s="28">
        <v>0</v>
      </c>
      <c r="D1117" s="28"/>
      <c r="E1117" s="75" t="e">
        <f t="shared" si="17"/>
        <v>#DIV/0!</v>
      </c>
    </row>
    <row r="1118" customHeight="1" spans="1:5">
      <c r="A1118" s="108" t="s">
        <v>876</v>
      </c>
      <c r="B1118" s="28">
        <v>0</v>
      </c>
      <c r="C1118" s="28">
        <v>0</v>
      </c>
      <c r="D1118" s="28"/>
      <c r="E1118" s="75" t="e">
        <f t="shared" si="17"/>
        <v>#DIV/0!</v>
      </c>
    </row>
    <row r="1119" customHeight="1" spans="1:5">
      <c r="A1119" s="108" t="s">
        <v>877</v>
      </c>
      <c r="B1119" s="28">
        <v>0</v>
      </c>
      <c r="C1119" s="28">
        <v>0</v>
      </c>
      <c r="D1119" s="28"/>
      <c r="E1119" s="75" t="e">
        <f t="shared" si="17"/>
        <v>#DIV/0!</v>
      </c>
    </row>
    <row r="1120" customHeight="1" spans="1:5">
      <c r="A1120" s="108" t="s">
        <v>878</v>
      </c>
      <c r="B1120" s="28">
        <v>0</v>
      </c>
      <c r="C1120" s="28">
        <v>0</v>
      </c>
      <c r="D1120" s="28"/>
      <c r="E1120" s="75" t="e">
        <f t="shared" si="17"/>
        <v>#DIV/0!</v>
      </c>
    </row>
    <row r="1121" customHeight="1" spans="1:5">
      <c r="A1121" s="108" t="s">
        <v>879</v>
      </c>
      <c r="B1121" s="28">
        <v>0</v>
      </c>
      <c r="C1121" s="28">
        <v>0</v>
      </c>
      <c r="D1121" s="28"/>
      <c r="E1121" s="75" t="e">
        <f t="shared" si="17"/>
        <v>#DIV/0!</v>
      </c>
    </row>
    <row r="1122" customHeight="1" spans="1:5">
      <c r="A1122" s="108" t="s">
        <v>880</v>
      </c>
      <c r="B1122" s="28">
        <v>0</v>
      </c>
      <c r="C1122" s="28">
        <v>0</v>
      </c>
      <c r="D1122" s="28"/>
      <c r="E1122" s="75" t="e">
        <f t="shared" si="17"/>
        <v>#DIV/0!</v>
      </c>
    </row>
    <row r="1123" customHeight="1" spans="1:5">
      <c r="A1123" s="108" t="s">
        <v>881</v>
      </c>
      <c r="B1123" s="28">
        <v>0</v>
      </c>
      <c r="C1123" s="28">
        <v>0</v>
      </c>
      <c r="D1123" s="28"/>
      <c r="E1123" s="75" t="e">
        <f t="shared" si="17"/>
        <v>#DIV/0!</v>
      </c>
    </row>
    <row r="1124" customHeight="1" spans="1:5">
      <c r="A1124" s="108" t="s">
        <v>882</v>
      </c>
      <c r="B1124" s="28">
        <v>990</v>
      </c>
      <c r="C1124" s="28">
        <v>990</v>
      </c>
      <c r="D1124" s="28">
        <v>1043</v>
      </c>
      <c r="E1124" s="75">
        <f t="shared" si="17"/>
        <v>105.353535353535</v>
      </c>
    </row>
    <row r="1125" customHeight="1" spans="1:5">
      <c r="A1125" s="108" t="s">
        <v>10</v>
      </c>
      <c r="B1125" s="28">
        <v>0</v>
      </c>
      <c r="C1125" s="28">
        <v>0</v>
      </c>
      <c r="D1125" s="28"/>
      <c r="E1125" s="75" t="e">
        <f t="shared" si="17"/>
        <v>#DIV/0!</v>
      </c>
    </row>
    <row r="1126" customHeight="1" spans="1:5">
      <c r="A1126" s="108" t="s">
        <v>11</v>
      </c>
      <c r="B1126" s="28">
        <v>0</v>
      </c>
      <c r="C1126" s="28">
        <v>0</v>
      </c>
      <c r="D1126" s="28"/>
      <c r="E1126" s="75" t="e">
        <f t="shared" si="17"/>
        <v>#DIV/0!</v>
      </c>
    </row>
    <row r="1127" customHeight="1" spans="1:5">
      <c r="A1127" s="108" t="s">
        <v>12</v>
      </c>
      <c r="B1127" s="28">
        <v>0</v>
      </c>
      <c r="C1127" s="28">
        <v>0</v>
      </c>
      <c r="D1127" s="28"/>
      <c r="E1127" s="75" t="e">
        <f t="shared" si="17"/>
        <v>#DIV/0!</v>
      </c>
    </row>
    <row r="1128" customHeight="1" spans="1:5">
      <c r="A1128" s="108" t="s">
        <v>883</v>
      </c>
      <c r="B1128" s="28">
        <v>12</v>
      </c>
      <c r="C1128" s="28">
        <v>12</v>
      </c>
      <c r="D1128" s="28">
        <v>13</v>
      </c>
      <c r="E1128" s="75">
        <f t="shared" si="17"/>
        <v>108.333333333333</v>
      </c>
    </row>
    <row r="1129" customHeight="1" spans="1:5">
      <c r="A1129" s="108" t="s">
        <v>884</v>
      </c>
      <c r="B1129" s="28">
        <v>0</v>
      </c>
      <c r="C1129" s="28">
        <v>0</v>
      </c>
      <c r="D1129" s="28"/>
      <c r="E1129" s="75" t="e">
        <f t="shared" si="17"/>
        <v>#DIV/0!</v>
      </c>
    </row>
    <row r="1130" customHeight="1" spans="1:5">
      <c r="A1130" s="108" t="s">
        <v>885</v>
      </c>
      <c r="B1130" s="28">
        <v>0</v>
      </c>
      <c r="C1130" s="28">
        <v>0</v>
      </c>
      <c r="D1130" s="28"/>
      <c r="E1130" s="75" t="e">
        <f t="shared" si="17"/>
        <v>#DIV/0!</v>
      </c>
    </row>
    <row r="1131" customHeight="1" spans="1:5">
      <c r="A1131" s="108" t="s">
        <v>886</v>
      </c>
      <c r="B1131" s="28">
        <v>0</v>
      </c>
      <c r="C1131" s="28">
        <v>0</v>
      </c>
      <c r="D1131" s="28"/>
      <c r="E1131" s="75" t="e">
        <f t="shared" si="17"/>
        <v>#DIV/0!</v>
      </c>
    </row>
    <row r="1132" customHeight="1" spans="1:5">
      <c r="A1132" s="108" t="s">
        <v>887</v>
      </c>
      <c r="B1132" s="28">
        <v>978</v>
      </c>
      <c r="C1132" s="28">
        <v>978</v>
      </c>
      <c r="D1132" s="28">
        <v>1030</v>
      </c>
      <c r="E1132" s="75">
        <f t="shared" si="17"/>
        <v>105.316973415133</v>
      </c>
    </row>
    <row r="1133" customHeight="1" spans="1:5">
      <c r="A1133" s="108" t="s">
        <v>888</v>
      </c>
      <c r="B1133" s="28">
        <v>0</v>
      </c>
      <c r="C1133" s="28">
        <v>0</v>
      </c>
      <c r="D1133" s="28"/>
      <c r="E1133" s="75" t="e">
        <f t="shared" si="17"/>
        <v>#DIV/0!</v>
      </c>
    </row>
    <row r="1134" customHeight="1" spans="1:5">
      <c r="A1134" s="108" t="s">
        <v>889</v>
      </c>
      <c r="B1134" s="28">
        <v>0</v>
      </c>
      <c r="C1134" s="28">
        <v>0</v>
      </c>
      <c r="D1134" s="28"/>
      <c r="E1134" s="75" t="e">
        <f t="shared" si="17"/>
        <v>#DIV/0!</v>
      </c>
    </row>
    <row r="1135" customHeight="1" spans="1:5">
      <c r="A1135" s="108" t="s">
        <v>890</v>
      </c>
      <c r="B1135" s="28">
        <v>0</v>
      </c>
      <c r="C1135" s="28">
        <v>0</v>
      </c>
      <c r="D1135" s="28"/>
      <c r="E1135" s="75" t="e">
        <f t="shared" si="17"/>
        <v>#DIV/0!</v>
      </c>
    </row>
    <row r="1136" customHeight="1" spans="1:5">
      <c r="A1136" s="108" t="s">
        <v>891</v>
      </c>
      <c r="B1136" s="28">
        <v>0</v>
      </c>
      <c r="C1136" s="28">
        <v>0</v>
      </c>
      <c r="D1136" s="28"/>
      <c r="E1136" s="75" t="e">
        <f t="shared" si="17"/>
        <v>#DIV/0!</v>
      </c>
    </row>
    <row r="1137" customHeight="1" spans="1:5">
      <c r="A1137" s="108" t="s">
        <v>892</v>
      </c>
      <c r="B1137" s="28">
        <v>0</v>
      </c>
      <c r="C1137" s="28">
        <v>0</v>
      </c>
      <c r="D1137" s="28"/>
      <c r="E1137" s="75" t="e">
        <f t="shared" si="17"/>
        <v>#DIV/0!</v>
      </c>
    </row>
    <row r="1138" customHeight="1" spans="1:5">
      <c r="A1138" s="108" t="s">
        <v>893</v>
      </c>
      <c r="B1138" s="28">
        <v>0</v>
      </c>
      <c r="C1138" s="28">
        <v>0</v>
      </c>
      <c r="D1138" s="28"/>
      <c r="E1138" s="75" t="e">
        <f t="shared" si="17"/>
        <v>#DIV/0!</v>
      </c>
    </row>
    <row r="1139" customHeight="1" spans="1:5">
      <c r="A1139" s="108" t="s">
        <v>894</v>
      </c>
      <c r="B1139" s="28">
        <v>0</v>
      </c>
      <c r="C1139" s="28">
        <v>0</v>
      </c>
      <c r="D1139" s="28"/>
      <c r="E1139" s="75" t="e">
        <f t="shared" si="17"/>
        <v>#DIV/0!</v>
      </c>
    </row>
    <row r="1140" customHeight="1" spans="1:5">
      <c r="A1140" s="108" t="s">
        <v>895</v>
      </c>
      <c r="B1140" s="28">
        <v>0</v>
      </c>
      <c r="C1140" s="28">
        <v>0</v>
      </c>
      <c r="D1140" s="28"/>
      <c r="E1140" s="75" t="e">
        <f t="shared" si="17"/>
        <v>#DIV/0!</v>
      </c>
    </row>
    <row r="1141" customHeight="1" spans="1:5">
      <c r="A1141" s="108" t="s">
        <v>896</v>
      </c>
      <c r="B1141" s="28">
        <v>45268</v>
      </c>
      <c r="C1141" s="28">
        <v>45268</v>
      </c>
      <c r="D1141" s="28">
        <v>47500</v>
      </c>
      <c r="E1141" s="75">
        <f t="shared" si="17"/>
        <v>104.930635327384</v>
      </c>
    </row>
    <row r="1142" customHeight="1" spans="1:5">
      <c r="A1142" s="108" t="s">
        <v>897</v>
      </c>
      <c r="B1142" s="28">
        <v>31849</v>
      </c>
      <c r="C1142" s="28">
        <v>31849</v>
      </c>
      <c r="D1142" s="28">
        <v>33409</v>
      </c>
      <c r="E1142" s="75">
        <f t="shared" si="17"/>
        <v>104.89811297058</v>
      </c>
    </row>
    <row r="1143" customHeight="1" spans="1:5">
      <c r="A1143" s="108" t="s">
        <v>898</v>
      </c>
      <c r="B1143" s="28">
        <v>2713</v>
      </c>
      <c r="C1143" s="28">
        <v>2713</v>
      </c>
      <c r="D1143" s="28">
        <v>2846</v>
      </c>
      <c r="E1143" s="75">
        <f t="shared" si="17"/>
        <v>104.902322152599</v>
      </c>
    </row>
    <row r="1144" customHeight="1" spans="1:5">
      <c r="A1144" s="108" t="s">
        <v>899</v>
      </c>
      <c r="B1144" s="28">
        <v>0</v>
      </c>
      <c r="C1144" s="28">
        <v>0</v>
      </c>
      <c r="D1144" s="28"/>
      <c r="E1144" s="75" t="e">
        <f t="shared" si="17"/>
        <v>#DIV/0!</v>
      </c>
    </row>
    <row r="1145" customHeight="1" spans="1:5">
      <c r="A1145" s="108" t="s">
        <v>900</v>
      </c>
      <c r="B1145" s="28">
        <v>26832</v>
      </c>
      <c r="C1145" s="28">
        <v>26832</v>
      </c>
      <c r="D1145" s="28">
        <v>28147</v>
      </c>
      <c r="E1145" s="75">
        <f t="shared" si="17"/>
        <v>104.900864639237</v>
      </c>
    </row>
    <row r="1146" customHeight="1" spans="1:5">
      <c r="A1146" s="108" t="s">
        <v>901</v>
      </c>
      <c r="B1146" s="28">
        <v>0</v>
      </c>
      <c r="C1146" s="28">
        <v>0</v>
      </c>
      <c r="D1146" s="28"/>
      <c r="E1146" s="75" t="e">
        <f t="shared" si="17"/>
        <v>#DIV/0!</v>
      </c>
    </row>
    <row r="1147" customHeight="1" spans="1:5">
      <c r="A1147" s="108" t="s">
        <v>902</v>
      </c>
      <c r="B1147" s="28">
        <v>3</v>
      </c>
      <c r="C1147" s="28">
        <v>3</v>
      </c>
      <c r="D1147" s="28">
        <v>3</v>
      </c>
      <c r="E1147" s="75">
        <f t="shared" si="17"/>
        <v>100</v>
      </c>
    </row>
    <row r="1148" customHeight="1" spans="1:5">
      <c r="A1148" s="108" t="s">
        <v>903</v>
      </c>
      <c r="B1148" s="28">
        <v>240</v>
      </c>
      <c r="C1148" s="28">
        <v>240</v>
      </c>
      <c r="D1148" s="28">
        <v>252</v>
      </c>
      <c r="E1148" s="75">
        <f t="shared" si="17"/>
        <v>105</v>
      </c>
    </row>
    <row r="1149" customHeight="1" spans="1:5">
      <c r="A1149" s="108" t="s">
        <v>904</v>
      </c>
      <c r="B1149" s="28">
        <v>9</v>
      </c>
      <c r="C1149" s="28">
        <v>9</v>
      </c>
      <c r="D1149" s="28">
        <v>9</v>
      </c>
      <c r="E1149" s="75">
        <f t="shared" si="17"/>
        <v>100</v>
      </c>
    </row>
    <row r="1150" customHeight="1" spans="1:5">
      <c r="A1150" s="108" t="s">
        <v>905</v>
      </c>
      <c r="B1150" s="28">
        <v>2052</v>
      </c>
      <c r="C1150" s="28">
        <v>2052</v>
      </c>
      <c r="D1150" s="28">
        <v>2152</v>
      </c>
      <c r="E1150" s="75">
        <f t="shared" si="17"/>
        <v>104.873294346979</v>
      </c>
    </row>
    <row r="1151" customHeight="1" spans="1:5">
      <c r="A1151" s="108" t="s">
        <v>906</v>
      </c>
      <c r="B1151" s="28">
        <v>11354</v>
      </c>
      <c r="C1151" s="28">
        <v>11354</v>
      </c>
      <c r="D1151" s="28">
        <v>11910</v>
      </c>
      <c r="E1151" s="75">
        <f t="shared" si="17"/>
        <v>104.896952615818</v>
      </c>
    </row>
    <row r="1152" customHeight="1" spans="1:5">
      <c r="A1152" s="108" t="s">
        <v>907</v>
      </c>
      <c r="B1152" s="28">
        <v>11189</v>
      </c>
      <c r="C1152" s="28">
        <v>11189</v>
      </c>
      <c r="D1152" s="28">
        <v>11737</v>
      </c>
      <c r="E1152" s="75">
        <f t="shared" si="17"/>
        <v>104.897667351863</v>
      </c>
    </row>
    <row r="1153" customHeight="1" spans="1:5">
      <c r="A1153" s="108" t="s">
        <v>908</v>
      </c>
      <c r="B1153" s="28">
        <v>100</v>
      </c>
      <c r="C1153" s="28">
        <v>100</v>
      </c>
      <c r="D1153" s="28">
        <v>105</v>
      </c>
      <c r="E1153" s="75">
        <f t="shared" si="17"/>
        <v>105</v>
      </c>
    </row>
    <row r="1154" customHeight="1" spans="1:5">
      <c r="A1154" s="108" t="s">
        <v>909</v>
      </c>
      <c r="B1154" s="28">
        <v>65</v>
      </c>
      <c r="C1154" s="28">
        <v>65</v>
      </c>
      <c r="D1154" s="28">
        <v>68</v>
      </c>
      <c r="E1154" s="75">
        <f t="shared" si="17"/>
        <v>104.615384615385</v>
      </c>
    </row>
    <row r="1155" customHeight="1" spans="1:5">
      <c r="A1155" s="108" t="s">
        <v>910</v>
      </c>
      <c r="B1155" s="28">
        <v>2065</v>
      </c>
      <c r="C1155" s="28">
        <v>2065</v>
      </c>
      <c r="D1155" s="28">
        <v>2181</v>
      </c>
      <c r="E1155" s="75">
        <f t="shared" si="17"/>
        <v>105.617433414044</v>
      </c>
    </row>
    <row r="1156" customHeight="1" spans="1:5">
      <c r="A1156" s="108" t="s">
        <v>911</v>
      </c>
      <c r="B1156" s="28">
        <v>0</v>
      </c>
      <c r="C1156" s="28">
        <v>0</v>
      </c>
      <c r="D1156" s="28"/>
      <c r="E1156" s="75" t="e">
        <f t="shared" si="17"/>
        <v>#DIV/0!</v>
      </c>
    </row>
    <row r="1157" customHeight="1" spans="1:5">
      <c r="A1157" s="108" t="s">
        <v>912</v>
      </c>
      <c r="B1157" s="28">
        <v>1298</v>
      </c>
      <c r="C1157" s="28">
        <v>1298</v>
      </c>
      <c r="D1157" s="28">
        <v>1362</v>
      </c>
      <c r="E1157" s="75">
        <f t="shared" ref="E1157:E1214" si="18">D1157/C1157*100</f>
        <v>104.930662557781</v>
      </c>
    </row>
    <row r="1158" customHeight="1" spans="1:5">
      <c r="A1158" s="108" t="s">
        <v>913</v>
      </c>
      <c r="B1158" s="28">
        <v>767</v>
      </c>
      <c r="C1158" s="28">
        <v>767</v>
      </c>
      <c r="D1158" s="28">
        <v>819</v>
      </c>
      <c r="E1158" s="75">
        <f t="shared" si="18"/>
        <v>106.779661016949</v>
      </c>
    </row>
    <row r="1159" customHeight="1" spans="1:5">
      <c r="A1159" s="108" t="s">
        <v>914</v>
      </c>
      <c r="B1159" s="28">
        <v>1179</v>
      </c>
      <c r="C1159" s="28">
        <v>1179</v>
      </c>
      <c r="D1159" s="28">
        <v>1200</v>
      </c>
      <c r="E1159" s="75">
        <f t="shared" si="18"/>
        <v>101.781170483461</v>
      </c>
    </row>
    <row r="1160" customHeight="1" spans="1:5">
      <c r="A1160" s="108" t="s">
        <v>915</v>
      </c>
      <c r="B1160" s="28">
        <v>1179</v>
      </c>
      <c r="C1160" s="28">
        <v>1179</v>
      </c>
      <c r="D1160" s="28">
        <v>1200</v>
      </c>
      <c r="E1160" s="75">
        <f t="shared" si="18"/>
        <v>101.781170483461</v>
      </c>
    </row>
    <row r="1161" customHeight="1" spans="1:5">
      <c r="A1161" s="108" t="s">
        <v>10</v>
      </c>
      <c r="B1161" s="28">
        <v>5</v>
      </c>
      <c r="C1161" s="28">
        <v>5</v>
      </c>
      <c r="D1161" s="28">
        <v>6</v>
      </c>
      <c r="E1161" s="75">
        <f t="shared" si="18"/>
        <v>120</v>
      </c>
    </row>
    <row r="1162" customHeight="1" spans="1:5">
      <c r="A1162" s="108" t="s">
        <v>11</v>
      </c>
      <c r="B1162" s="28">
        <v>0</v>
      </c>
      <c r="C1162" s="28">
        <v>0</v>
      </c>
      <c r="D1162" s="28"/>
      <c r="E1162" s="75" t="e">
        <f t="shared" si="18"/>
        <v>#DIV/0!</v>
      </c>
    </row>
    <row r="1163" customHeight="1" spans="1:5">
      <c r="A1163" s="108" t="s">
        <v>12</v>
      </c>
      <c r="B1163" s="28">
        <v>0</v>
      </c>
      <c r="C1163" s="28">
        <v>0</v>
      </c>
      <c r="D1163" s="28"/>
      <c r="E1163" s="75" t="e">
        <f t="shared" si="18"/>
        <v>#DIV/0!</v>
      </c>
    </row>
    <row r="1164" customHeight="1" spans="1:5">
      <c r="A1164" s="108" t="s">
        <v>916</v>
      </c>
      <c r="B1164" s="28">
        <v>0</v>
      </c>
      <c r="C1164" s="28">
        <v>0</v>
      </c>
      <c r="D1164" s="28"/>
      <c r="E1164" s="75" t="e">
        <f t="shared" si="18"/>
        <v>#DIV/0!</v>
      </c>
    </row>
    <row r="1165" customHeight="1" spans="1:5">
      <c r="A1165" s="108" t="s">
        <v>917</v>
      </c>
      <c r="B1165" s="28">
        <v>0</v>
      </c>
      <c r="C1165" s="28">
        <v>0</v>
      </c>
      <c r="D1165" s="28"/>
      <c r="E1165" s="75" t="e">
        <f t="shared" si="18"/>
        <v>#DIV/0!</v>
      </c>
    </row>
    <row r="1166" customHeight="1" spans="1:5">
      <c r="A1166" s="108" t="s">
        <v>918</v>
      </c>
      <c r="B1166" s="28">
        <v>50</v>
      </c>
      <c r="C1166" s="28">
        <v>50</v>
      </c>
      <c r="D1166" s="28">
        <v>50</v>
      </c>
      <c r="E1166" s="75">
        <f t="shared" si="18"/>
        <v>100</v>
      </c>
    </row>
    <row r="1167" customHeight="1" spans="1:5">
      <c r="A1167" s="108" t="s">
        <v>919</v>
      </c>
      <c r="B1167" s="28">
        <v>0</v>
      </c>
      <c r="C1167" s="28">
        <v>0</v>
      </c>
      <c r="D1167" s="28"/>
      <c r="E1167" s="75" t="e">
        <f t="shared" si="18"/>
        <v>#DIV/0!</v>
      </c>
    </row>
    <row r="1168" customHeight="1" spans="1:5">
      <c r="A1168" s="108" t="s">
        <v>920</v>
      </c>
      <c r="B1168" s="28">
        <v>0</v>
      </c>
      <c r="C1168" s="28">
        <v>0</v>
      </c>
      <c r="D1168" s="28"/>
      <c r="E1168" s="75" t="e">
        <f t="shared" si="18"/>
        <v>#DIV/0!</v>
      </c>
    </row>
    <row r="1169" customHeight="1" spans="1:5">
      <c r="A1169" s="108" t="s">
        <v>921</v>
      </c>
      <c r="B1169" s="28">
        <v>0</v>
      </c>
      <c r="C1169" s="28">
        <v>0</v>
      </c>
      <c r="D1169" s="28"/>
      <c r="E1169" s="75" t="e">
        <f t="shared" si="18"/>
        <v>#DIV/0!</v>
      </c>
    </row>
    <row r="1170" customHeight="1" spans="1:5">
      <c r="A1170" s="108" t="s">
        <v>922</v>
      </c>
      <c r="B1170" s="28">
        <v>0</v>
      </c>
      <c r="C1170" s="28">
        <v>0</v>
      </c>
      <c r="D1170" s="28"/>
      <c r="E1170" s="75" t="e">
        <f t="shared" si="18"/>
        <v>#DIV/0!</v>
      </c>
    </row>
    <row r="1171" customHeight="1" spans="1:5">
      <c r="A1171" s="108" t="s">
        <v>923</v>
      </c>
      <c r="B1171" s="28">
        <v>800</v>
      </c>
      <c r="C1171" s="28">
        <v>800</v>
      </c>
      <c r="D1171" s="28">
        <v>800</v>
      </c>
      <c r="E1171" s="75">
        <f t="shared" si="18"/>
        <v>100</v>
      </c>
    </row>
    <row r="1172" customHeight="1" spans="1:5">
      <c r="A1172" s="108" t="s">
        <v>924</v>
      </c>
      <c r="B1172" s="28">
        <v>0</v>
      </c>
      <c r="C1172" s="28">
        <v>0</v>
      </c>
      <c r="D1172" s="28"/>
      <c r="E1172" s="75" t="e">
        <f t="shared" si="18"/>
        <v>#DIV/0!</v>
      </c>
    </row>
    <row r="1173" customHeight="1" spans="1:5">
      <c r="A1173" s="108" t="s">
        <v>19</v>
      </c>
      <c r="B1173" s="28">
        <v>0</v>
      </c>
      <c r="C1173" s="28">
        <v>0</v>
      </c>
      <c r="D1173" s="28"/>
      <c r="E1173" s="75" t="e">
        <f t="shared" si="18"/>
        <v>#DIV/0!</v>
      </c>
    </row>
    <row r="1174" customHeight="1" spans="1:5">
      <c r="A1174" s="108" t="s">
        <v>925</v>
      </c>
      <c r="B1174" s="28">
        <v>324</v>
      </c>
      <c r="C1174" s="28">
        <v>324</v>
      </c>
      <c r="D1174" s="28">
        <v>344</v>
      </c>
      <c r="E1174" s="75">
        <f t="shared" si="18"/>
        <v>106.172839506173</v>
      </c>
    </row>
    <row r="1175" customHeight="1" spans="1:5">
      <c r="A1175" s="108" t="s">
        <v>926</v>
      </c>
      <c r="B1175" s="28"/>
      <c r="C1175" s="28"/>
      <c r="D1175" s="28"/>
      <c r="E1175" s="75" t="e">
        <f t="shared" si="18"/>
        <v>#DIV/0!</v>
      </c>
    </row>
    <row r="1176" customHeight="1" spans="1:5">
      <c r="A1176" s="108" t="s">
        <v>10</v>
      </c>
      <c r="B1176" s="28"/>
      <c r="C1176" s="28"/>
      <c r="D1176" s="28"/>
      <c r="E1176" s="75" t="e">
        <f t="shared" si="18"/>
        <v>#DIV/0!</v>
      </c>
    </row>
    <row r="1177" customHeight="1" spans="1:5">
      <c r="A1177" s="108" t="s">
        <v>11</v>
      </c>
      <c r="B1177" s="28"/>
      <c r="C1177" s="28"/>
      <c r="D1177" s="28"/>
      <c r="E1177" s="75" t="e">
        <f t="shared" si="18"/>
        <v>#DIV/0!</v>
      </c>
    </row>
    <row r="1178" customHeight="1" spans="1:5">
      <c r="A1178" s="108" t="s">
        <v>12</v>
      </c>
      <c r="B1178" s="28"/>
      <c r="C1178" s="28"/>
      <c r="D1178" s="28"/>
      <c r="E1178" s="75" t="e">
        <f t="shared" si="18"/>
        <v>#DIV/0!</v>
      </c>
    </row>
    <row r="1179" customHeight="1" spans="1:5">
      <c r="A1179" s="108" t="s">
        <v>927</v>
      </c>
      <c r="B1179" s="28"/>
      <c r="C1179" s="28"/>
      <c r="D1179" s="28"/>
      <c r="E1179" s="75" t="e">
        <f t="shared" si="18"/>
        <v>#DIV/0!</v>
      </c>
    </row>
    <row r="1180" customHeight="1" spans="1:5">
      <c r="A1180" s="108" t="s">
        <v>928</v>
      </c>
      <c r="B1180" s="28"/>
      <c r="C1180" s="28"/>
      <c r="D1180" s="28"/>
      <c r="E1180" s="75" t="e">
        <f t="shared" si="18"/>
        <v>#DIV/0!</v>
      </c>
    </row>
    <row r="1181" customHeight="1" spans="1:5">
      <c r="A1181" s="108" t="s">
        <v>929</v>
      </c>
      <c r="B1181" s="28"/>
      <c r="C1181" s="28"/>
      <c r="D1181" s="28"/>
      <c r="E1181" s="75" t="e">
        <f t="shared" si="18"/>
        <v>#DIV/0!</v>
      </c>
    </row>
    <row r="1182" customHeight="1" spans="1:5">
      <c r="A1182" s="108" t="s">
        <v>930</v>
      </c>
      <c r="B1182" s="28"/>
      <c r="C1182" s="28"/>
      <c r="D1182" s="28"/>
      <c r="E1182" s="75" t="e">
        <f t="shared" si="18"/>
        <v>#DIV/0!</v>
      </c>
    </row>
    <row r="1183" customHeight="1" spans="1:5">
      <c r="A1183" s="108" t="s">
        <v>931</v>
      </c>
      <c r="B1183" s="28"/>
      <c r="C1183" s="28"/>
      <c r="D1183" s="28"/>
      <c r="E1183" s="75" t="e">
        <f t="shared" si="18"/>
        <v>#DIV/0!</v>
      </c>
    </row>
    <row r="1184" customHeight="1" spans="1:5">
      <c r="A1184" s="108" t="s">
        <v>932</v>
      </c>
      <c r="B1184" s="28"/>
      <c r="C1184" s="28"/>
      <c r="D1184" s="28"/>
      <c r="E1184" s="75" t="e">
        <f t="shared" si="18"/>
        <v>#DIV/0!</v>
      </c>
    </row>
    <row r="1185" customHeight="1" spans="1:5">
      <c r="A1185" s="108" t="s">
        <v>933</v>
      </c>
      <c r="B1185" s="28"/>
      <c r="C1185" s="28"/>
      <c r="D1185" s="28"/>
      <c r="E1185" s="75" t="e">
        <f t="shared" si="18"/>
        <v>#DIV/0!</v>
      </c>
    </row>
    <row r="1186" customHeight="1" spans="1:5">
      <c r="A1186" s="108" t="s">
        <v>934</v>
      </c>
      <c r="B1186" s="28"/>
      <c r="C1186" s="28"/>
      <c r="D1186" s="28"/>
      <c r="E1186" s="75" t="e">
        <f t="shared" si="18"/>
        <v>#DIV/0!</v>
      </c>
    </row>
    <row r="1187" customHeight="1" spans="1:5">
      <c r="A1187" s="108" t="s">
        <v>19</v>
      </c>
      <c r="B1187" s="28"/>
      <c r="C1187" s="28"/>
      <c r="D1187" s="28"/>
      <c r="E1187" s="75" t="e">
        <f t="shared" si="18"/>
        <v>#DIV/0!</v>
      </c>
    </row>
    <row r="1188" customHeight="1" spans="1:5">
      <c r="A1188" s="108" t="s">
        <v>935</v>
      </c>
      <c r="B1188" s="28"/>
      <c r="C1188" s="28"/>
      <c r="D1188" s="28"/>
      <c r="E1188" s="75" t="e">
        <f t="shared" si="18"/>
        <v>#DIV/0!</v>
      </c>
    </row>
    <row r="1189" customHeight="1" spans="1:5">
      <c r="A1189" s="108" t="s">
        <v>936</v>
      </c>
      <c r="B1189" s="28"/>
      <c r="C1189" s="28"/>
      <c r="D1189" s="28"/>
      <c r="E1189" s="75" t="e">
        <f t="shared" si="18"/>
        <v>#DIV/0!</v>
      </c>
    </row>
    <row r="1190" customHeight="1" spans="1:5">
      <c r="A1190" s="108" t="s">
        <v>937</v>
      </c>
      <c r="B1190" s="28"/>
      <c r="C1190" s="28"/>
      <c r="D1190" s="28"/>
      <c r="E1190" s="75" t="e">
        <f t="shared" si="18"/>
        <v>#DIV/0!</v>
      </c>
    </row>
    <row r="1191" customHeight="1" spans="1:5">
      <c r="A1191" s="108" t="s">
        <v>938</v>
      </c>
      <c r="B1191" s="28"/>
      <c r="C1191" s="28"/>
      <c r="D1191" s="28"/>
      <c r="E1191" s="75" t="e">
        <f t="shared" si="18"/>
        <v>#DIV/0!</v>
      </c>
    </row>
    <row r="1192" customHeight="1" spans="1:5">
      <c r="A1192" s="108" t="s">
        <v>939</v>
      </c>
      <c r="B1192" s="28"/>
      <c r="C1192" s="28"/>
      <c r="D1192" s="28"/>
      <c r="E1192" s="75" t="e">
        <f t="shared" si="18"/>
        <v>#DIV/0!</v>
      </c>
    </row>
    <row r="1193" customHeight="1" spans="1:5">
      <c r="A1193" s="108" t="s">
        <v>940</v>
      </c>
      <c r="B1193" s="28"/>
      <c r="C1193" s="28"/>
      <c r="D1193" s="28"/>
      <c r="E1193" s="75" t="e">
        <f t="shared" si="18"/>
        <v>#DIV/0!</v>
      </c>
    </row>
    <row r="1194" customHeight="1" spans="1:5">
      <c r="A1194" s="108" t="s">
        <v>941</v>
      </c>
      <c r="B1194" s="28"/>
      <c r="C1194" s="28"/>
      <c r="D1194" s="28"/>
      <c r="E1194" s="75" t="e">
        <f t="shared" si="18"/>
        <v>#DIV/0!</v>
      </c>
    </row>
    <row r="1195" customHeight="1" spans="1:5">
      <c r="A1195" s="108" t="s">
        <v>942</v>
      </c>
      <c r="B1195" s="28"/>
      <c r="C1195" s="28"/>
      <c r="D1195" s="28"/>
      <c r="E1195" s="75" t="e">
        <f t="shared" si="18"/>
        <v>#DIV/0!</v>
      </c>
    </row>
    <row r="1196" customHeight="1" spans="1:5">
      <c r="A1196" s="108" t="s">
        <v>943</v>
      </c>
      <c r="B1196" s="28"/>
      <c r="C1196" s="28"/>
      <c r="D1196" s="28"/>
      <c r="E1196" s="75" t="e">
        <f t="shared" si="18"/>
        <v>#DIV/0!</v>
      </c>
    </row>
    <row r="1197" customHeight="1" spans="1:5">
      <c r="A1197" s="108" t="s">
        <v>944</v>
      </c>
      <c r="B1197" s="28"/>
      <c r="C1197" s="28"/>
      <c r="D1197" s="28"/>
      <c r="E1197" s="75" t="e">
        <f t="shared" si="18"/>
        <v>#DIV/0!</v>
      </c>
    </row>
    <row r="1198" customHeight="1" spans="1:5">
      <c r="A1198" s="108" t="s">
        <v>945</v>
      </c>
      <c r="B1198" s="28"/>
      <c r="C1198" s="28"/>
      <c r="D1198" s="28"/>
      <c r="E1198" s="75" t="e">
        <f t="shared" si="18"/>
        <v>#DIV/0!</v>
      </c>
    </row>
    <row r="1199" customHeight="1" spans="1:5">
      <c r="A1199" s="108" t="s">
        <v>946</v>
      </c>
      <c r="B1199" s="28"/>
      <c r="C1199" s="28"/>
      <c r="D1199" s="28"/>
      <c r="E1199" s="75" t="e">
        <f t="shared" si="18"/>
        <v>#DIV/0!</v>
      </c>
    </row>
    <row r="1200" customHeight="1" spans="1:5">
      <c r="A1200" s="108" t="s">
        <v>947</v>
      </c>
      <c r="B1200" s="28"/>
      <c r="C1200" s="28"/>
      <c r="D1200" s="28"/>
      <c r="E1200" s="75" t="e">
        <f t="shared" si="18"/>
        <v>#DIV/0!</v>
      </c>
    </row>
    <row r="1201" customHeight="1" spans="1:5">
      <c r="A1201" s="108" t="s">
        <v>948</v>
      </c>
      <c r="B1201" s="28"/>
      <c r="C1201" s="28"/>
      <c r="D1201" s="28"/>
      <c r="E1201" s="75" t="e">
        <f t="shared" si="18"/>
        <v>#DIV/0!</v>
      </c>
    </row>
    <row r="1202" customHeight="1" spans="1:5">
      <c r="A1202" s="108" t="s">
        <v>949</v>
      </c>
      <c r="B1202" s="28"/>
      <c r="C1202" s="28"/>
      <c r="D1202" s="28"/>
      <c r="E1202" s="75" t="e">
        <f t="shared" si="18"/>
        <v>#DIV/0!</v>
      </c>
    </row>
    <row r="1203" customHeight="1" spans="1:5">
      <c r="A1203" s="108" t="s">
        <v>950</v>
      </c>
      <c r="B1203" s="28"/>
      <c r="C1203" s="28"/>
      <c r="D1203" s="28"/>
      <c r="E1203" s="75" t="e">
        <f t="shared" si="18"/>
        <v>#DIV/0!</v>
      </c>
    </row>
    <row r="1204" customHeight="1" spans="1:5">
      <c r="A1204" s="108" t="s">
        <v>951</v>
      </c>
      <c r="B1204" s="28"/>
      <c r="C1204" s="28"/>
      <c r="D1204" s="28"/>
      <c r="E1204" s="75" t="e">
        <f t="shared" si="18"/>
        <v>#DIV/0!</v>
      </c>
    </row>
    <row r="1205" customHeight="1" spans="1:5">
      <c r="A1205" s="108" t="s">
        <v>952</v>
      </c>
      <c r="B1205" s="28"/>
      <c r="C1205" s="28"/>
      <c r="D1205" s="28"/>
      <c r="E1205" s="75" t="e">
        <f t="shared" si="18"/>
        <v>#DIV/0!</v>
      </c>
    </row>
    <row r="1206" customHeight="1" spans="1:5">
      <c r="A1206" s="108" t="s">
        <v>953</v>
      </c>
      <c r="B1206" s="28"/>
      <c r="C1206" s="28"/>
      <c r="D1206" s="28"/>
      <c r="E1206" s="75" t="e">
        <f t="shared" si="18"/>
        <v>#DIV/0!</v>
      </c>
    </row>
    <row r="1207" customHeight="1" spans="1:5">
      <c r="A1207" s="108" t="s">
        <v>954</v>
      </c>
      <c r="B1207" s="28"/>
      <c r="C1207" s="28"/>
      <c r="D1207" s="28"/>
      <c r="E1207" s="75" t="e">
        <f t="shared" si="18"/>
        <v>#DIV/0!</v>
      </c>
    </row>
    <row r="1208" customHeight="1" spans="1:5">
      <c r="A1208" s="108" t="s">
        <v>955</v>
      </c>
      <c r="B1208" s="28"/>
      <c r="C1208" s="28"/>
      <c r="D1208" s="28"/>
      <c r="E1208" s="75" t="e">
        <f t="shared" si="18"/>
        <v>#DIV/0!</v>
      </c>
    </row>
    <row r="1209" customHeight="1" spans="1:5">
      <c r="A1209" s="108" t="s">
        <v>956</v>
      </c>
      <c r="B1209" s="28"/>
      <c r="C1209" s="28"/>
      <c r="D1209" s="28"/>
      <c r="E1209" s="75" t="e">
        <f t="shared" si="18"/>
        <v>#DIV/0!</v>
      </c>
    </row>
    <row r="1210" customHeight="1" spans="1:5">
      <c r="A1210" s="108" t="s">
        <v>957</v>
      </c>
      <c r="B1210" s="28"/>
      <c r="C1210" s="28"/>
      <c r="D1210" s="28"/>
      <c r="E1210" s="75" t="e">
        <f t="shared" si="18"/>
        <v>#DIV/0!</v>
      </c>
    </row>
    <row r="1211" customHeight="1" spans="1:5">
      <c r="A1211" s="108" t="s">
        <v>958</v>
      </c>
      <c r="B1211" s="28"/>
      <c r="C1211" s="28"/>
      <c r="D1211" s="28"/>
      <c r="E1211" s="75" t="e">
        <f t="shared" si="18"/>
        <v>#DIV/0!</v>
      </c>
    </row>
    <row r="1212" customHeight="1" spans="1:5">
      <c r="A1212" s="108" t="s">
        <v>959</v>
      </c>
      <c r="B1212" s="28"/>
      <c r="C1212" s="28"/>
      <c r="D1212" s="28"/>
      <c r="E1212" s="75" t="e">
        <f t="shared" si="18"/>
        <v>#DIV/0!</v>
      </c>
    </row>
    <row r="1213" customHeight="1" spans="1:5">
      <c r="A1213" s="108" t="s">
        <v>960</v>
      </c>
      <c r="B1213" s="28">
        <v>75875</v>
      </c>
      <c r="C1213" s="28">
        <v>21785</v>
      </c>
      <c r="D1213" s="28">
        <v>13196</v>
      </c>
      <c r="E1213" s="75">
        <f t="shared" si="18"/>
        <v>60.5737893045674</v>
      </c>
    </row>
    <row r="1214" customHeight="1" spans="1:5">
      <c r="A1214" s="108" t="s">
        <v>961</v>
      </c>
      <c r="B1214" s="28">
        <v>12979</v>
      </c>
      <c r="C1214" s="28">
        <v>12979</v>
      </c>
      <c r="D1214" s="28">
        <v>22864</v>
      </c>
      <c r="E1214" s="75">
        <f t="shared" si="18"/>
        <v>176.161491640342</v>
      </c>
    </row>
    <row r="1215" customHeight="1" spans="1:5">
      <c r="A1215" s="108" t="s">
        <v>962</v>
      </c>
      <c r="B1215" s="28"/>
      <c r="C1215" s="28"/>
      <c r="D1215" s="28">
        <v>9000</v>
      </c>
      <c r="E1215" s="75"/>
    </row>
    <row r="1216" customHeight="1" spans="1:5">
      <c r="A1216" s="109" t="s">
        <v>963</v>
      </c>
      <c r="B1216" s="105">
        <f>B1217+B1218+B1219+B1224</f>
        <v>240286</v>
      </c>
      <c r="C1216" s="105">
        <f>C1217+C1218+C1219+C1224</f>
        <v>240286</v>
      </c>
      <c r="D1216" s="105">
        <f>D1217+D1218+D1219+D1224</f>
        <v>306973</v>
      </c>
      <c r="E1216" s="75">
        <f t="shared" ref="E1216:E1224" si="19">D1216/C1216*100</f>
        <v>127.753177463523</v>
      </c>
    </row>
    <row r="1217" customHeight="1" spans="1:5">
      <c r="A1217" s="110" t="s">
        <v>964</v>
      </c>
      <c r="B1217" s="105">
        <v>27226</v>
      </c>
      <c r="C1217" s="105">
        <v>27226</v>
      </c>
      <c r="D1217" s="103">
        <v>27226</v>
      </c>
      <c r="E1217" s="75">
        <f t="shared" si="19"/>
        <v>100</v>
      </c>
    </row>
    <row r="1218" customHeight="1" spans="1:5">
      <c r="A1218" s="110" t="s">
        <v>965</v>
      </c>
      <c r="B1218" s="105">
        <v>53983</v>
      </c>
      <c r="C1218" s="105">
        <v>53983</v>
      </c>
      <c r="D1218" s="103">
        <v>57000</v>
      </c>
      <c r="E1218" s="75">
        <f t="shared" si="19"/>
        <v>105.588796472964</v>
      </c>
    </row>
    <row r="1219" customHeight="1" spans="1:5">
      <c r="A1219" s="110" t="s">
        <v>966</v>
      </c>
      <c r="B1219" s="105">
        <v>75000</v>
      </c>
      <c r="C1219" s="105">
        <v>75000</v>
      </c>
      <c r="D1219" s="103">
        <v>150000</v>
      </c>
      <c r="E1219" s="75">
        <f t="shared" si="19"/>
        <v>200</v>
      </c>
    </row>
    <row r="1220" customHeight="1" spans="1:5">
      <c r="A1220" s="110" t="s">
        <v>967</v>
      </c>
      <c r="B1220" s="105">
        <v>75000</v>
      </c>
      <c r="C1220" s="105">
        <v>75000</v>
      </c>
      <c r="D1220" s="103">
        <v>150000</v>
      </c>
      <c r="E1220" s="75">
        <f t="shared" si="19"/>
        <v>200</v>
      </c>
    </row>
    <row r="1221" customHeight="1" spans="1:5">
      <c r="A1221" s="110" t="s">
        <v>968</v>
      </c>
      <c r="B1221" s="111"/>
      <c r="C1221" s="111"/>
      <c r="D1221" s="111"/>
      <c r="E1221" s="75"/>
    </row>
    <row r="1222" customHeight="1" spans="1:5">
      <c r="A1222" s="110" t="s">
        <v>969</v>
      </c>
      <c r="B1222" s="28"/>
      <c r="C1222" s="28"/>
      <c r="D1222" s="85"/>
      <c r="E1222" s="75"/>
    </row>
    <row r="1223" customHeight="1" spans="1:5">
      <c r="A1223" s="108" t="s">
        <v>970</v>
      </c>
      <c r="B1223" s="28"/>
      <c r="C1223" s="28"/>
      <c r="D1223" s="85"/>
      <c r="E1223" s="75"/>
    </row>
    <row r="1224" customHeight="1" spans="1:5">
      <c r="A1224" s="108" t="s">
        <v>971</v>
      </c>
      <c r="B1224" s="28">
        <v>84077</v>
      </c>
      <c r="C1224" s="28">
        <v>84077</v>
      </c>
      <c r="D1224" s="85">
        <v>72747</v>
      </c>
      <c r="E1224" s="75">
        <f t="shared" si="19"/>
        <v>86.5242575258394</v>
      </c>
    </row>
  </sheetData>
  <mergeCells count="2">
    <mergeCell ref="A1:E1"/>
    <mergeCell ref="D2:E2"/>
  </mergeCells>
  <conditionalFormatting sqref="A18:A22 E3">
    <cfRule type="cellIs" dxfId="0" priority="1" stopIfTrue="1" operator="equal">
      <formula>0</formula>
    </cfRule>
  </conditionalFormatting>
  <printOptions horizontalCentered="1"/>
  <pageMargins left="0.47" right="0.47" top="0.87" bottom="0.87" header="0.51" footer="0.7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opLeftCell="A25" workbookViewId="0">
      <selection activeCell="E46" sqref="E46"/>
    </sheetView>
  </sheetViews>
  <sheetFormatPr defaultColWidth="8.75" defaultRowHeight="11.25" outlineLevelCol="5"/>
  <cols>
    <col min="1" max="1" width="35.375" style="58" customWidth="1"/>
    <col min="2" max="2" width="15.375" style="59" customWidth="1"/>
    <col min="3" max="3" width="12.75" style="58" customWidth="1"/>
    <col min="4" max="4" width="10.625" style="58" customWidth="1"/>
    <col min="5" max="5" width="14.25" style="58" customWidth="1"/>
    <col min="6" max="6" width="13.75" style="58" hidden="1" customWidth="1"/>
    <col min="7" max="16384" width="8.75" style="58"/>
  </cols>
  <sheetData>
    <row r="1" s="54" customFormat="1" ht="22.5" spans="1:5">
      <c r="A1" s="61" t="s">
        <v>972</v>
      </c>
      <c r="B1" s="61"/>
      <c r="C1" s="61"/>
      <c r="D1" s="61"/>
      <c r="E1" s="61"/>
    </row>
    <row r="2" ht="24.6" customHeight="1" spans="4:5">
      <c r="D2" s="90" t="s">
        <v>1</v>
      </c>
      <c r="E2" s="90"/>
    </row>
    <row r="3" ht="24.6" customHeight="1" spans="1:6">
      <c r="A3" s="63" t="s">
        <v>2</v>
      </c>
      <c r="B3" s="64" t="s">
        <v>973</v>
      </c>
      <c r="C3" s="64" t="s">
        <v>974</v>
      </c>
      <c r="D3" s="64" t="s">
        <v>975</v>
      </c>
      <c r="E3" s="64" t="s">
        <v>976</v>
      </c>
      <c r="F3" s="66" t="s">
        <v>977</v>
      </c>
    </row>
    <row r="4" s="55" customFormat="1" ht="24.6" customHeight="1" spans="1:6">
      <c r="A4" s="67" t="s">
        <v>978</v>
      </c>
      <c r="B4" s="68">
        <f>B20+B5</f>
        <v>78000</v>
      </c>
      <c r="C4" s="68">
        <f>C20+C5</f>
        <v>78000</v>
      </c>
      <c r="D4" s="69">
        <f t="shared" ref="D4:D15" si="0">C4/B4*100</f>
        <v>100</v>
      </c>
      <c r="E4" s="69">
        <f t="shared" ref="E4:E18" si="1">C4/F4*100-100</f>
        <v>8.32129763359626</v>
      </c>
      <c r="F4" s="71">
        <f>F20+F5</f>
        <v>72008</v>
      </c>
    </row>
    <row r="5" ht="24.6" customHeight="1" spans="1:6">
      <c r="A5" s="72" t="s">
        <v>979</v>
      </c>
      <c r="B5" s="73">
        <f>SUM(B6:B19)</f>
        <v>45005</v>
      </c>
      <c r="C5" s="73">
        <f>SUM(C6:C19)</f>
        <v>48452</v>
      </c>
      <c r="D5" s="74">
        <f t="shared" si="0"/>
        <v>107.659148983446</v>
      </c>
      <c r="E5" s="74">
        <f t="shared" si="1"/>
        <v>16.4291721734951</v>
      </c>
      <c r="F5" s="71">
        <v>41615</v>
      </c>
    </row>
    <row r="6" ht="24.6" customHeight="1" spans="1:6">
      <c r="A6" s="72" t="s">
        <v>980</v>
      </c>
      <c r="B6" s="76">
        <v>17828</v>
      </c>
      <c r="C6" s="27">
        <v>22362</v>
      </c>
      <c r="D6" s="74">
        <f t="shared" si="0"/>
        <v>125.431904868746</v>
      </c>
      <c r="E6" s="74">
        <f t="shared" si="1"/>
        <v>30.4363042463836</v>
      </c>
      <c r="F6" s="71">
        <v>17144</v>
      </c>
    </row>
    <row r="7" ht="24.6" customHeight="1" spans="1:6">
      <c r="A7" s="72" t="s">
        <v>981</v>
      </c>
      <c r="B7" s="76">
        <v>8947</v>
      </c>
      <c r="C7" s="27">
        <v>7323</v>
      </c>
      <c r="D7" s="74">
        <f t="shared" si="0"/>
        <v>81.8486643567676</v>
      </c>
      <c r="E7" s="74">
        <f t="shared" si="1"/>
        <v>45.2111838191553</v>
      </c>
      <c r="F7" s="71">
        <v>5043</v>
      </c>
    </row>
    <row r="8" ht="24.6" customHeight="1" spans="1:6">
      <c r="A8" s="72" t="s">
        <v>982</v>
      </c>
      <c r="B8" s="76">
        <v>1400</v>
      </c>
      <c r="C8" s="27">
        <v>1674</v>
      </c>
      <c r="D8" s="74">
        <f t="shared" si="0"/>
        <v>119.571428571429</v>
      </c>
      <c r="E8" s="74">
        <f t="shared" si="1"/>
        <v>-18.1818181818182</v>
      </c>
      <c r="F8" s="71">
        <v>2046</v>
      </c>
    </row>
    <row r="9" ht="24.6" customHeight="1" spans="1:6">
      <c r="A9" s="72" t="s">
        <v>983</v>
      </c>
      <c r="B9" s="76">
        <v>400</v>
      </c>
      <c r="C9" s="27">
        <v>618</v>
      </c>
      <c r="D9" s="74">
        <f t="shared" si="0"/>
        <v>154.5</v>
      </c>
      <c r="E9" s="74">
        <f t="shared" si="1"/>
        <v>-35.6919875130073</v>
      </c>
      <c r="F9" s="71">
        <v>961</v>
      </c>
    </row>
    <row r="10" ht="24.6" customHeight="1" spans="1:6">
      <c r="A10" s="72" t="s">
        <v>984</v>
      </c>
      <c r="B10" s="76">
        <v>2000</v>
      </c>
      <c r="C10" s="27">
        <v>2523</v>
      </c>
      <c r="D10" s="74">
        <f t="shared" si="0"/>
        <v>126.15</v>
      </c>
      <c r="E10" s="74">
        <f t="shared" si="1"/>
        <v>27.6176024279211</v>
      </c>
      <c r="F10" s="71">
        <v>1977</v>
      </c>
    </row>
    <row r="11" ht="24.6" customHeight="1" spans="1:6">
      <c r="A11" s="72" t="s">
        <v>985</v>
      </c>
      <c r="B11" s="76">
        <v>1700</v>
      </c>
      <c r="C11" s="27">
        <v>1385</v>
      </c>
      <c r="D11" s="74">
        <f t="shared" si="0"/>
        <v>81.4705882352941</v>
      </c>
      <c r="E11" s="74">
        <f t="shared" si="1"/>
        <v>-9.9479843953186</v>
      </c>
      <c r="F11" s="71">
        <v>1538</v>
      </c>
    </row>
    <row r="12" ht="24.6" customHeight="1" spans="1:6">
      <c r="A12" s="72" t="s">
        <v>986</v>
      </c>
      <c r="B12" s="76">
        <v>450</v>
      </c>
      <c r="C12" s="27">
        <v>888</v>
      </c>
      <c r="D12" s="74">
        <f t="shared" si="0"/>
        <v>197.333333333333</v>
      </c>
      <c r="E12" s="74">
        <f t="shared" si="1"/>
        <v>84.6153846153846</v>
      </c>
      <c r="F12" s="71">
        <v>481</v>
      </c>
    </row>
    <row r="13" ht="24.6" customHeight="1" spans="1:6">
      <c r="A13" s="72" t="s">
        <v>987</v>
      </c>
      <c r="B13" s="76">
        <v>3500</v>
      </c>
      <c r="C13" s="27">
        <v>3744</v>
      </c>
      <c r="D13" s="74">
        <f t="shared" si="0"/>
        <v>106.971428571429</v>
      </c>
      <c r="E13" s="74">
        <f t="shared" si="1"/>
        <v>-20.9292502639915</v>
      </c>
      <c r="F13" s="71">
        <v>4735</v>
      </c>
    </row>
    <row r="14" ht="24.6" customHeight="1" spans="1:6">
      <c r="A14" s="72" t="s">
        <v>988</v>
      </c>
      <c r="B14" s="76">
        <v>2500</v>
      </c>
      <c r="C14" s="27">
        <v>2298</v>
      </c>
      <c r="D14" s="74">
        <f t="shared" si="0"/>
        <v>91.92</v>
      </c>
      <c r="E14" s="74">
        <f t="shared" si="1"/>
        <v>-52.8712059064807</v>
      </c>
      <c r="F14" s="71">
        <v>4876</v>
      </c>
    </row>
    <row r="15" ht="24.6" customHeight="1" spans="1:6">
      <c r="A15" s="72" t="s">
        <v>989</v>
      </c>
      <c r="B15" s="76">
        <v>140</v>
      </c>
      <c r="C15" s="27">
        <v>192</v>
      </c>
      <c r="D15" s="74">
        <f t="shared" si="0"/>
        <v>137.142857142857</v>
      </c>
      <c r="E15" s="74">
        <f t="shared" si="1"/>
        <v>-5.88235294117648</v>
      </c>
      <c r="F15" s="71">
        <v>204</v>
      </c>
    </row>
    <row r="16" ht="24.6" customHeight="1" spans="1:6">
      <c r="A16" s="72" t="s">
        <v>990</v>
      </c>
      <c r="B16" s="76">
        <v>50</v>
      </c>
      <c r="C16" s="27">
        <v>122</v>
      </c>
      <c r="D16" s="74">
        <v>244</v>
      </c>
      <c r="E16" s="74">
        <f t="shared" si="1"/>
        <v>154.166666666667</v>
      </c>
      <c r="F16" s="71">
        <v>48</v>
      </c>
    </row>
    <row r="17" ht="24.6" customHeight="1" spans="1:6">
      <c r="A17" s="72" t="s">
        <v>991</v>
      </c>
      <c r="B17" s="76">
        <v>6000</v>
      </c>
      <c r="C17" s="27">
        <v>5254</v>
      </c>
      <c r="D17" s="74">
        <f>C17/B17*100</f>
        <v>87.5666666666667</v>
      </c>
      <c r="E17" s="74">
        <f t="shared" si="1"/>
        <v>110.665597433841</v>
      </c>
      <c r="F17" s="71">
        <v>2494</v>
      </c>
    </row>
    <row r="18" ht="24.6" customHeight="1" spans="1:6">
      <c r="A18" s="72" t="s">
        <v>992</v>
      </c>
      <c r="B18" s="76">
        <v>90</v>
      </c>
      <c r="C18" s="27">
        <v>76</v>
      </c>
      <c r="D18" s="74">
        <f>C18/B18*100</f>
        <v>84.4444444444444</v>
      </c>
      <c r="E18" s="74">
        <f t="shared" si="1"/>
        <v>11.7647058823529</v>
      </c>
      <c r="F18" s="71">
        <v>68</v>
      </c>
    </row>
    <row r="19" ht="24.6" customHeight="1" spans="1:6">
      <c r="A19" s="72" t="s">
        <v>993</v>
      </c>
      <c r="B19" s="73"/>
      <c r="C19" s="27">
        <v>-7</v>
      </c>
      <c r="D19" s="74"/>
      <c r="E19" s="74"/>
      <c r="F19" s="71"/>
    </row>
    <row r="20" ht="24.6" customHeight="1" spans="1:6">
      <c r="A20" s="72" t="s">
        <v>994</v>
      </c>
      <c r="B20" s="73">
        <f>B21+B22+B23+B24+B25+B26+B27+B28</f>
        <v>32995</v>
      </c>
      <c r="C20" s="73">
        <f>C21+C22+C23+C24+C25+C26+C27+C28</f>
        <v>29548</v>
      </c>
      <c r="D20" s="74">
        <f>C20/B20*100</f>
        <v>89.5529625700864</v>
      </c>
      <c r="E20" s="74">
        <f>C20/F20*100-100</f>
        <v>-2.78024545125523</v>
      </c>
      <c r="F20" s="71">
        <f>F21+F22+F23+F24+F25+F26+F27+F28</f>
        <v>30393</v>
      </c>
    </row>
    <row r="21" ht="24.6" customHeight="1" spans="1:6">
      <c r="A21" s="72" t="s">
        <v>995</v>
      </c>
      <c r="B21" s="76">
        <v>3250</v>
      </c>
      <c r="C21" s="27">
        <v>2905</v>
      </c>
      <c r="D21" s="74">
        <f>C21/B21*100</f>
        <v>89.3846153846154</v>
      </c>
      <c r="E21" s="74">
        <f>C21/F21*100-100</f>
        <v>17.4686615446826</v>
      </c>
      <c r="F21" s="71">
        <v>2473</v>
      </c>
    </row>
    <row r="22" ht="24.6" customHeight="1" spans="1:6">
      <c r="A22" s="72" t="s">
        <v>996</v>
      </c>
      <c r="B22" s="76">
        <v>1800</v>
      </c>
      <c r="C22" s="27">
        <v>1134</v>
      </c>
      <c r="D22" s="74">
        <f>C22/B22*100</f>
        <v>63</v>
      </c>
      <c r="E22" s="74">
        <f>C22/F22*100-100</f>
        <v>-41.7864476386037</v>
      </c>
      <c r="F22" s="71">
        <v>1948</v>
      </c>
    </row>
    <row r="23" ht="24.6" customHeight="1" spans="1:6">
      <c r="A23" s="72" t="s">
        <v>997</v>
      </c>
      <c r="B23" s="76">
        <v>1200</v>
      </c>
      <c r="C23" s="27">
        <v>2597</v>
      </c>
      <c r="D23" s="74">
        <v>216.5</v>
      </c>
      <c r="E23" s="74">
        <f>C23/F23*100-100</f>
        <v>24.0802675585284</v>
      </c>
      <c r="F23" s="71">
        <v>2093</v>
      </c>
    </row>
    <row r="24" ht="24.6" customHeight="1" spans="1:6">
      <c r="A24" s="72" t="s">
        <v>998</v>
      </c>
      <c r="B24" s="76"/>
      <c r="C24" s="76"/>
      <c r="D24" s="74"/>
      <c r="E24" s="74"/>
      <c r="F24" s="71"/>
    </row>
    <row r="25" ht="24.6" customHeight="1" spans="1:6">
      <c r="A25" s="72" t="s">
        <v>999</v>
      </c>
      <c r="B25" s="76">
        <v>26545</v>
      </c>
      <c r="C25" s="27">
        <v>21721</v>
      </c>
      <c r="D25" s="74">
        <f>C25/B25*100</f>
        <v>81.8270860802411</v>
      </c>
      <c r="E25" s="74">
        <f>C25/F25*100-100</f>
        <v>-8.23405154203634</v>
      </c>
      <c r="F25" s="71">
        <v>23670</v>
      </c>
    </row>
    <row r="26" ht="24.6" customHeight="1" spans="1:6">
      <c r="A26" s="72" t="s">
        <v>1000</v>
      </c>
      <c r="B26" s="76"/>
      <c r="C26" s="27"/>
      <c r="D26" s="74"/>
      <c r="E26" s="74"/>
      <c r="F26" s="71"/>
    </row>
    <row r="27" ht="24.6" customHeight="1" spans="1:6">
      <c r="A27" s="72" t="s">
        <v>1001</v>
      </c>
      <c r="B27" s="76">
        <v>200</v>
      </c>
      <c r="C27" s="76">
        <v>1191</v>
      </c>
      <c r="D27" s="74">
        <v>595.5</v>
      </c>
      <c r="E27" s="74">
        <f>C27/F27*100-100</f>
        <v>469.856459330144</v>
      </c>
      <c r="F27" s="71">
        <v>209</v>
      </c>
    </row>
    <row r="28" ht="24.6" customHeight="1" spans="1:6">
      <c r="A28" s="72" t="s">
        <v>1002</v>
      </c>
      <c r="B28" s="73"/>
      <c r="C28" s="76"/>
      <c r="D28" s="74"/>
      <c r="E28" s="74"/>
      <c r="F28" s="71"/>
    </row>
    <row r="29" s="55" customFormat="1" ht="24.6" customHeight="1" spans="1:6">
      <c r="A29" s="91" t="s">
        <v>1003</v>
      </c>
      <c r="B29" s="78">
        <f>B30+B36+B42+B45+B46</f>
        <v>240567</v>
      </c>
      <c r="C29" s="78">
        <f>C30+C36+C42+C45+C46</f>
        <v>250798</v>
      </c>
      <c r="D29" s="69"/>
      <c r="E29" s="74"/>
      <c r="F29" s="79">
        <v>230274</v>
      </c>
    </row>
    <row r="30" ht="24.6" customHeight="1" spans="1:6">
      <c r="A30" s="77" t="s">
        <v>1004</v>
      </c>
      <c r="B30" s="27">
        <f>SUM(B31:B35)</f>
        <v>11415</v>
      </c>
      <c r="C30" s="27">
        <f>SUM(C31:C35)</f>
        <v>11415</v>
      </c>
      <c r="D30" s="74"/>
      <c r="E30" s="74"/>
      <c r="F30" s="80">
        <v>11415</v>
      </c>
    </row>
    <row r="31" ht="24.6" customHeight="1" spans="1:6">
      <c r="A31" s="72" t="s">
        <v>1005</v>
      </c>
      <c r="B31" s="27">
        <v>2238</v>
      </c>
      <c r="C31" s="27">
        <v>2238</v>
      </c>
      <c r="D31" s="74"/>
      <c r="E31" s="74"/>
      <c r="F31" s="80">
        <v>2238</v>
      </c>
    </row>
    <row r="32" ht="24.6" customHeight="1" spans="1:6">
      <c r="A32" s="72" t="s">
        <v>1006</v>
      </c>
      <c r="B32" s="27">
        <v>794</v>
      </c>
      <c r="C32" s="27">
        <v>794</v>
      </c>
      <c r="D32" s="74"/>
      <c r="E32" s="74"/>
      <c r="F32" s="80">
        <v>794</v>
      </c>
    </row>
    <row r="33" ht="24.6" customHeight="1" spans="1:6">
      <c r="A33" s="72" t="s">
        <v>1007</v>
      </c>
      <c r="B33" s="27">
        <v>33</v>
      </c>
      <c r="C33" s="27">
        <v>33</v>
      </c>
      <c r="D33" s="74"/>
      <c r="E33" s="74"/>
      <c r="F33" s="80">
        <v>33</v>
      </c>
    </row>
    <row r="34" ht="24.6" customHeight="1" spans="1:6">
      <c r="A34" s="72" t="s">
        <v>1008</v>
      </c>
      <c r="B34" s="27">
        <v>2</v>
      </c>
      <c r="C34" s="27">
        <v>2</v>
      </c>
      <c r="D34" s="74"/>
      <c r="E34" s="74"/>
      <c r="F34" s="80">
        <v>2</v>
      </c>
    </row>
    <row r="35" ht="24.6" customHeight="1" spans="1:6">
      <c r="A35" s="72" t="s">
        <v>1009</v>
      </c>
      <c r="B35" s="27">
        <v>8348</v>
      </c>
      <c r="C35" s="27">
        <v>8348</v>
      </c>
      <c r="D35" s="74"/>
      <c r="E35" s="74"/>
      <c r="F35" s="80">
        <v>8348</v>
      </c>
    </row>
    <row r="36" ht="24.6" customHeight="1" spans="1:6">
      <c r="A36" s="77" t="s">
        <v>1010</v>
      </c>
      <c r="B36" s="27">
        <f>B37+B40+B41</f>
        <v>130000</v>
      </c>
      <c r="C36" s="27">
        <f>C37+C40+C41</f>
        <v>144926</v>
      </c>
      <c r="D36" s="74"/>
      <c r="E36" s="74"/>
      <c r="F36" s="80">
        <v>140822</v>
      </c>
    </row>
    <row r="37" s="56" customFormat="1" ht="24.6" customHeight="1" spans="1:6">
      <c r="A37" s="81" t="s">
        <v>1011</v>
      </c>
      <c r="B37" s="28">
        <f>B38+B39</f>
        <v>94000</v>
      </c>
      <c r="C37" s="28">
        <f>C38+C39</f>
        <v>113771</v>
      </c>
      <c r="D37" s="75"/>
      <c r="E37" s="74"/>
      <c r="F37" s="28">
        <v>103570</v>
      </c>
    </row>
    <row r="38" s="56" customFormat="1" ht="24.6" customHeight="1" spans="1:6">
      <c r="A38" s="81" t="s">
        <v>1012</v>
      </c>
      <c r="B38" s="28">
        <v>28000</v>
      </c>
      <c r="C38" s="28">
        <v>38626</v>
      </c>
      <c r="D38" s="75"/>
      <c r="E38" s="74"/>
      <c r="F38" s="28">
        <v>29660</v>
      </c>
    </row>
    <row r="39" s="56" customFormat="1" ht="24.6" customHeight="1" spans="1:6">
      <c r="A39" s="81" t="s">
        <v>1013</v>
      </c>
      <c r="B39" s="28">
        <v>66000</v>
      </c>
      <c r="C39" s="28">
        <v>75145</v>
      </c>
      <c r="D39" s="75"/>
      <c r="E39" s="74"/>
      <c r="F39" s="28">
        <v>73910</v>
      </c>
    </row>
    <row r="40" s="56" customFormat="1" ht="24.6" customHeight="1" spans="1:6">
      <c r="A40" s="81" t="s">
        <v>1014</v>
      </c>
      <c r="B40" s="28">
        <v>26500</v>
      </c>
      <c r="C40" s="28">
        <v>16633</v>
      </c>
      <c r="D40" s="75"/>
      <c r="E40" s="74"/>
      <c r="F40" s="28">
        <v>26693</v>
      </c>
    </row>
    <row r="41" s="56" customFormat="1" ht="24.6" customHeight="1" spans="1:6">
      <c r="A41" s="81" t="s">
        <v>1015</v>
      </c>
      <c r="B41" s="28">
        <v>9500</v>
      </c>
      <c r="C41" s="28">
        <v>14522</v>
      </c>
      <c r="D41" s="75"/>
      <c r="E41" s="74"/>
      <c r="F41" s="28">
        <v>10559</v>
      </c>
    </row>
    <row r="42" ht="24.6" customHeight="1" spans="1:6">
      <c r="A42" s="77" t="s">
        <v>1016</v>
      </c>
      <c r="B42" s="27">
        <f>SUM(B43:B44)</f>
        <v>19799</v>
      </c>
      <c r="C42" s="27">
        <f>SUM(C43:C44)</f>
        <v>15104</v>
      </c>
      <c r="D42" s="74"/>
      <c r="E42" s="74"/>
      <c r="F42" s="80">
        <v>7321</v>
      </c>
    </row>
    <row r="43" ht="24.6" customHeight="1" spans="1:6">
      <c r="A43" s="72" t="s">
        <v>1017</v>
      </c>
      <c r="B43" s="27">
        <v>199</v>
      </c>
      <c r="C43" s="27">
        <v>199</v>
      </c>
      <c r="D43" s="74"/>
      <c r="E43" s="74"/>
      <c r="F43" s="80">
        <v>790</v>
      </c>
    </row>
    <row r="44" ht="24.6" customHeight="1" spans="1:6">
      <c r="A44" s="72" t="s">
        <v>1018</v>
      </c>
      <c r="B44" s="83">
        <v>19600</v>
      </c>
      <c r="C44" s="27">
        <v>14905</v>
      </c>
      <c r="D44" s="74"/>
      <c r="E44" s="74"/>
      <c r="F44" s="80">
        <v>6531</v>
      </c>
    </row>
    <row r="45" ht="24.6" customHeight="1" spans="1:6">
      <c r="A45" s="77" t="s">
        <v>1019</v>
      </c>
      <c r="B45" s="83">
        <v>60000</v>
      </c>
      <c r="C45" s="27">
        <v>60000</v>
      </c>
      <c r="D45" s="74"/>
      <c r="E45" s="74"/>
      <c r="F45" s="80">
        <v>50000</v>
      </c>
    </row>
    <row r="46" ht="24.6" customHeight="1" spans="1:6">
      <c r="A46" s="77" t="s">
        <v>1020</v>
      </c>
      <c r="B46" s="83">
        <v>19353</v>
      </c>
      <c r="C46" s="73">
        <v>19353</v>
      </c>
      <c r="D46" s="74"/>
      <c r="E46" s="74"/>
      <c r="F46" s="80">
        <v>20716</v>
      </c>
    </row>
    <row r="47" s="55" customFormat="1" ht="24.6" customHeight="1" spans="1:6">
      <c r="A47" s="89" t="s">
        <v>1021</v>
      </c>
      <c r="B47" s="88">
        <f>B29+B4</f>
        <v>318567</v>
      </c>
      <c r="C47" s="88">
        <f>C4+C29</f>
        <v>328798</v>
      </c>
      <c r="D47" s="69"/>
      <c r="E47" s="74"/>
      <c r="F47" s="79">
        <v>302282</v>
      </c>
    </row>
  </sheetData>
  <mergeCells count="2">
    <mergeCell ref="A1:E1"/>
    <mergeCell ref="D2:E2"/>
  </mergeCells>
  <conditionalFormatting sqref="E5:E47">
    <cfRule type="cellIs" dxfId="0" priority="2" stopIfTrue="1" operator="equal">
      <formula>0</formula>
    </cfRule>
    <cfRule type="cellIs" dxfId="0" priority="1" stopIfTrue="1" operator="equal">
      <formula>0</formula>
    </cfRule>
  </conditionalFormatting>
  <conditionalFormatting sqref="E2 E5:E47">
    <cfRule type="cellIs" dxfId="0" priority="3" stopIfTrue="1" operator="equal">
      <formula>0</formula>
    </cfRule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5"/>
  <sheetViews>
    <sheetView topLeftCell="A454" workbookViewId="0">
      <selection activeCell="A465" sqref="A465:E465"/>
    </sheetView>
  </sheetViews>
  <sheetFormatPr defaultColWidth="8.75" defaultRowHeight="23.45" customHeight="1" outlineLevelCol="5"/>
  <cols>
    <col min="1" max="1" width="35.5" style="58" customWidth="1"/>
    <col min="2" max="2" width="14.875" style="59" customWidth="1"/>
    <col min="3" max="3" width="13.25" style="58" customWidth="1"/>
    <col min="4" max="4" width="12" style="58" customWidth="1"/>
    <col min="5" max="5" width="10.625" style="60" customWidth="1"/>
    <col min="6" max="6" width="9.875" style="58" hidden="1" customWidth="1"/>
    <col min="7" max="16384" width="8.75" style="58"/>
  </cols>
  <sheetData>
    <row r="1" s="54" customFormat="1" customHeight="1" spans="1:5">
      <c r="A1" s="61" t="s">
        <v>1022</v>
      </c>
      <c r="B1" s="61"/>
      <c r="C1" s="61"/>
      <c r="D1" s="61"/>
      <c r="E1" s="61"/>
    </row>
    <row r="2" customHeight="1" spans="4:5">
      <c r="D2" s="62" t="s">
        <v>1</v>
      </c>
      <c r="E2" s="62"/>
    </row>
    <row r="3" customHeight="1" spans="1:6">
      <c r="A3" s="63" t="s">
        <v>2</v>
      </c>
      <c r="B3" s="64" t="s">
        <v>973</v>
      </c>
      <c r="C3" s="64" t="s">
        <v>974</v>
      </c>
      <c r="D3" s="64" t="s">
        <v>975</v>
      </c>
      <c r="E3" s="65" t="s">
        <v>976</v>
      </c>
      <c r="F3" s="66" t="s">
        <v>977</v>
      </c>
    </row>
    <row r="4" s="55" customFormat="1" customHeight="1" spans="1:6">
      <c r="A4" s="67" t="s">
        <v>7</v>
      </c>
      <c r="B4" s="68">
        <f>B5+B93+B98+B123+B146+B162+B191+B250+B293+B316+B327+B367+B384+B395+B402+B405+B420+B429+B433+B449+B452+B455</f>
        <v>295000</v>
      </c>
      <c r="C4" s="68">
        <f>C5+C93+C98+C123+C146+C162+C191+C250+C293+C316+C327+C367+C384+C395+C402+C405+C420+C429+C433+C449+C452+C455</f>
        <v>302912</v>
      </c>
      <c r="D4" s="69">
        <f>C4/B4*100</f>
        <v>102.682033898305</v>
      </c>
      <c r="E4" s="70">
        <f>C4/F4*100-100</f>
        <v>7.64769431966795</v>
      </c>
      <c r="F4" s="71">
        <f>F5+F93+F98+F123+F146+F162+F191+F250+F293+F316+F327+F367+F384+F395+F402+F405+F420+F429+F433+F449+F452+F455</f>
        <v>281392</v>
      </c>
    </row>
    <row r="5" customHeight="1" spans="1:6">
      <c r="A5" s="72" t="s">
        <v>8</v>
      </c>
      <c r="B5" s="73">
        <f>B6+B11+B15+B19+B24+B30+B34+B37+B40+B44+B48+B52+B56+B59+B62+B66+B70+B74+B79+B83+B87+B91</f>
        <v>36800</v>
      </c>
      <c r="C5" s="73">
        <f>C6+C11+C15+C19+C24+C30+C34+C37+C40+C44+C48+C52+C56+C59+C62+C66+C70+C74+C79+C83+C87+C91</f>
        <v>37218</v>
      </c>
      <c r="D5" s="74">
        <f t="shared" ref="D5:D68" si="0">C5/B5*100</f>
        <v>101.135869565217</v>
      </c>
      <c r="E5" s="75">
        <f t="shared" ref="E5:E68" si="1">C5/F5*100-100</f>
        <v>2.41043420835396</v>
      </c>
      <c r="F5" s="71">
        <f>F6+F11+F15+F19+F24+F30+F34+F37+F40+F44+F48+F52+F56+F59+F62+F66+F70+F74+F79+F83+F87+F91</f>
        <v>36342</v>
      </c>
    </row>
    <row r="6" customHeight="1" spans="1:6">
      <c r="A6" s="72" t="s">
        <v>9</v>
      </c>
      <c r="B6" s="76">
        <f>SUM(B7:B10)</f>
        <v>1185</v>
      </c>
      <c r="C6" s="27">
        <f>SUM(C7:C10)</f>
        <v>1350</v>
      </c>
      <c r="D6" s="74">
        <f t="shared" si="0"/>
        <v>113.924050632911</v>
      </c>
      <c r="E6" s="75">
        <f t="shared" si="1"/>
        <v>29.9326275264677</v>
      </c>
      <c r="F6" s="71">
        <f>SUM(F7:F10)</f>
        <v>1039</v>
      </c>
    </row>
    <row r="7" customHeight="1" spans="1:6">
      <c r="A7" s="72" t="s">
        <v>10</v>
      </c>
      <c r="B7" s="76">
        <v>1000</v>
      </c>
      <c r="C7" s="27">
        <v>1178</v>
      </c>
      <c r="D7" s="74">
        <f t="shared" si="0"/>
        <v>117.8</v>
      </c>
      <c r="E7" s="75">
        <f t="shared" si="1"/>
        <v>42.0989143546441</v>
      </c>
      <c r="F7" s="71">
        <v>829</v>
      </c>
    </row>
    <row r="8" customHeight="1" spans="1:6">
      <c r="A8" s="72" t="s">
        <v>11</v>
      </c>
      <c r="B8" s="76">
        <v>100</v>
      </c>
      <c r="C8" s="27">
        <v>94</v>
      </c>
      <c r="D8" s="74">
        <f t="shared" si="0"/>
        <v>94</v>
      </c>
      <c r="E8" s="75">
        <f t="shared" si="1"/>
        <v>14.6341463414634</v>
      </c>
      <c r="F8" s="71">
        <v>82</v>
      </c>
    </row>
    <row r="9" customHeight="1" spans="1:6">
      <c r="A9" s="72" t="s">
        <v>1023</v>
      </c>
      <c r="B9" s="76">
        <v>65</v>
      </c>
      <c r="C9" s="27">
        <v>65</v>
      </c>
      <c r="D9" s="74">
        <f t="shared" si="0"/>
        <v>100</v>
      </c>
      <c r="E9" s="75">
        <f t="shared" si="1"/>
        <v>3.17460317460319</v>
      </c>
      <c r="F9" s="71">
        <v>63</v>
      </c>
    </row>
    <row r="10" customHeight="1" spans="1:6">
      <c r="A10" s="72" t="s">
        <v>20</v>
      </c>
      <c r="B10" s="76">
        <v>20</v>
      </c>
      <c r="C10" s="27">
        <v>13</v>
      </c>
      <c r="D10" s="74">
        <f t="shared" si="0"/>
        <v>65</v>
      </c>
      <c r="E10" s="75">
        <f t="shared" si="1"/>
        <v>-80</v>
      </c>
      <c r="F10" s="71">
        <v>65</v>
      </c>
    </row>
    <row r="11" customHeight="1" spans="1:6">
      <c r="A11" s="72" t="s">
        <v>21</v>
      </c>
      <c r="B11" s="76">
        <f>SUM(B12:B14)</f>
        <v>770</v>
      </c>
      <c r="C11" s="27">
        <f>SUM(C12:C14)</f>
        <v>841</v>
      </c>
      <c r="D11" s="74">
        <f t="shared" si="0"/>
        <v>109.220779220779</v>
      </c>
      <c r="E11" s="75">
        <f t="shared" si="1"/>
        <v>49.3783303730018</v>
      </c>
      <c r="F11" s="71">
        <f>SUM(F12:F14)</f>
        <v>563</v>
      </c>
    </row>
    <row r="12" customHeight="1" spans="1:6">
      <c r="A12" s="72" t="s">
        <v>10</v>
      </c>
      <c r="B12" s="76">
        <v>700</v>
      </c>
      <c r="C12" s="27">
        <v>755</v>
      </c>
      <c r="D12" s="74">
        <f t="shared" si="0"/>
        <v>107.857142857143</v>
      </c>
      <c r="E12" s="75">
        <f t="shared" si="1"/>
        <v>51.9114688128773</v>
      </c>
      <c r="F12" s="71">
        <v>497</v>
      </c>
    </row>
    <row r="13" customHeight="1" spans="1:6">
      <c r="A13" s="72" t="s">
        <v>11</v>
      </c>
      <c r="B13" s="76">
        <v>40</v>
      </c>
      <c r="C13" s="27">
        <v>53</v>
      </c>
      <c r="D13" s="74">
        <f t="shared" si="0"/>
        <v>132.5</v>
      </c>
      <c r="E13" s="75">
        <f t="shared" si="1"/>
        <v>47.2222222222222</v>
      </c>
      <c r="F13" s="71">
        <v>36</v>
      </c>
    </row>
    <row r="14" customHeight="1" spans="1:6">
      <c r="A14" s="72" t="s">
        <v>22</v>
      </c>
      <c r="B14" s="76">
        <v>30</v>
      </c>
      <c r="C14" s="27">
        <v>33</v>
      </c>
      <c r="D14" s="74">
        <f t="shared" si="0"/>
        <v>110</v>
      </c>
      <c r="E14" s="75">
        <f t="shared" si="1"/>
        <v>10</v>
      </c>
      <c r="F14" s="71">
        <v>30</v>
      </c>
    </row>
    <row r="15" customHeight="1" spans="1:6">
      <c r="A15" s="72" t="s">
        <v>26</v>
      </c>
      <c r="B15" s="76">
        <f>SUM(B16:B18)</f>
        <v>11000</v>
      </c>
      <c r="C15" s="27">
        <f>SUM(C16:C18)</f>
        <v>11049</v>
      </c>
      <c r="D15" s="74">
        <f t="shared" si="0"/>
        <v>100.445454545455</v>
      </c>
      <c r="E15" s="75">
        <f t="shared" si="1"/>
        <v>0.950205573321156</v>
      </c>
      <c r="F15" s="71">
        <f>SUM(F16:F18)</f>
        <v>10945</v>
      </c>
    </row>
    <row r="16" customHeight="1" spans="1:6">
      <c r="A16" s="72" t="s">
        <v>10</v>
      </c>
      <c r="B16" s="76">
        <v>7200</v>
      </c>
      <c r="C16" s="27">
        <v>7240</v>
      </c>
      <c r="D16" s="74">
        <f t="shared" si="0"/>
        <v>100.555555555556</v>
      </c>
      <c r="E16" s="75">
        <f t="shared" si="1"/>
        <v>-1.67051473584137</v>
      </c>
      <c r="F16" s="71">
        <v>7363</v>
      </c>
    </row>
    <row r="17" customHeight="1" spans="1:6">
      <c r="A17" s="72" t="s">
        <v>11</v>
      </c>
      <c r="B17" s="76">
        <v>3200</v>
      </c>
      <c r="C17" s="27">
        <v>3216</v>
      </c>
      <c r="D17" s="74">
        <f t="shared" si="0"/>
        <v>100.5</v>
      </c>
      <c r="E17" s="75">
        <f t="shared" si="1"/>
        <v>-2.01096892138941</v>
      </c>
      <c r="F17" s="71">
        <v>3282</v>
      </c>
    </row>
    <row r="18" customHeight="1" spans="1:6">
      <c r="A18" s="72" t="s">
        <v>33</v>
      </c>
      <c r="B18" s="76">
        <v>600</v>
      </c>
      <c r="C18" s="27">
        <v>593</v>
      </c>
      <c r="D18" s="74">
        <f t="shared" si="0"/>
        <v>98.8333333333333</v>
      </c>
      <c r="E18" s="75">
        <f t="shared" si="1"/>
        <v>97.6666666666667</v>
      </c>
      <c r="F18" s="71">
        <v>300</v>
      </c>
    </row>
    <row r="19" customHeight="1" spans="1:6">
      <c r="A19" s="72" t="s">
        <v>34</v>
      </c>
      <c r="B19" s="73">
        <f>SUM(B20:B23)</f>
        <v>1950</v>
      </c>
      <c r="C19" s="27">
        <f>SUM(C20:C23)</f>
        <v>2083</v>
      </c>
      <c r="D19" s="74">
        <f t="shared" si="0"/>
        <v>106.820512820513</v>
      </c>
      <c r="E19" s="75">
        <f t="shared" si="1"/>
        <v>-5.49001814882033</v>
      </c>
      <c r="F19" s="71">
        <f>SUM(F20:F23)</f>
        <v>2204</v>
      </c>
    </row>
    <row r="20" customHeight="1" spans="1:6">
      <c r="A20" s="72" t="s">
        <v>10</v>
      </c>
      <c r="B20" s="73">
        <v>700</v>
      </c>
      <c r="C20" s="73">
        <v>723</v>
      </c>
      <c r="D20" s="74">
        <f t="shared" si="0"/>
        <v>103.285714285714</v>
      </c>
      <c r="E20" s="75">
        <f t="shared" si="1"/>
        <v>16.6129032258064</v>
      </c>
      <c r="F20" s="71">
        <v>620</v>
      </c>
    </row>
    <row r="21" customHeight="1" spans="1:6">
      <c r="A21" s="72" t="s">
        <v>11</v>
      </c>
      <c r="B21" s="76">
        <v>300</v>
      </c>
      <c r="C21" s="27">
        <v>426</v>
      </c>
      <c r="D21" s="74">
        <f t="shared" si="0"/>
        <v>142</v>
      </c>
      <c r="E21" s="75">
        <f t="shared" si="1"/>
        <v>321.782178217822</v>
      </c>
      <c r="F21" s="71">
        <v>101</v>
      </c>
    </row>
    <row r="22" customHeight="1" spans="1:6">
      <c r="A22" s="72" t="s">
        <v>39</v>
      </c>
      <c r="B22" s="76">
        <v>100</v>
      </c>
      <c r="C22" s="27">
        <v>85</v>
      </c>
      <c r="D22" s="74">
        <f t="shared" si="0"/>
        <v>85</v>
      </c>
      <c r="E22" s="75">
        <f t="shared" si="1"/>
        <v>-72.1311475409836</v>
      </c>
      <c r="F22" s="71">
        <v>305</v>
      </c>
    </row>
    <row r="23" customHeight="1" spans="1:6">
      <c r="A23" s="72" t="s">
        <v>41</v>
      </c>
      <c r="B23" s="76">
        <v>850</v>
      </c>
      <c r="C23" s="27">
        <v>849</v>
      </c>
      <c r="D23" s="74">
        <f t="shared" si="0"/>
        <v>99.8823529411765</v>
      </c>
      <c r="E23" s="75">
        <f t="shared" si="1"/>
        <v>-27.9286926994907</v>
      </c>
      <c r="F23" s="71">
        <v>1178</v>
      </c>
    </row>
    <row r="24" customHeight="1" spans="1:6">
      <c r="A24" s="72" t="s">
        <v>42</v>
      </c>
      <c r="B24" s="76">
        <f>SUM(B25:B29)</f>
        <v>505</v>
      </c>
      <c r="C24" s="76">
        <f>SUM(C25:C29)</f>
        <v>512</v>
      </c>
      <c r="D24" s="74">
        <f t="shared" si="0"/>
        <v>101.386138613861</v>
      </c>
      <c r="E24" s="75">
        <f t="shared" si="1"/>
        <v>9.87124463519314</v>
      </c>
      <c r="F24" s="71">
        <f>SUM(F25:F29)</f>
        <v>466</v>
      </c>
    </row>
    <row r="25" customHeight="1" spans="1:6">
      <c r="A25" s="72" t="s">
        <v>10</v>
      </c>
      <c r="B25" s="76">
        <v>395</v>
      </c>
      <c r="C25" s="27">
        <v>396</v>
      </c>
      <c r="D25" s="74">
        <f t="shared" si="0"/>
        <v>100.253164556962</v>
      </c>
      <c r="E25" s="75">
        <f t="shared" si="1"/>
        <v>-2.22222222222223</v>
      </c>
      <c r="F25" s="71">
        <v>405</v>
      </c>
    </row>
    <row r="26" customHeight="1" spans="1:6">
      <c r="A26" s="72" t="s">
        <v>11</v>
      </c>
      <c r="B26" s="76">
        <v>80</v>
      </c>
      <c r="C26" s="27">
        <v>82</v>
      </c>
      <c r="D26" s="74">
        <f t="shared" si="0"/>
        <v>102.5</v>
      </c>
      <c r="E26" s="75">
        <f t="shared" si="1"/>
        <v>34.4262295081967</v>
      </c>
      <c r="F26" s="71">
        <v>61</v>
      </c>
    </row>
    <row r="27" customHeight="1" spans="1:6">
      <c r="A27" s="72" t="s">
        <v>44</v>
      </c>
      <c r="B27" s="76">
        <v>20</v>
      </c>
      <c r="C27" s="76">
        <v>21</v>
      </c>
      <c r="D27" s="74">
        <f t="shared" si="0"/>
        <v>105</v>
      </c>
      <c r="E27" s="75"/>
      <c r="F27" s="71"/>
    </row>
    <row r="28" customHeight="1" spans="1:6">
      <c r="A28" s="72" t="s">
        <v>46</v>
      </c>
      <c r="B28" s="73">
        <v>10</v>
      </c>
      <c r="C28" s="76">
        <v>12</v>
      </c>
      <c r="D28" s="74">
        <f t="shared" si="0"/>
        <v>120</v>
      </c>
      <c r="E28" s="75"/>
      <c r="F28" s="71"/>
    </row>
    <row r="29" s="55" customFormat="1" customHeight="1" spans="1:6">
      <c r="A29" s="77" t="s">
        <v>48</v>
      </c>
      <c r="B29" s="78"/>
      <c r="C29" s="76">
        <v>1</v>
      </c>
      <c r="D29" s="74"/>
      <c r="E29" s="75"/>
      <c r="F29" s="79"/>
    </row>
    <row r="30" customHeight="1" spans="1:6">
      <c r="A30" s="77" t="s">
        <v>49</v>
      </c>
      <c r="B30" s="27">
        <f>SUM(B31:B33)</f>
        <v>2960</v>
      </c>
      <c r="C30" s="27">
        <f>SUM(C31:C33)</f>
        <v>2903</v>
      </c>
      <c r="D30" s="74">
        <f t="shared" si="0"/>
        <v>98.0743243243243</v>
      </c>
      <c r="E30" s="75">
        <f t="shared" si="1"/>
        <v>42.9345150172329</v>
      </c>
      <c r="F30" s="80">
        <f>SUM(F31:F33)</f>
        <v>2031</v>
      </c>
    </row>
    <row r="31" customHeight="1" spans="1:6">
      <c r="A31" s="72" t="s">
        <v>10</v>
      </c>
      <c r="B31" s="27">
        <v>2500</v>
      </c>
      <c r="C31" s="27">
        <v>2402</v>
      </c>
      <c r="D31" s="74">
        <f t="shared" si="0"/>
        <v>96.08</v>
      </c>
      <c r="E31" s="75">
        <f t="shared" si="1"/>
        <v>30.6855277475517</v>
      </c>
      <c r="F31" s="80">
        <v>1838</v>
      </c>
    </row>
    <row r="32" customHeight="1" spans="1:6">
      <c r="A32" s="72" t="s">
        <v>11</v>
      </c>
      <c r="B32" s="27">
        <v>300</v>
      </c>
      <c r="C32" s="27">
        <v>376</v>
      </c>
      <c r="D32" s="74">
        <f t="shared" si="0"/>
        <v>125.333333333333</v>
      </c>
      <c r="E32" s="75">
        <f t="shared" si="1"/>
        <v>1690.47619047619</v>
      </c>
      <c r="F32" s="80">
        <v>21</v>
      </c>
    </row>
    <row r="33" customHeight="1" spans="1:6">
      <c r="A33" s="72" t="s">
        <v>55</v>
      </c>
      <c r="B33" s="27">
        <v>160</v>
      </c>
      <c r="C33" s="27">
        <v>125</v>
      </c>
      <c r="D33" s="74">
        <f t="shared" si="0"/>
        <v>78.125</v>
      </c>
      <c r="E33" s="75">
        <f t="shared" si="1"/>
        <v>-27.3255813953488</v>
      </c>
      <c r="F33" s="80">
        <v>172</v>
      </c>
    </row>
    <row r="34" customHeight="1" spans="1:6">
      <c r="A34" s="72" t="s">
        <v>56</v>
      </c>
      <c r="B34" s="27">
        <f>SUM(B35:B36)</f>
        <v>2005</v>
      </c>
      <c r="C34" s="27">
        <f>SUM(C35:C36)</f>
        <v>1771</v>
      </c>
      <c r="D34" s="74">
        <f t="shared" si="0"/>
        <v>88.3291770573566</v>
      </c>
      <c r="E34" s="75">
        <f t="shared" si="1"/>
        <v>-33.4210526315789</v>
      </c>
      <c r="F34" s="80">
        <f>SUM(F35:F36)</f>
        <v>2660</v>
      </c>
    </row>
    <row r="35" customHeight="1" spans="1:6">
      <c r="A35" s="72" t="s">
        <v>10</v>
      </c>
      <c r="B35" s="27">
        <v>2000</v>
      </c>
      <c r="C35" s="27">
        <v>1769</v>
      </c>
      <c r="D35" s="74">
        <f t="shared" si="0"/>
        <v>88.45</v>
      </c>
      <c r="E35" s="75">
        <f t="shared" si="1"/>
        <v>-22.6835664335664</v>
      </c>
      <c r="F35" s="80">
        <v>2288</v>
      </c>
    </row>
    <row r="36" customHeight="1" spans="1:6">
      <c r="A36" s="77" t="s">
        <v>11</v>
      </c>
      <c r="B36" s="27">
        <v>5</v>
      </c>
      <c r="C36" s="27">
        <v>2</v>
      </c>
      <c r="D36" s="74">
        <f t="shared" si="0"/>
        <v>40</v>
      </c>
      <c r="E36" s="75">
        <f t="shared" si="1"/>
        <v>-99.4623655913979</v>
      </c>
      <c r="F36" s="80">
        <v>372</v>
      </c>
    </row>
    <row r="37" s="56" customFormat="1" customHeight="1" spans="1:6">
      <c r="A37" s="81" t="s">
        <v>63</v>
      </c>
      <c r="B37" s="28">
        <f>SUM(B38:B39)</f>
        <v>400</v>
      </c>
      <c r="C37" s="28">
        <f>SUM(C38:C39)</f>
        <v>444</v>
      </c>
      <c r="D37" s="74">
        <f t="shared" si="0"/>
        <v>111</v>
      </c>
      <c r="E37" s="75">
        <f t="shared" si="1"/>
        <v>18.0851063829787</v>
      </c>
      <c r="F37" s="28">
        <f>SUM(F38:F39)</f>
        <v>376</v>
      </c>
    </row>
    <row r="38" s="56" customFormat="1" customHeight="1" spans="1:6">
      <c r="A38" s="81" t="s">
        <v>10</v>
      </c>
      <c r="B38" s="28">
        <v>350</v>
      </c>
      <c r="C38" s="28">
        <v>389</v>
      </c>
      <c r="D38" s="74">
        <f t="shared" si="0"/>
        <v>111.142857142857</v>
      </c>
      <c r="E38" s="75">
        <f t="shared" si="1"/>
        <v>10.1983002832861</v>
      </c>
      <c r="F38" s="28">
        <v>353</v>
      </c>
    </row>
    <row r="39" s="56" customFormat="1" customHeight="1" spans="1:6">
      <c r="A39" s="81" t="s">
        <v>11</v>
      </c>
      <c r="B39" s="28">
        <v>50</v>
      </c>
      <c r="C39" s="28">
        <v>55</v>
      </c>
      <c r="D39" s="74">
        <f t="shared" si="0"/>
        <v>110</v>
      </c>
      <c r="E39" s="75">
        <f t="shared" si="1"/>
        <v>139.130434782609</v>
      </c>
      <c r="F39" s="28">
        <v>23</v>
      </c>
    </row>
    <row r="40" s="56" customFormat="1" customHeight="1" spans="1:6">
      <c r="A40" s="81" t="s">
        <v>72</v>
      </c>
      <c r="B40" s="28">
        <f>SUM(B41:B43)</f>
        <v>1030</v>
      </c>
      <c r="C40" s="28">
        <f>SUM(C41:C43)</f>
        <v>1023</v>
      </c>
      <c r="D40" s="74">
        <f t="shared" si="0"/>
        <v>99.3203883495146</v>
      </c>
      <c r="E40" s="75">
        <f t="shared" si="1"/>
        <v>-3.7629350893697</v>
      </c>
      <c r="F40" s="28">
        <f>SUM(F41:F43)</f>
        <v>1063</v>
      </c>
    </row>
    <row r="41" s="56" customFormat="1" customHeight="1" spans="1:6">
      <c r="A41" s="81" t="s">
        <v>10</v>
      </c>
      <c r="B41" s="28">
        <v>850</v>
      </c>
      <c r="C41" s="28">
        <v>832</v>
      </c>
      <c r="D41" s="74">
        <f t="shared" si="0"/>
        <v>97.8823529411765</v>
      </c>
      <c r="E41" s="75">
        <f t="shared" si="1"/>
        <v>-3.59212050984937</v>
      </c>
      <c r="F41" s="28">
        <v>863</v>
      </c>
    </row>
    <row r="42" customHeight="1" spans="1:6">
      <c r="A42" s="77" t="s">
        <v>11</v>
      </c>
      <c r="B42" s="27">
        <v>160</v>
      </c>
      <c r="C42" s="27">
        <v>159</v>
      </c>
      <c r="D42" s="74">
        <f t="shared" si="0"/>
        <v>99.375</v>
      </c>
      <c r="E42" s="75">
        <f t="shared" si="1"/>
        <v>-10.6741573033708</v>
      </c>
      <c r="F42" s="82">
        <v>178</v>
      </c>
    </row>
    <row r="43" customHeight="1" spans="1:6">
      <c r="A43" s="72" t="s">
        <v>82</v>
      </c>
      <c r="B43" s="27">
        <v>20</v>
      </c>
      <c r="C43" s="27">
        <v>32</v>
      </c>
      <c r="D43" s="74">
        <f t="shared" si="0"/>
        <v>160</v>
      </c>
      <c r="E43" s="75">
        <f t="shared" si="1"/>
        <v>45.4545454545455</v>
      </c>
      <c r="F43" s="82">
        <v>22</v>
      </c>
    </row>
    <row r="44" s="56" customFormat="1" customHeight="1" spans="1:6">
      <c r="A44" s="81" t="s">
        <v>83</v>
      </c>
      <c r="B44" s="28">
        <f>SUM(B45:B47)</f>
        <v>1155</v>
      </c>
      <c r="C44" s="28">
        <f>SUM(C45:C47)</f>
        <v>1238</v>
      </c>
      <c r="D44" s="74">
        <f t="shared" si="0"/>
        <v>107.186147186147</v>
      </c>
      <c r="E44" s="75">
        <f t="shared" si="1"/>
        <v>41.4857142857143</v>
      </c>
      <c r="F44" s="28">
        <v>875</v>
      </c>
    </row>
    <row r="45" customHeight="1" spans="1:6">
      <c r="A45" s="77" t="s">
        <v>1024</v>
      </c>
      <c r="B45" s="83">
        <v>1000</v>
      </c>
      <c r="C45" s="27">
        <v>1078</v>
      </c>
      <c r="D45" s="74">
        <f t="shared" si="0"/>
        <v>107.8</v>
      </c>
      <c r="E45" s="75">
        <f t="shared" si="1"/>
        <v>35.7682619647355</v>
      </c>
      <c r="F45" s="80">
        <v>794</v>
      </c>
    </row>
    <row r="46" customHeight="1" spans="1:6">
      <c r="A46" s="77" t="s">
        <v>11</v>
      </c>
      <c r="B46" s="83">
        <v>150</v>
      </c>
      <c r="C46" s="73">
        <v>159</v>
      </c>
      <c r="D46" s="74">
        <f t="shared" si="0"/>
        <v>106</v>
      </c>
      <c r="E46" s="75">
        <f t="shared" si="1"/>
        <v>96.2962962962963</v>
      </c>
      <c r="F46" s="80">
        <v>81</v>
      </c>
    </row>
    <row r="47" s="56" customFormat="1" customHeight="1" spans="1:6">
      <c r="A47" s="81" t="s">
        <v>87</v>
      </c>
      <c r="B47" s="28">
        <v>5</v>
      </c>
      <c r="C47" s="28">
        <v>1</v>
      </c>
      <c r="D47" s="74">
        <f t="shared" si="0"/>
        <v>20</v>
      </c>
      <c r="E47" s="75"/>
      <c r="F47" s="84"/>
    </row>
    <row r="48" customHeight="1" spans="1:6">
      <c r="A48" s="77" t="s">
        <v>88</v>
      </c>
      <c r="B48" s="83">
        <f>SUM(B49:B51)</f>
        <v>1500</v>
      </c>
      <c r="C48" s="27">
        <f>SUM(C49:C51)</f>
        <v>1657</v>
      </c>
      <c r="D48" s="74">
        <f t="shared" si="0"/>
        <v>110.466666666667</v>
      </c>
      <c r="E48" s="75">
        <f t="shared" si="1"/>
        <v>41.382252559727</v>
      </c>
      <c r="F48" s="80">
        <f>SUM(F49:F51)</f>
        <v>1172</v>
      </c>
    </row>
    <row r="49" customHeight="1" spans="1:6">
      <c r="A49" s="77" t="s">
        <v>10</v>
      </c>
      <c r="B49" s="83">
        <v>1000</v>
      </c>
      <c r="C49" s="73">
        <v>1094</v>
      </c>
      <c r="D49" s="74">
        <f t="shared" si="0"/>
        <v>109.4</v>
      </c>
      <c r="E49" s="75">
        <f t="shared" si="1"/>
        <v>11.5188583078491</v>
      </c>
      <c r="F49" s="80">
        <v>981</v>
      </c>
    </row>
    <row r="50" customHeight="1" spans="1:6">
      <c r="A50" s="77" t="s">
        <v>11</v>
      </c>
      <c r="B50" s="83">
        <v>150</v>
      </c>
      <c r="C50" s="27">
        <v>175</v>
      </c>
      <c r="D50" s="74">
        <f t="shared" si="0"/>
        <v>116.666666666667</v>
      </c>
      <c r="E50" s="75">
        <f t="shared" si="1"/>
        <v>13.6363636363636</v>
      </c>
      <c r="F50" s="80">
        <v>154</v>
      </c>
    </row>
    <row r="51" customHeight="1" spans="1:6">
      <c r="A51" s="77" t="s">
        <v>94</v>
      </c>
      <c r="B51" s="73">
        <v>350</v>
      </c>
      <c r="C51" s="73">
        <v>388</v>
      </c>
      <c r="D51" s="74">
        <f t="shared" si="0"/>
        <v>110.857142857143</v>
      </c>
      <c r="E51" s="75">
        <f t="shared" si="1"/>
        <v>948.648648648649</v>
      </c>
      <c r="F51" s="80">
        <v>37</v>
      </c>
    </row>
    <row r="52" s="57" customFormat="1" customHeight="1" spans="1:6">
      <c r="A52" s="85" t="s">
        <v>1025</v>
      </c>
      <c r="B52" s="86">
        <f>SUM(B53:B55)</f>
        <v>2800</v>
      </c>
      <c r="C52" s="86">
        <f>SUM(C53:C55)</f>
        <v>2940</v>
      </c>
      <c r="D52" s="74">
        <f t="shared" si="0"/>
        <v>105</v>
      </c>
      <c r="E52" s="75">
        <f t="shared" si="1"/>
        <v>0.85763293310464</v>
      </c>
      <c r="F52" s="82">
        <f>SUM(F53:F55)</f>
        <v>2915</v>
      </c>
    </row>
    <row r="53" s="57" customFormat="1" customHeight="1" spans="1:6">
      <c r="A53" s="85" t="s">
        <v>10</v>
      </c>
      <c r="B53" s="86">
        <v>2150</v>
      </c>
      <c r="C53" s="86">
        <v>2234</v>
      </c>
      <c r="D53" s="74">
        <f t="shared" si="0"/>
        <v>103.906976744186</v>
      </c>
      <c r="E53" s="75">
        <f t="shared" si="1"/>
        <v>0.0896057347670194</v>
      </c>
      <c r="F53" s="82">
        <v>2232</v>
      </c>
    </row>
    <row r="54" s="57" customFormat="1" customHeight="1" spans="1:6">
      <c r="A54" s="85" t="s">
        <v>11</v>
      </c>
      <c r="B54" s="86">
        <v>400</v>
      </c>
      <c r="C54" s="86">
        <v>424</v>
      </c>
      <c r="D54" s="74">
        <f t="shared" si="0"/>
        <v>106</v>
      </c>
      <c r="E54" s="75">
        <f t="shared" si="1"/>
        <v>28.8753799392097</v>
      </c>
      <c r="F54" s="82">
        <v>329</v>
      </c>
    </row>
    <row r="55" s="57" customFormat="1" customHeight="1" spans="1:6">
      <c r="A55" s="85" t="s">
        <v>1026</v>
      </c>
      <c r="B55" s="86">
        <v>250</v>
      </c>
      <c r="C55" s="86">
        <v>282</v>
      </c>
      <c r="D55" s="74">
        <f t="shared" si="0"/>
        <v>112.8</v>
      </c>
      <c r="E55" s="75">
        <f t="shared" si="1"/>
        <v>-20.3389830508475</v>
      </c>
      <c r="F55" s="82">
        <v>354</v>
      </c>
    </row>
    <row r="56" customHeight="1" spans="1:6">
      <c r="A56" s="77" t="s">
        <v>122</v>
      </c>
      <c r="B56" s="73">
        <f>SUM(B57:B58)</f>
        <v>50</v>
      </c>
      <c r="C56" s="73">
        <f>SUM(C57:C58)</f>
        <v>53</v>
      </c>
      <c r="D56" s="74">
        <f t="shared" si="0"/>
        <v>106</v>
      </c>
      <c r="E56" s="75">
        <f t="shared" si="1"/>
        <v>-45.9183673469388</v>
      </c>
      <c r="F56" s="80">
        <f>SUM(F57:F58)</f>
        <v>98</v>
      </c>
    </row>
    <row r="57" customHeight="1" spans="1:6">
      <c r="A57" s="77" t="s">
        <v>10</v>
      </c>
      <c r="B57" s="73">
        <v>40</v>
      </c>
      <c r="C57" s="73">
        <v>42</v>
      </c>
      <c r="D57" s="74">
        <f t="shared" si="0"/>
        <v>105</v>
      </c>
      <c r="E57" s="75">
        <f t="shared" si="1"/>
        <v>-55.7894736842105</v>
      </c>
      <c r="F57" s="80">
        <v>95</v>
      </c>
    </row>
    <row r="58" customHeight="1" spans="1:6">
      <c r="A58" s="77" t="s">
        <v>11</v>
      </c>
      <c r="B58" s="73">
        <v>10</v>
      </c>
      <c r="C58" s="73">
        <v>11</v>
      </c>
      <c r="D58" s="74">
        <f t="shared" si="0"/>
        <v>110</v>
      </c>
      <c r="E58" s="75">
        <f t="shared" si="1"/>
        <v>266.666666666667</v>
      </c>
      <c r="F58" s="80">
        <v>3</v>
      </c>
    </row>
    <row r="59" customHeight="1" spans="1:6">
      <c r="A59" s="77" t="s">
        <v>127</v>
      </c>
      <c r="B59" s="73">
        <f>SUM(B60:B61)</f>
        <v>350</v>
      </c>
      <c r="C59" s="73">
        <f>SUM(C60:C61)</f>
        <v>374</v>
      </c>
      <c r="D59" s="74">
        <f t="shared" si="0"/>
        <v>106.857142857143</v>
      </c>
      <c r="E59" s="75">
        <f t="shared" si="1"/>
        <v>12.6506024096386</v>
      </c>
      <c r="F59" s="80">
        <f>SUM(F60:F61)</f>
        <v>332</v>
      </c>
    </row>
    <row r="60" customHeight="1" spans="1:6">
      <c r="A60" s="77" t="s">
        <v>10</v>
      </c>
      <c r="B60" s="73">
        <v>250</v>
      </c>
      <c r="C60" s="73">
        <v>262</v>
      </c>
      <c r="D60" s="74">
        <f t="shared" si="0"/>
        <v>104.8</v>
      </c>
      <c r="E60" s="75">
        <f t="shared" si="1"/>
        <v>-8.07017543859649</v>
      </c>
      <c r="F60" s="80">
        <v>285</v>
      </c>
    </row>
    <row r="61" customHeight="1" spans="1:6">
      <c r="A61" s="77" t="s">
        <v>11</v>
      </c>
      <c r="B61" s="73">
        <v>100</v>
      </c>
      <c r="C61" s="73">
        <v>112</v>
      </c>
      <c r="D61" s="74">
        <f t="shared" si="0"/>
        <v>112</v>
      </c>
      <c r="E61" s="75">
        <f t="shared" si="1"/>
        <v>138.297872340426</v>
      </c>
      <c r="F61" s="80">
        <v>47</v>
      </c>
    </row>
    <row r="62" customHeight="1" spans="1:6">
      <c r="A62" s="77" t="s">
        <v>130</v>
      </c>
      <c r="B62" s="73">
        <f>SUM(B63:B65)</f>
        <v>170</v>
      </c>
      <c r="C62" s="73">
        <f>SUM(C63:C65)</f>
        <v>172</v>
      </c>
      <c r="D62" s="74">
        <f t="shared" si="0"/>
        <v>101.176470588235</v>
      </c>
      <c r="E62" s="75">
        <f t="shared" si="1"/>
        <v>10.9677419354839</v>
      </c>
      <c r="F62" s="80">
        <f>SUM(F63:F65)</f>
        <v>155</v>
      </c>
    </row>
    <row r="63" customHeight="1" spans="1:6">
      <c r="A63" s="77" t="s">
        <v>10</v>
      </c>
      <c r="B63" s="73">
        <v>130</v>
      </c>
      <c r="C63" s="73">
        <v>131</v>
      </c>
      <c r="D63" s="74">
        <f t="shared" si="0"/>
        <v>100.769230769231</v>
      </c>
      <c r="E63" s="75">
        <f t="shared" si="1"/>
        <v>7.37704918032787</v>
      </c>
      <c r="F63" s="80">
        <v>122</v>
      </c>
    </row>
    <row r="64" customHeight="1" spans="1:6">
      <c r="A64" s="77" t="s">
        <v>11</v>
      </c>
      <c r="B64" s="73">
        <v>30</v>
      </c>
      <c r="C64" s="73">
        <v>33</v>
      </c>
      <c r="D64" s="74">
        <f t="shared" si="0"/>
        <v>110</v>
      </c>
      <c r="E64" s="75">
        <f t="shared" si="1"/>
        <v>32</v>
      </c>
      <c r="F64" s="80">
        <v>25</v>
      </c>
    </row>
    <row r="65" customHeight="1" spans="1:6">
      <c r="A65" s="77" t="s">
        <v>131</v>
      </c>
      <c r="B65" s="73">
        <v>10</v>
      </c>
      <c r="C65" s="73">
        <v>8</v>
      </c>
      <c r="D65" s="74">
        <f t="shared" si="0"/>
        <v>80</v>
      </c>
      <c r="E65" s="75">
        <f t="shared" si="1"/>
        <v>0</v>
      </c>
      <c r="F65" s="80">
        <v>8</v>
      </c>
    </row>
    <row r="66" customHeight="1" spans="1:6">
      <c r="A66" s="77" t="s">
        <v>132</v>
      </c>
      <c r="B66" s="73">
        <f>SUM(B67:B69)</f>
        <v>830</v>
      </c>
      <c r="C66" s="73">
        <f>SUM(C67:C69)</f>
        <v>835</v>
      </c>
      <c r="D66" s="74">
        <f t="shared" si="0"/>
        <v>100.602409638554</v>
      </c>
      <c r="E66" s="75">
        <f t="shared" si="1"/>
        <v>0.36057692307692</v>
      </c>
      <c r="F66" s="80">
        <v>832</v>
      </c>
    </row>
    <row r="67" customHeight="1" spans="1:6">
      <c r="A67" s="77" t="s">
        <v>10</v>
      </c>
      <c r="B67" s="73">
        <v>680</v>
      </c>
      <c r="C67" s="73">
        <v>648</v>
      </c>
      <c r="D67" s="74">
        <f t="shared" si="0"/>
        <v>95.2941176470588</v>
      </c>
      <c r="E67" s="75">
        <f t="shared" si="1"/>
        <v>-4</v>
      </c>
      <c r="F67" s="80">
        <v>675</v>
      </c>
    </row>
    <row r="68" customHeight="1" spans="1:6">
      <c r="A68" s="77" t="s">
        <v>11</v>
      </c>
      <c r="B68" s="73">
        <v>90</v>
      </c>
      <c r="C68" s="73">
        <v>105</v>
      </c>
      <c r="D68" s="74">
        <f t="shared" si="0"/>
        <v>116.666666666667</v>
      </c>
      <c r="E68" s="75">
        <f t="shared" si="1"/>
        <v>15.3846153846154</v>
      </c>
      <c r="F68" s="80">
        <v>91</v>
      </c>
    </row>
    <row r="69" customHeight="1" spans="1:6">
      <c r="A69" s="77" t="s">
        <v>135</v>
      </c>
      <c r="B69" s="73">
        <v>60</v>
      </c>
      <c r="C69" s="73">
        <v>82</v>
      </c>
      <c r="D69" s="74">
        <f t="shared" ref="D69:D132" si="2">C69/B69*100</f>
        <v>136.666666666667</v>
      </c>
      <c r="E69" s="75">
        <f t="shared" ref="E69:E132" si="3">C69/F69*100-100</f>
        <v>24.2424242424242</v>
      </c>
      <c r="F69" s="80">
        <v>66</v>
      </c>
    </row>
    <row r="70" customHeight="1" spans="1:6">
      <c r="A70" s="77" t="s">
        <v>136</v>
      </c>
      <c r="B70" s="73">
        <f>SUM(B71:B73)</f>
        <v>2680</v>
      </c>
      <c r="C70" s="73">
        <f>SUM(C71:C73)</f>
        <v>2624</v>
      </c>
      <c r="D70" s="74">
        <f t="shared" si="2"/>
        <v>97.910447761194</v>
      </c>
      <c r="E70" s="75">
        <f t="shared" si="3"/>
        <v>28.3757338551859</v>
      </c>
      <c r="F70" s="80">
        <f>SUM(F71:F73)</f>
        <v>2044</v>
      </c>
    </row>
    <row r="71" customHeight="1" spans="1:6">
      <c r="A71" s="77" t="s">
        <v>10</v>
      </c>
      <c r="B71" s="73">
        <v>2200</v>
      </c>
      <c r="C71" s="73">
        <v>2121</v>
      </c>
      <c r="D71" s="74">
        <f t="shared" si="2"/>
        <v>96.4090909090909</v>
      </c>
      <c r="E71" s="75">
        <f t="shared" si="3"/>
        <v>16.988416988417</v>
      </c>
      <c r="F71" s="80">
        <v>1813</v>
      </c>
    </row>
    <row r="72" customHeight="1" spans="1:6">
      <c r="A72" s="77" t="s">
        <v>11</v>
      </c>
      <c r="B72" s="73">
        <v>380</v>
      </c>
      <c r="C72" s="73">
        <v>376</v>
      </c>
      <c r="D72" s="74">
        <f t="shared" si="2"/>
        <v>98.9473684210526</v>
      </c>
      <c r="E72" s="75">
        <f t="shared" si="3"/>
        <v>81.6425120772947</v>
      </c>
      <c r="F72" s="80">
        <v>207</v>
      </c>
    </row>
    <row r="73" customHeight="1" spans="1:6">
      <c r="A73" s="77" t="s">
        <v>138</v>
      </c>
      <c r="B73" s="73">
        <v>100</v>
      </c>
      <c r="C73" s="73">
        <v>127</v>
      </c>
      <c r="D73" s="74">
        <f t="shared" si="2"/>
        <v>127</v>
      </c>
      <c r="E73" s="75">
        <f t="shared" si="3"/>
        <v>429.166666666667</v>
      </c>
      <c r="F73" s="80">
        <v>24</v>
      </c>
    </row>
    <row r="74" customHeight="1" spans="1:6">
      <c r="A74" s="77" t="s">
        <v>139</v>
      </c>
      <c r="B74" s="73">
        <f>SUM(B75:B78)</f>
        <v>1540</v>
      </c>
      <c r="C74" s="73">
        <f>SUM(C75:C78)</f>
        <v>1473</v>
      </c>
      <c r="D74" s="74">
        <f t="shared" si="2"/>
        <v>95.6493506493507</v>
      </c>
      <c r="E74" s="75">
        <f t="shared" si="3"/>
        <v>62.9424778761062</v>
      </c>
      <c r="F74" s="80">
        <f>SUM(F75:F78)</f>
        <v>904</v>
      </c>
    </row>
    <row r="75" customHeight="1" spans="1:6">
      <c r="A75" s="77" t="s">
        <v>10</v>
      </c>
      <c r="B75" s="73">
        <v>850</v>
      </c>
      <c r="C75" s="73">
        <v>839</v>
      </c>
      <c r="D75" s="74">
        <f t="shared" si="2"/>
        <v>98.7058823529412</v>
      </c>
      <c r="E75" s="75">
        <f t="shared" si="3"/>
        <v>49.288256227758</v>
      </c>
      <c r="F75" s="80">
        <v>562</v>
      </c>
    </row>
    <row r="76" customHeight="1" spans="1:6">
      <c r="A76" s="77" t="s">
        <v>11</v>
      </c>
      <c r="B76" s="73">
        <v>400</v>
      </c>
      <c r="C76" s="73">
        <v>385</v>
      </c>
      <c r="D76" s="74">
        <f t="shared" si="2"/>
        <v>96.25</v>
      </c>
      <c r="E76" s="75">
        <f t="shared" si="3"/>
        <v>413.333333333333</v>
      </c>
      <c r="F76" s="80">
        <v>75</v>
      </c>
    </row>
    <row r="77" customHeight="1" spans="1:6">
      <c r="A77" s="77" t="s">
        <v>1027</v>
      </c>
      <c r="B77" s="73">
        <v>10</v>
      </c>
      <c r="C77" s="73">
        <v>2</v>
      </c>
      <c r="D77" s="74">
        <f t="shared" si="2"/>
        <v>20</v>
      </c>
      <c r="E77" s="75"/>
      <c r="F77" s="80"/>
    </row>
    <row r="78" customHeight="1" spans="1:6">
      <c r="A78" s="77" t="s">
        <v>140</v>
      </c>
      <c r="B78" s="73">
        <v>280</v>
      </c>
      <c r="C78" s="73">
        <v>247</v>
      </c>
      <c r="D78" s="74">
        <f t="shared" si="2"/>
        <v>88.2142857142857</v>
      </c>
      <c r="E78" s="75">
        <f t="shared" si="3"/>
        <v>-7.49063670411985</v>
      </c>
      <c r="F78" s="80">
        <v>267</v>
      </c>
    </row>
    <row r="79" customHeight="1" spans="1:6">
      <c r="A79" s="77" t="s">
        <v>141</v>
      </c>
      <c r="B79" s="73">
        <f>SUM(B80:B82)</f>
        <v>680</v>
      </c>
      <c r="C79" s="73">
        <f>SUM(C80:C82)</f>
        <v>705</v>
      </c>
      <c r="D79" s="74">
        <f t="shared" si="2"/>
        <v>103.676470588235</v>
      </c>
      <c r="E79" s="75">
        <f t="shared" si="3"/>
        <v>27.027027027027</v>
      </c>
      <c r="F79" s="80">
        <v>555</v>
      </c>
    </row>
    <row r="80" customHeight="1" spans="1:6">
      <c r="A80" s="77" t="s">
        <v>10</v>
      </c>
      <c r="B80" s="73">
        <v>400</v>
      </c>
      <c r="C80" s="73">
        <v>404</v>
      </c>
      <c r="D80" s="74">
        <f t="shared" si="2"/>
        <v>101</v>
      </c>
      <c r="E80" s="75">
        <f t="shared" si="3"/>
        <v>-1.46341463414635</v>
      </c>
      <c r="F80" s="80">
        <v>410</v>
      </c>
    </row>
    <row r="81" customHeight="1" spans="1:6">
      <c r="A81" s="77" t="s">
        <v>11</v>
      </c>
      <c r="B81" s="73">
        <v>250</v>
      </c>
      <c r="C81" s="73">
        <v>272</v>
      </c>
      <c r="D81" s="74">
        <f t="shared" si="2"/>
        <v>108.8</v>
      </c>
      <c r="E81" s="75">
        <f t="shared" si="3"/>
        <v>130.508474576271</v>
      </c>
      <c r="F81" s="80">
        <v>118</v>
      </c>
    </row>
    <row r="82" customHeight="1" spans="1:6">
      <c r="A82" s="77" t="s">
        <v>142</v>
      </c>
      <c r="B82" s="73">
        <v>30</v>
      </c>
      <c r="C82" s="73">
        <v>29</v>
      </c>
      <c r="D82" s="74">
        <f t="shared" si="2"/>
        <v>96.6666666666667</v>
      </c>
      <c r="E82" s="75">
        <f t="shared" si="3"/>
        <v>7.40740740740742</v>
      </c>
      <c r="F82" s="80">
        <v>27</v>
      </c>
    </row>
    <row r="83" customHeight="1" spans="1:6">
      <c r="A83" s="77" t="s">
        <v>143</v>
      </c>
      <c r="B83" s="73">
        <f>SUM(B84:B86)</f>
        <v>290</v>
      </c>
      <c r="C83" s="73">
        <f>SUM(C84:C86)</f>
        <v>310</v>
      </c>
      <c r="D83" s="74">
        <f t="shared" si="2"/>
        <v>106.896551724138</v>
      </c>
      <c r="E83" s="75">
        <f t="shared" si="3"/>
        <v>11.5107913669065</v>
      </c>
      <c r="F83" s="80">
        <v>278</v>
      </c>
    </row>
    <row r="84" customHeight="1" spans="1:6">
      <c r="A84" s="77" t="s">
        <v>10</v>
      </c>
      <c r="B84" s="73">
        <v>230</v>
      </c>
      <c r="C84" s="73">
        <v>260</v>
      </c>
      <c r="D84" s="74">
        <f t="shared" si="2"/>
        <v>113.04347826087</v>
      </c>
      <c r="E84" s="75">
        <f t="shared" si="3"/>
        <v>11.1111111111111</v>
      </c>
      <c r="F84" s="80">
        <v>234</v>
      </c>
    </row>
    <row r="85" customHeight="1" spans="1:6">
      <c r="A85" s="77" t="s">
        <v>11</v>
      </c>
      <c r="B85" s="73">
        <v>40</v>
      </c>
      <c r="C85" s="73">
        <v>30</v>
      </c>
      <c r="D85" s="74">
        <f t="shared" si="2"/>
        <v>75</v>
      </c>
      <c r="E85" s="75">
        <f t="shared" si="3"/>
        <v>-31.8181818181818</v>
      </c>
      <c r="F85" s="80">
        <v>44</v>
      </c>
    </row>
    <row r="86" customHeight="1" spans="1:6">
      <c r="A86" s="77" t="s">
        <v>1028</v>
      </c>
      <c r="B86" s="73">
        <v>20</v>
      </c>
      <c r="C86" s="73">
        <v>20</v>
      </c>
      <c r="D86" s="74">
        <f t="shared" si="2"/>
        <v>100</v>
      </c>
      <c r="E86" s="75"/>
      <c r="F86" s="80"/>
    </row>
    <row r="87" customHeight="1" spans="1:6">
      <c r="A87" s="77" t="s">
        <v>147</v>
      </c>
      <c r="B87" s="73">
        <f>SUM(B88:B90)</f>
        <v>1350</v>
      </c>
      <c r="C87" s="73">
        <f>SUM(C88:C90)</f>
        <v>1410</v>
      </c>
      <c r="D87" s="74">
        <f t="shared" si="2"/>
        <v>104.444444444444</v>
      </c>
      <c r="E87" s="75">
        <f t="shared" si="3"/>
        <v>8.04597701149426</v>
      </c>
      <c r="F87" s="80">
        <v>1305</v>
      </c>
    </row>
    <row r="88" customHeight="1" spans="1:6">
      <c r="A88" s="77" t="s">
        <v>10</v>
      </c>
      <c r="B88" s="73">
        <v>600</v>
      </c>
      <c r="C88" s="73">
        <v>625</v>
      </c>
      <c r="D88" s="74">
        <f t="shared" si="2"/>
        <v>104.166666666667</v>
      </c>
      <c r="E88" s="75">
        <f t="shared" si="3"/>
        <v>-33.651804670913</v>
      </c>
      <c r="F88" s="80">
        <v>942</v>
      </c>
    </row>
    <row r="89" customHeight="1" spans="1:6">
      <c r="A89" s="77" t="s">
        <v>11</v>
      </c>
      <c r="B89" s="73">
        <v>450</v>
      </c>
      <c r="C89" s="73">
        <v>461</v>
      </c>
      <c r="D89" s="74">
        <f t="shared" si="2"/>
        <v>102.444444444444</v>
      </c>
      <c r="E89" s="75">
        <f t="shared" si="3"/>
        <v>222.377622377622</v>
      </c>
      <c r="F89" s="80">
        <v>143</v>
      </c>
    </row>
    <row r="90" customHeight="1" spans="1:6">
      <c r="A90" s="77" t="s">
        <v>148</v>
      </c>
      <c r="B90" s="73">
        <v>300</v>
      </c>
      <c r="C90" s="73">
        <v>324</v>
      </c>
      <c r="D90" s="74">
        <f t="shared" si="2"/>
        <v>108</v>
      </c>
      <c r="E90" s="75">
        <f t="shared" si="3"/>
        <v>47.2727272727273</v>
      </c>
      <c r="F90" s="80">
        <v>220</v>
      </c>
    </row>
    <row r="91" customHeight="1" spans="1:6">
      <c r="A91" s="77" t="s">
        <v>149</v>
      </c>
      <c r="B91" s="73">
        <f>SUM(B92:B92)</f>
        <v>1600</v>
      </c>
      <c r="C91" s="73">
        <f>SUM(C92:C92)</f>
        <v>1451</v>
      </c>
      <c r="D91" s="74">
        <f t="shared" si="2"/>
        <v>90.6875</v>
      </c>
      <c r="E91" s="75">
        <f t="shared" si="3"/>
        <v>-58.8951841359773</v>
      </c>
      <c r="F91" s="80">
        <v>3530</v>
      </c>
    </row>
    <row r="92" customHeight="1" spans="1:6">
      <c r="A92" s="77" t="s">
        <v>151</v>
      </c>
      <c r="B92" s="73">
        <v>1600</v>
      </c>
      <c r="C92" s="73">
        <v>1451</v>
      </c>
      <c r="D92" s="74">
        <f t="shared" si="2"/>
        <v>90.6875</v>
      </c>
      <c r="E92" s="75">
        <f t="shared" si="3"/>
        <v>-58.8951841359773</v>
      </c>
      <c r="F92" s="80">
        <v>3530</v>
      </c>
    </row>
    <row r="93" customHeight="1" spans="1:6">
      <c r="A93" s="77" t="s">
        <v>152</v>
      </c>
      <c r="B93" s="73">
        <f>B94</f>
        <v>390</v>
      </c>
      <c r="C93" s="73">
        <f>C94</f>
        <v>469</v>
      </c>
      <c r="D93" s="74">
        <f t="shared" si="2"/>
        <v>120.25641025641</v>
      </c>
      <c r="E93" s="75">
        <f t="shared" si="3"/>
        <v>24.4031830238727</v>
      </c>
      <c r="F93" s="80">
        <v>377</v>
      </c>
    </row>
    <row r="94" customHeight="1" spans="1:6">
      <c r="A94" s="77" t="s">
        <v>1029</v>
      </c>
      <c r="B94" s="73">
        <f>SUM(B95:B97)</f>
        <v>390</v>
      </c>
      <c r="C94" s="73">
        <f>SUM(C95:C97)</f>
        <v>469</v>
      </c>
      <c r="D94" s="74">
        <f t="shared" si="2"/>
        <v>120.25641025641</v>
      </c>
      <c r="E94" s="75">
        <f t="shared" si="3"/>
        <v>24.4031830238727</v>
      </c>
      <c r="F94" s="80">
        <v>377</v>
      </c>
    </row>
    <row r="95" customHeight="1" spans="1:6">
      <c r="A95" s="77" t="s">
        <v>1030</v>
      </c>
      <c r="B95" s="73">
        <v>10</v>
      </c>
      <c r="C95" s="73">
        <v>4</v>
      </c>
      <c r="D95" s="74">
        <f t="shared" si="2"/>
        <v>40</v>
      </c>
      <c r="E95" s="75">
        <f t="shared" si="3"/>
        <v>-50</v>
      </c>
      <c r="F95" s="80">
        <v>8</v>
      </c>
    </row>
    <row r="96" customHeight="1" spans="1:6">
      <c r="A96" s="77" t="s">
        <v>1031</v>
      </c>
      <c r="B96" s="73">
        <v>340</v>
      </c>
      <c r="C96" s="73">
        <v>396</v>
      </c>
      <c r="D96" s="74">
        <f t="shared" si="2"/>
        <v>116.470588235294</v>
      </c>
      <c r="E96" s="75">
        <f t="shared" si="3"/>
        <v>7.31707317073172</v>
      </c>
      <c r="F96" s="80">
        <v>369</v>
      </c>
    </row>
    <row r="97" customHeight="1" spans="1:6">
      <c r="A97" s="77" t="s">
        <v>1032</v>
      </c>
      <c r="B97" s="73">
        <v>40</v>
      </c>
      <c r="C97" s="73">
        <v>69</v>
      </c>
      <c r="D97" s="74">
        <f t="shared" si="2"/>
        <v>172.5</v>
      </c>
      <c r="E97" s="75"/>
      <c r="F97" s="80"/>
    </row>
    <row r="98" customHeight="1" spans="1:6">
      <c r="A98" s="77" t="s">
        <v>153</v>
      </c>
      <c r="B98" s="73">
        <f>B99+B101+B106+B110+B114+B121</f>
        <v>14800</v>
      </c>
      <c r="C98" s="73">
        <f>C99+C101+C106+C110+C114+C121</f>
        <v>14708</v>
      </c>
      <c r="D98" s="74">
        <f t="shared" si="2"/>
        <v>99.3783783783784</v>
      </c>
      <c r="E98" s="75">
        <f t="shared" si="3"/>
        <v>1.89829569073021</v>
      </c>
      <c r="F98" s="80">
        <f>F99+F101+F106+F110+F114+F121</f>
        <v>14434</v>
      </c>
    </row>
    <row r="99" customHeight="1" spans="1:6">
      <c r="A99" s="77" t="s">
        <v>1033</v>
      </c>
      <c r="B99" s="73">
        <f>B100</f>
        <v>65</v>
      </c>
      <c r="C99" s="73">
        <f>C100</f>
        <v>65</v>
      </c>
      <c r="D99" s="74">
        <f t="shared" si="2"/>
        <v>100</v>
      </c>
      <c r="E99" s="75">
        <f t="shared" si="3"/>
        <v>-79.8136645962733</v>
      </c>
      <c r="F99" s="80">
        <v>322</v>
      </c>
    </row>
    <row r="100" customHeight="1" spans="1:6">
      <c r="A100" s="77" t="s">
        <v>1034</v>
      </c>
      <c r="B100" s="73">
        <v>65</v>
      </c>
      <c r="C100" s="73">
        <v>65</v>
      </c>
      <c r="D100" s="74">
        <f t="shared" si="2"/>
        <v>100</v>
      </c>
      <c r="E100" s="75">
        <f t="shared" si="3"/>
        <v>-79.8136645962733</v>
      </c>
      <c r="F100" s="80">
        <v>322</v>
      </c>
    </row>
    <row r="101" customHeight="1" spans="1:6">
      <c r="A101" s="77" t="s">
        <v>155</v>
      </c>
      <c r="B101" s="73">
        <f>SUM(B102:B105)</f>
        <v>10560</v>
      </c>
      <c r="C101" s="73">
        <f>SUM(C102:C105)</f>
        <v>10583</v>
      </c>
      <c r="D101" s="74">
        <f t="shared" si="2"/>
        <v>100.217803030303</v>
      </c>
      <c r="E101" s="75">
        <f t="shared" si="3"/>
        <v>5.6398482731084</v>
      </c>
      <c r="F101" s="80">
        <v>10018</v>
      </c>
    </row>
    <row r="102" customHeight="1" spans="1:6">
      <c r="A102" s="77" t="s">
        <v>10</v>
      </c>
      <c r="B102" s="73">
        <v>7000</v>
      </c>
      <c r="C102" s="73">
        <v>7329</v>
      </c>
      <c r="D102" s="74">
        <f t="shared" si="2"/>
        <v>104.7</v>
      </c>
      <c r="E102" s="75">
        <f t="shared" si="3"/>
        <v>10.5763427881714</v>
      </c>
      <c r="F102" s="80">
        <v>6628</v>
      </c>
    </row>
    <row r="103" customHeight="1" spans="1:6">
      <c r="A103" s="77" t="s">
        <v>11</v>
      </c>
      <c r="B103" s="73">
        <v>2000</v>
      </c>
      <c r="C103" s="73">
        <v>1789</v>
      </c>
      <c r="D103" s="74">
        <f t="shared" si="2"/>
        <v>89.45</v>
      </c>
      <c r="E103" s="75">
        <f t="shared" si="3"/>
        <v>147.441217150761</v>
      </c>
      <c r="F103" s="80">
        <v>723</v>
      </c>
    </row>
    <row r="104" customHeight="1" spans="1:6">
      <c r="A104" s="77" t="s">
        <v>1035</v>
      </c>
      <c r="B104" s="73">
        <v>860</v>
      </c>
      <c r="C104" s="73">
        <v>760</v>
      </c>
      <c r="D104" s="74">
        <f t="shared" si="2"/>
        <v>88.3720930232558</v>
      </c>
      <c r="E104" s="75">
        <f t="shared" si="3"/>
        <v>-58.3333333333333</v>
      </c>
      <c r="F104" s="80">
        <v>1824</v>
      </c>
    </row>
    <row r="105" customHeight="1" spans="1:6">
      <c r="A105" s="77" t="s">
        <v>1036</v>
      </c>
      <c r="B105" s="73">
        <v>700</v>
      </c>
      <c r="C105" s="73">
        <v>705</v>
      </c>
      <c r="D105" s="74">
        <f t="shared" si="2"/>
        <v>100.714285714286</v>
      </c>
      <c r="E105" s="75">
        <f t="shared" si="3"/>
        <v>-16.3701067615658</v>
      </c>
      <c r="F105" s="80">
        <v>843</v>
      </c>
    </row>
    <row r="106" customHeight="1" spans="1:6">
      <c r="A106" s="77" t="s">
        <v>157</v>
      </c>
      <c r="B106" s="73">
        <f>SUM(B107:B109)</f>
        <v>1200</v>
      </c>
      <c r="C106" s="73">
        <f>SUM(C107:C109)</f>
        <v>1222</v>
      </c>
      <c r="D106" s="74">
        <f t="shared" si="2"/>
        <v>101.833333333333</v>
      </c>
      <c r="E106" s="75">
        <f t="shared" si="3"/>
        <v>3.12236286919831</v>
      </c>
      <c r="F106" s="80">
        <v>1185</v>
      </c>
    </row>
    <row r="107" customHeight="1" spans="1:6">
      <c r="A107" s="77" t="s">
        <v>10</v>
      </c>
      <c r="B107" s="73">
        <v>1000</v>
      </c>
      <c r="C107" s="73">
        <v>1017</v>
      </c>
      <c r="D107" s="74">
        <f t="shared" si="2"/>
        <v>101.7</v>
      </c>
      <c r="E107" s="75">
        <f t="shared" si="3"/>
        <v>1.39581256231307</v>
      </c>
      <c r="F107" s="80">
        <v>1003</v>
      </c>
    </row>
    <row r="108" customHeight="1" spans="1:6">
      <c r="A108" s="77" t="s">
        <v>11</v>
      </c>
      <c r="B108" s="73">
        <v>50</v>
      </c>
      <c r="C108" s="73">
        <v>46</v>
      </c>
      <c r="D108" s="74">
        <f t="shared" si="2"/>
        <v>92</v>
      </c>
      <c r="E108" s="75">
        <f t="shared" si="3"/>
        <v>84</v>
      </c>
      <c r="F108" s="80">
        <v>25</v>
      </c>
    </row>
    <row r="109" customHeight="1" spans="1:6">
      <c r="A109" s="77" t="s">
        <v>1037</v>
      </c>
      <c r="B109" s="73">
        <v>150</v>
      </c>
      <c r="C109" s="73">
        <v>159</v>
      </c>
      <c r="D109" s="74">
        <f t="shared" si="2"/>
        <v>106</v>
      </c>
      <c r="E109" s="75">
        <f t="shared" si="3"/>
        <v>1.27388535031847</v>
      </c>
      <c r="F109" s="80">
        <v>157</v>
      </c>
    </row>
    <row r="110" customHeight="1" spans="1:6">
      <c r="A110" s="77" t="s">
        <v>158</v>
      </c>
      <c r="B110" s="73">
        <f>SUM(B111:B113)</f>
        <v>2200</v>
      </c>
      <c r="C110" s="73">
        <f>SUM(C111:C113)</f>
        <v>2133</v>
      </c>
      <c r="D110" s="74">
        <f t="shared" si="2"/>
        <v>96.9545454545455</v>
      </c>
      <c r="E110" s="75">
        <f t="shared" si="3"/>
        <v>-0.327102803738327</v>
      </c>
      <c r="F110" s="80">
        <v>2140</v>
      </c>
    </row>
    <row r="111" customHeight="1" spans="1:6">
      <c r="A111" s="77" t="s">
        <v>10</v>
      </c>
      <c r="B111" s="73">
        <v>1600</v>
      </c>
      <c r="C111" s="73">
        <v>1630</v>
      </c>
      <c r="D111" s="74">
        <f t="shared" si="2"/>
        <v>101.875</v>
      </c>
      <c r="E111" s="75">
        <f t="shared" si="3"/>
        <v>0.369458128078833</v>
      </c>
      <c r="F111" s="80">
        <v>1624</v>
      </c>
    </row>
    <row r="112" customHeight="1" spans="1:6">
      <c r="A112" s="77" t="s">
        <v>11</v>
      </c>
      <c r="B112" s="73">
        <v>200</v>
      </c>
      <c r="C112" s="73">
        <v>125</v>
      </c>
      <c r="D112" s="74">
        <f t="shared" si="2"/>
        <v>62.5</v>
      </c>
      <c r="E112" s="75">
        <f t="shared" si="3"/>
        <v>8.69565217391303</v>
      </c>
      <c r="F112" s="80">
        <v>115</v>
      </c>
    </row>
    <row r="113" customHeight="1" spans="1:6">
      <c r="A113" s="77" t="s">
        <v>1038</v>
      </c>
      <c r="B113" s="73">
        <v>400</v>
      </c>
      <c r="C113" s="73">
        <v>378</v>
      </c>
      <c r="D113" s="74">
        <f t="shared" si="2"/>
        <v>94.5</v>
      </c>
      <c r="E113" s="75">
        <f t="shared" si="3"/>
        <v>-5.7356608478803</v>
      </c>
      <c r="F113" s="80">
        <v>401</v>
      </c>
    </row>
    <row r="114" customHeight="1" spans="1:6">
      <c r="A114" s="77" t="s">
        <v>159</v>
      </c>
      <c r="B114" s="73">
        <f>SUM(B115:B120)</f>
        <v>680</v>
      </c>
      <c r="C114" s="73">
        <f>SUM(C115:C120)</f>
        <v>671</v>
      </c>
      <c r="D114" s="74">
        <f t="shared" si="2"/>
        <v>98.6764705882353</v>
      </c>
      <c r="E114" s="75">
        <f t="shared" si="3"/>
        <v>-0.739644970414204</v>
      </c>
      <c r="F114" s="80">
        <v>676</v>
      </c>
    </row>
    <row r="115" customHeight="1" spans="1:6">
      <c r="A115" s="77" t="s">
        <v>10</v>
      </c>
      <c r="B115" s="73">
        <v>540</v>
      </c>
      <c r="C115" s="73">
        <v>518</v>
      </c>
      <c r="D115" s="74">
        <f t="shared" si="2"/>
        <v>95.9259259259259</v>
      </c>
      <c r="E115" s="75">
        <f t="shared" si="3"/>
        <v>-1.89393939393939</v>
      </c>
      <c r="F115" s="80">
        <v>528</v>
      </c>
    </row>
    <row r="116" customHeight="1" spans="1:6">
      <c r="A116" s="77" t="s">
        <v>11</v>
      </c>
      <c r="B116" s="73">
        <v>70</v>
      </c>
      <c r="C116" s="73">
        <v>80</v>
      </c>
      <c r="D116" s="74">
        <f t="shared" si="2"/>
        <v>114.285714285714</v>
      </c>
      <c r="E116" s="75">
        <f t="shared" si="3"/>
        <v>63.265306122449</v>
      </c>
      <c r="F116" s="80">
        <v>49</v>
      </c>
    </row>
    <row r="117" customHeight="1" spans="1:6">
      <c r="A117" s="77" t="s">
        <v>1039</v>
      </c>
      <c r="B117" s="73">
        <v>10</v>
      </c>
      <c r="C117" s="73">
        <v>11</v>
      </c>
      <c r="D117" s="74">
        <f t="shared" si="2"/>
        <v>110</v>
      </c>
      <c r="E117" s="75">
        <f t="shared" si="3"/>
        <v>10</v>
      </c>
      <c r="F117" s="80">
        <v>10</v>
      </c>
    </row>
    <row r="118" customHeight="1" spans="1:6">
      <c r="A118" s="77" t="s">
        <v>1040</v>
      </c>
      <c r="B118" s="73">
        <v>5</v>
      </c>
      <c r="C118" s="73">
        <v>5</v>
      </c>
      <c r="D118" s="74">
        <f t="shared" si="2"/>
        <v>100</v>
      </c>
      <c r="E118" s="75"/>
      <c r="F118" s="80"/>
    </row>
    <row r="119" customHeight="1" spans="1:6">
      <c r="A119" s="77" t="s">
        <v>1041</v>
      </c>
      <c r="B119" s="73">
        <v>5</v>
      </c>
      <c r="C119" s="73">
        <v>5</v>
      </c>
      <c r="D119" s="74">
        <f t="shared" si="2"/>
        <v>100</v>
      </c>
      <c r="E119" s="75">
        <f t="shared" si="3"/>
        <v>-80</v>
      </c>
      <c r="F119" s="80">
        <v>25</v>
      </c>
    </row>
    <row r="120" customHeight="1" spans="1:6">
      <c r="A120" s="77" t="s">
        <v>1042</v>
      </c>
      <c r="B120" s="73">
        <v>50</v>
      </c>
      <c r="C120" s="73">
        <v>52</v>
      </c>
      <c r="D120" s="74">
        <f t="shared" si="2"/>
        <v>104</v>
      </c>
      <c r="E120" s="75">
        <f t="shared" si="3"/>
        <v>-18.75</v>
      </c>
      <c r="F120" s="80">
        <v>64</v>
      </c>
    </row>
    <row r="121" customHeight="1" spans="1:6">
      <c r="A121" s="77" t="s">
        <v>1043</v>
      </c>
      <c r="B121" s="73">
        <f>B122</f>
        <v>95</v>
      </c>
      <c r="C121" s="73">
        <f>C122</f>
        <v>34</v>
      </c>
      <c r="D121" s="74">
        <f t="shared" si="2"/>
        <v>35.7894736842105</v>
      </c>
      <c r="E121" s="75">
        <f t="shared" si="3"/>
        <v>-63.4408602150538</v>
      </c>
      <c r="F121" s="80">
        <v>93</v>
      </c>
    </row>
    <row r="122" customHeight="1" spans="1:6">
      <c r="A122" s="77" t="s">
        <v>1044</v>
      </c>
      <c r="B122" s="73">
        <v>95</v>
      </c>
      <c r="C122" s="73">
        <v>34</v>
      </c>
      <c r="D122" s="74">
        <f t="shared" si="2"/>
        <v>35.7894736842105</v>
      </c>
      <c r="E122" s="75">
        <f t="shared" si="3"/>
        <v>-63.4408602150538</v>
      </c>
      <c r="F122" s="80">
        <v>93</v>
      </c>
    </row>
    <row r="123" customHeight="1" spans="1:6">
      <c r="A123" s="77" t="s">
        <v>166</v>
      </c>
      <c r="B123" s="73">
        <f>B124+B127+B133+B135+B138+B140+B142+B144</f>
        <v>26200</v>
      </c>
      <c r="C123" s="73">
        <f>C124+C127+C133+C135+C138+C140+C142+C144</f>
        <v>27702</v>
      </c>
      <c r="D123" s="74">
        <f t="shared" si="2"/>
        <v>105.732824427481</v>
      </c>
      <c r="E123" s="75">
        <f t="shared" si="3"/>
        <v>8.27014773704369</v>
      </c>
      <c r="F123" s="80">
        <v>25586</v>
      </c>
    </row>
    <row r="124" customHeight="1" spans="1:6">
      <c r="A124" s="77" t="s">
        <v>167</v>
      </c>
      <c r="B124" s="73">
        <f>SUM(B125:B126)</f>
        <v>1740</v>
      </c>
      <c r="C124" s="73">
        <v>1402</v>
      </c>
      <c r="D124" s="74">
        <f t="shared" si="2"/>
        <v>80.5747126436782</v>
      </c>
      <c r="E124" s="75">
        <f t="shared" si="3"/>
        <v>-17.9156908665105</v>
      </c>
      <c r="F124" s="80">
        <v>1708</v>
      </c>
    </row>
    <row r="125" customHeight="1" spans="1:6">
      <c r="A125" s="77" t="s">
        <v>10</v>
      </c>
      <c r="B125" s="73">
        <v>1340</v>
      </c>
      <c r="C125" s="73">
        <v>1160</v>
      </c>
      <c r="D125" s="74">
        <f t="shared" si="2"/>
        <v>86.5671641791045</v>
      </c>
      <c r="E125" s="75">
        <f t="shared" si="3"/>
        <v>-11.787072243346</v>
      </c>
      <c r="F125" s="80">
        <v>1315</v>
      </c>
    </row>
    <row r="126" customHeight="1" spans="1:6">
      <c r="A126" s="77" t="s">
        <v>11</v>
      </c>
      <c r="B126" s="73">
        <v>400</v>
      </c>
      <c r="C126" s="73">
        <v>242</v>
      </c>
      <c r="D126" s="74">
        <f t="shared" si="2"/>
        <v>60.5</v>
      </c>
      <c r="E126" s="75">
        <f t="shared" si="3"/>
        <v>-38.4223918575064</v>
      </c>
      <c r="F126" s="80">
        <v>393</v>
      </c>
    </row>
    <row r="127" customHeight="1" spans="1:6">
      <c r="A127" s="77" t="s">
        <v>169</v>
      </c>
      <c r="B127" s="73">
        <f>SUM(B128:B132)</f>
        <v>18240</v>
      </c>
      <c r="C127" s="73">
        <f>SUM(C128:C132)</f>
        <v>19976</v>
      </c>
      <c r="D127" s="74">
        <f t="shared" si="2"/>
        <v>109.517543859649</v>
      </c>
      <c r="E127" s="75">
        <f t="shared" si="3"/>
        <v>11.6476637603398</v>
      </c>
      <c r="F127" s="80">
        <v>17892</v>
      </c>
    </row>
    <row r="128" customHeight="1" spans="1:6">
      <c r="A128" s="77" t="s">
        <v>170</v>
      </c>
      <c r="B128" s="73">
        <v>1510</v>
      </c>
      <c r="C128" s="73">
        <v>1807</v>
      </c>
      <c r="D128" s="74">
        <f t="shared" si="2"/>
        <v>119.668874172185</v>
      </c>
      <c r="E128" s="75">
        <f t="shared" si="3"/>
        <v>22.4254742547426</v>
      </c>
      <c r="F128" s="80">
        <v>1476</v>
      </c>
    </row>
    <row r="129" customHeight="1" spans="1:6">
      <c r="A129" s="77" t="s">
        <v>171</v>
      </c>
      <c r="B129" s="73">
        <v>8000</v>
      </c>
      <c r="C129" s="73">
        <v>8380</v>
      </c>
      <c r="D129" s="74">
        <f t="shared" si="2"/>
        <v>104.75</v>
      </c>
      <c r="E129" s="75">
        <f t="shared" si="3"/>
        <v>6.52091013092667</v>
      </c>
      <c r="F129" s="80">
        <v>7867</v>
      </c>
    </row>
    <row r="130" customHeight="1" spans="1:6">
      <c r="A130" s="77" t="s">
        <v>172</v>
      </c>
      <c r="B130" s="73">
        <v>4480</v>
      </c>
      <c r="C130" s="73">
        <v>4647</v>
      </c>
      <c r="D130" s="74">
        <f t="shared" si="2"/>
        <v>103.727678571429</v>
      </c>
      <c r="E130" s="75">
        <f t="shared" si="3"/>
        <v>5.92660132208798</v>
      </c>
      <c r="F130" s="80">
        <v>4387</v>
      </c>
    </row>
    <row r="131" customHeight="1" spans="1:6">
      <c r="A131" s="77" t="s">
        <v>173</v>
      </c>
      <c r="B131" s="73">
        <v>3130</v>
      </c>
      <c r="C131" s="73">
        <v>3331</v>
      </c>
      <c r="D131" s="74">
        <f t="shared" si="2"/>
        <v>106.421725239617</v>
      </c>
      <c r="E131" s="75">
        <f t="shared" si="3"/>
        <v>8.36044242029928</v>
      </c>
      <c r="F131" s="80">
        <v>3074</v>
      </c>
    </row>
    <row r="132" customHeight="1" spans="1:6">
      <c r="A132" s="77" t="s">
        <v>177</v>
      </c>
      <c r="B132" s="73">
        <v>1120</v>
      </c>
      <c r="C132" s="73">
        <v>1811</v>
      </c>
      <c r="D132" s="74">
        <f t="shared" si="2"/>
        <v>161.696428571429</v>
      </c>
      <c r="E132" s="75">
        <f t="shared" si="3"/>
        <v>66.452205882353</v>
      </c>
      <c r="F132" s="80">
        <v>1088</v>
      </c>
    </row>
    <row r="133" customHeight="1" spans="1:6">
      <c r="A133" s="77" t="s">
        <v>178</v>
      </c>
      <c r="B133" s="73">
        <f>SUM(B134:B134)</f>
        <v>1150</v>
      </c>
      <c r="C133" s="73">
        <f>SUM(C134:C134)</f>
        <v>1226</v>
      </c>
      <c r="D133" s="74">
        <f t="shared" ref="D133:D196" si="4">C133/B133*100</f>
        <v>106.608695652174</v>
      </c>
      <c r="E133" s="75">
        <f t="shared" ref="E133:E196" si="5">C133/F133*100-100</f>
        <v>8.20829655781112</v>
      </c>
      <c r="F133" s="80">
        <v>1133</v>
      </c>
    </row>
    <row r="134" customHeight="1" spans="1:6">
      <c r="A134" s="77" t="s">
        <v>182</v>
      </c>
      <c r="B134" s="73">
        <v>1150</v>
      </c>
      <c r="C134" s="73">
        <v>1226</v>
      </c>
      <c r="D134" s="74">
        <f t="shared" si="4"/>
        <v>106.608695652174</v>
      </c>
      <c r="E134" s="75">
        <f t="shared" si="5"/>
        <v>8.20829655781112</v>
      </c>
      <c r="F134" s="80">
        <v>1133</v>
      </c>
    </row>
    <row r="135" customHeight="1" spans="1:6">
      <c r="A135" s="77" t="s">
        <v>185</v>
      </c>
      <c r="B135" s="73">
        <f>SUM(B136:B137)</f>
        <v>440</v>
      </c>
      <c r="C135" s="73">
        <f>SUM(C136:C137)</f>
        <v>429</v>
      </c>
      <c r="D135" s="74">
        <f t="shared" si="4"/>
        <v>97.5</v>
      </c>
      <c r="E135" s="75">
        <f t="shared" si="5"/>
        <v>-0.694444444444443</v>
      </c>
      <c r="F135" s="80">
        <v>432</v>
      </c>
    </row>
    <row r="136" customHeight="1" spans="1:6">
      <c r="A136" s="77" t="s">
        <v>186</v>
      </c>
      <c r="B136" s="73"/>
      <c r="C136" s="73">
        <v>4</v>
      </c>
      <c r="D136" s="74"/>
      <c r="E136" s="75"/>
      <c r="F136" s="80"/>
    </row>
    <row r="137" customHeight="1" spans="1:6">
      <c r="A137" s="77" t="s">
        <v>190</v>
      </c>
      <c r="B137" s="73">
        <v>440</v>
      </c>
      <c r="C137" s="73">
        <v>425</v>
      </c>
      <c r="D137" s="74">
        <f t="shared" si="4"/>
        <v>96.5909090909091</v>
      </c>
      <c r="E137" s="75">
        <f t="shared" si="5"/>
        <v>-1.62037037037037</v>
      </c>
      <c r="F137" s="80">
        <v>432</v>
      </c>
    </row>
    <row r="138" customHeight="1" spans="1:6">
      <c r="A138" s="77" t="s">
        <v>199</v>
      </c>
      <c r="B138" s="73"/>
      <c r="C138" s="73">
        <f>C139</f>
        <v>10</v>
      </c>
      <c r="D138" s="74"/>
      <c r="E138" s="75"/>
      <c r="F138" s="80"/>
    </row>
    <row r="139" customHeight="1" spans="1:6">
      <c r="A139" s="77" t="s">
        <v>200</v>
      </c>
      <c r="B139" s="73"/>
      <c r="C139" s="73">
        <v>10</v>
      </c>
      <c r="D139" s="74"/>
      <c r="E139" s="75"/>
      <c r="F139" s="80"/>
    </row>
    <row r="140" customHeight="1" spans="1:6">
      <c r="A140" s="77" t="s">
        <v>203</v>
      </c>
      <c r="B140" s="73">
        <f>SUM(B141:B141)</f>
        <v>470</v>
      </c>
      <c r="C140" s="73">
        <f>C141</f>
        <v>513</v>
      </c>
      <c r="D140" s="74">
        <f t="shared" si="4"/>
        <v>109.148936170213</v>
      </c>
      <c r="E140" s="75">
        <f t="shared" si="5"/>
        <v>12.253829321663</v>
      </c>
      <c r="F140" s="80">
        <v>457</v>
      </c>
    </row>
    <row r="141" customHeight="1" spans="1:6">
      <c r="A141" s="77" t="s">
        <v>205</v>
      </c>
      <c r="B141" s="73">
        <v>470</v>
      </c>
      <c r="C141" s="73">
        <v>513</v>
      </c>
      <c r="D141" s="74">
        <f t="shared" si="4"/>
        <v>109.148936170213</v>
      </c>
      <c r="E141" s="75">
        <f t="shared" si="5"/>
        <v>12.253829321663</v>
      </c>
      <c r="F141" s="80">
        <v>457</v>
      </c>
    </row>
    <row r="142" customHeight="1" spans="1:6">
      <c r="A142" s="77" t="s">
        <v>209</v>
      </c>
      <c r="B142" s="73">
        <f>SUM(B143:B143)</f>
        <v>900</v>
      </c>
      <c r="C142" s="73">
        <f>SUM(C143:C143)</f>
        <v>952</v>
      </c>
      <c r="D142" s="74">
        <f t="shared" si="4"/>
        <v>105.777777777778</v>
      </c>
      <c r="E142" s="75">
        <f t="shared" si="5"/>
        <v>11.3450292397661</v>
      </c>
      <c r="F142" s="80">
        <v>855</v>
      </c>
    </row>
    <row r="143" customHeight="1" spans="1:6">
      <c r="A143" s="77" t="s">
        <v>1045</v>
      </c>
      <c r="B143" s="73">
        <v>900</v>
      </c>
      <c r="C143" s="73">
        <v>952</v>
      </c>
      <c r="D143" s="74">
        <f t="shared" si="4"/>
        <v>105.777777777778</v>
      </c>
      <c r="E143" s="75">
        <f t="shared" si="5"/>
        <v>11.3450292397661</v>
      </c>
      <c r="F143" s="80">
        <v>855</v>
      </c>
    </row>
    <row r="144" customHeight="1" spans="1:6">
      <c r="A144" s="77" t="s">
        <v>216</v>
      </c>
      <c r="B144" s="73">
        <f>B145</f>
        <v>3260</v>
      </c>
      <c r="C144" s="73">
        <f>C145</f>
        <v>3194</v>
      </c>
      <c r="D144" s="74">
        <f t="shared" si="4"/>
        <v>97.9754601226994</v>
      </c>
      <c r="E144" s="75">
        <f t="shared" si="5"/>
        <v>2.733998070119</v>
      </c>
      <c r="F144" s="80">
        <v>3109</v>
      </c>
    </row>
    <row r="145" customHeight="1" spans="1:6">
      <c r="A145" s="77" t="s">
        <v>217</v>
      </c>
      <c r="B145" s="73">
        <v>3260</v>
      </c>
      <c r="C145" s="73">
        <v>3194</v>
      </c>
      <c r="D145" s="74">
        <f t="shared" si="4"/>
        <v>97.9754601226994</v>
      </c>
      <c r="E145" s="75">
        <f t="shared" si="5"/>
        <v>2.733998070119</v>
      </c>
      <c r="F145" s="80">
        <v>3109</v>
      </c>
    </row>
    <row r="146" customHeight="1" spans="1:6">
      <c r="A146" s="77" t="s">
        <v>218</v>
      </c>
      <c r="B146" s="73">
        <f>SUM(B147,,B151,B156,B159)</f>
        <v>3870</v>
      </c>
      <c r="C146" s="73">
        <f>SUM(C147,,C151,C156,C159)</f>
        <v>3846</v>
      </c>
      <c r="D146" s="74">
        <f t="shared" si="4"/>
        <v>99.3798449612403</v>
      </c>
      <c r="E146" s="75">
        <f t="shared" si="5"/>
        <v>1.82684670373312</v>
      </c>
      <c r="F146" s="80">
        <v>3777</v>
      </c>
    </row>
    <row r="147" customHeight="1" spans="1:6">
      <c r="A147" s="77" t="s">
        <v>219</v>
      </c>
      <c r="B147" s="73">
        <f>SUM(B148:B150)</f>
        <v>430</v>
      </c>
      <c r="C147" s="73">
        <f>SUM(C148:C150)</f>
        <v>300</v>
      </c>
      <c r="D147" s="74">
        <f t="shared" si="4"/>
        <v>69.7674418604651</v>
      </c>
      <c r="E147" s="75">
        <f t="shared" si="5"/>
        <v>-28.4009546539379</v>
      </c>
      <c r="F147" s="80">
        <v>419</v>
      </c>
    </row>
    <row r="148" customHeight="1" spans="1:6">
      <c r="A148" s="77" t="s">
        <v>10</v>
      </c>
      <c r="B148" s="73">
        <v>290</v>
      </c>
      <c r="C148" s="73">
        <v>218</v>
      </c>
      <c r="D148" s="74">
        <f t="shared" si="4"/>
        <v>75.1724137931034</v>
      </c>
      <c r="E148" s="75">
        <f t="shared" si="5"/>
        <v>-23.2394366197183</v>
      </c>
      <c r="F148" s="80">
        <v>284</v>
      </c>
    </row>
    <row r="149" customHeight="1" spans="1:6">
      <c r="A149" s="77" t="s">
        <v>11</v>
      </c>
      <c r="B149" s="73">
        <v>10</v>
      </c>
      <c r="C149" s="73">
        <v>20</v>
      </c>
      <c r="D149" s="74">
        <f t="shared" si="4"/>
        <v>200</v>
      </c>
      <c r="E149" s="75">
        <f t="shared" si="5"/>
        <v>122.222222222222</v>
      </c>
      <c r="F149" s="80">
        <v>9</v>
      </c>
    </row>
    <row r="150" customHeight="1" spans="1:6">
      <c r="A150" s="77" t="s">
        <v>220</v>
      </c>
      <c r="B150" s="73">
        <v>130</v>
      </c>
      <c r="C150" s="73">
        <v>62</v>
      </c>
      <c r="D150" s="74">
        <f t="shared" si="4"/>
        <v>47.6923076923077</v>
      </c>
      <c r="E150" s="75">
        <f t="shared" si="5"/>
        <v>-50.7936507936508</v>
      </c>
      <c r="F150" s="80">
        <v>126</v>
      </c>
    </row>
    <row r="151" customHeight="1" spans="1:6">
      <c r="A151" s="77" t="s">
        <v>235</v>
      </c>
      <c r="B151" s="73">
        <f>SUM(B152:B155)</f>
        <v>2065</v>
      </c>
      <c r="C151" s="73">
        <f>SUM(C152:C155)</f>
        <v>2091</v>
      </c>
      <c r="D151" s="74">
        <f t="shared" si="4"/>
        <v>101.259079903148</v>
      </c>
      <c r="E151" s="75">
        <f t="shared" si="5"/>
        <v>3.5661218424963</v>
      </c>
      <c r="F151" s="80">
        <v>2019</v>
      </c>
    </row>
    <row r="152" customHeight="1" spans="1:6">
      <c r="A152" s="77" t="s">
        <v>236</v>
      </c>
      <c r="B152" s="73">
        <v>80</v>
      </c>
      <c r="C152" s="73">
        <v>219</v>
      </c>
      <c r="D152" s="74">
        <f t="shared" si="4"/>
        <v>273.75</v>
      </c>
      <c r="E152" s="75">
        <f t="shared" si="5"/>
        <v>177.215189873418</v>
      </c>
      <c r="F152" s="80">
        <v>79</v>
      </c>
    </row>
    <row r="153" customHeight="1" spans="1:6">
      <c r="A153" s="77" t="s">
        <v>237</v>
      </c>
      <c r="B153" s="73">
        <v>15</v>
      </c>
      <c r="C153" s="73">
        <v>12</v>
      </c>
      <c r="D153" s="74">
        <f t="shared" si="4"/>
        <v>80</v>
      </c>
      <c r="E153" s="75">
        <f t="shared" si="5"/>
        <v>-7.69230769230769</v>
      </c>
      <c r="F153" s="80">
        <v>13</v>
      </c>
    </row>
    <row r="154" customHeight="1" spans="1:6">
      <c r="A154" s="77" t="s">
        <v>1046</v>
      </c>
      <c r="B154" s="73">
        <v>10</v>
      </c>
      <c r="C154" s="73">
        <v>7</v>
      </c>
      <c r="D154" s="74">
        <f t="shared" si="4"/>
        <v>70</v>
      </c>
      <c r="E154" s="75">
        <f t="shared" si="5"/>
        <v>-30</v>
      </c>
      <c r="F154" s="80">
        <v>10</v>
      </c>
    </row>
    <row r="155" customHeight="1" spans="1:6">
      <c r="A155" s="77" t="s">
        <v>239</v>
      </c>
      <c r="B155" s="73">
        <v>1960</v>
      </c>
      <c r="C155" s="73">
        <v>1853</v>
      </c>
      <c r="D155" s="74">
        <f t="shared" si="4"/>
        <v>94.5408163265306</v>
      </c>
      <c r="E155" s="75">
        <f t="shared" si="5"/>
        <v>-3.33854981742306</v>
      </c>
      <c r="F155" s="80">
        <v>1917</v>
      </c>
    </row>
    <row r="156" customHeight="1" spans="1:6">
      <c r="A156" s="77" t="s">
        <v>249</v>
      </c>
      <c r="B156" s="73">
        <f>SUM(B157:B158)</f>
        <v>10</v>
      </c>
      <c r="C156" s="73">
        <f>SUM(C157:C158)</f>
        <v>28</v>
      </c>
      <c r="D156" s="74">
        <f t="shared" si="4"/>
        <v>280</v>
      </c>
      <c r="E156" s="75">
        <f t="shared" si="5"/>
        <v>211.111111111111</v>
      </c>
      <c r="F156" s="80">
        <v>9</v>
      </c>
    </row>
    <row r="157" customHeight="1" spans="1:6">
      <c r="A157" s="77" t="s">
        <v>250</v>
      </c>
      <c r="B157" s="73">
        <v>10</v>
      </c>
      <c r="C157" s="73">
        <v>24</v>
      </c>
      <c r="D157" s="74">
        <f t="shared" si="4"/>
        <v>240</v>
      </c>
      <c r="E157" s="75">
        <f t="shared" si="5"/>
        <v>242.857142857143</v>
      </c>
      <c r="F157" s="80">
        <v>7</v>
      </c>
    </row>
    <row r="158" customHeight="1" spans="1:6">
      <c r="A158" s="77" t="s">
        <v>254</v>
      </c>
      <c r="B158" s="73"/>
      <c r="C158" s="73">
        <v>4</v>
      </c>
      <c r="D158" s="74"/>
      <c r="E158" s="75">
        <f t="shared" si="5"/>
        <v>100</v>
      </c>
      <c r="F158" s="80">
        <v>2</v>
      </c>
    </row>
    <row r="159" customHeight="1" spans="1:6">
      <c r="A159" s="77" t="s">
        <v>262</v>
      </c>
      <c r="B159" s="73">
        <v>1365</v>
      </c>
      <c r="C159" s="73">
        <f>SUM(C160:C161)</f>
        <v>1427</v>
      </c>
      <c r="D159" s="74">
        <f t="shared" si="4"/>
        <v>104.542124542125</v>
      </c>
      <c r="E159" s="75">
        <f t="shared" si="5"/>
        <v>7.29323308270678</v>
      </c>
      <c r="F159" s="80">
        <v>1330</v>
      </c>
    </row>
    <row r="160" customHeight="1" spans="1:6">
      <c r="A160" s="77" t="s">
        <v>263</v>
      </c>
      <c r="B160" s="73">
        <v>25</v>
      </c>
      <c r="C160" s="73">
        <v>20</v>
      </c>
      <c r="D160" s="74">
        <f t="shared" si="4"/>
        <v>80</v>
      </c>
      <c r="E160" s="75">
        <f t="shared" si="5"/>
        <v>-16.6666666666667</v>
      </c>
      <c r="F160" s="80">
        <v>24</v>
      </c>
    </row>
    <row r="161" customHeight="1" spans="1:6">
      <c r="A161" s="77" t="s">
        <v>266</v>
      </c>
      <c r="B161" s="73">
        <v>1340</v>
      </c>
      <c r="C161" s="73">
        <v>1407</v>
      </c>
      <c r="D161" s="74">
        <f t="shared" si="4"/>
        <v>105</v>
      </c>
      <c r="E161" s="75">
        <f t="shared" si="5"/>
        <v>7.73353751914243</v>
      </c>
      <c r="F161" s="80">
        <v>1306</v>
      </c>
    </row>
    <row r="162" customHeight="1" spans="1:6">
      <c r="A162" s="77" t="s">
        <v>1047</v>
      </c>
      <c r="B162" s="73">
        <f>B163+B173+B176+B181+B187</f>
        <v>7730</v>
      </c>
      <c r="C162" s="73">
        <f>C163+C173+C176+C181+C187</f>
        <v>7691</v>
      </c>
      <c r="D162" s="74">
        <f t="shared" si="4"/>
        <v>99.4954721862872</v>
      </c>
      <c r="E162" s="75">
        <f t="shared" si="5"/>
        <v>1.65212794078772</v>
      </c>
      <c r="F162" s="80">
        <f>F163+F173+F176+F181+F187</f>
        <v>7566</v>
      </c>
    </row>
    <row r="163" customHeight="1" spans="1:6">
      <c r="A163" s="77" t="s">
        <v>1048</v>
      </c>
      <c r="B163" s="73">
        <f>SUM(B164:B172)</f>
        <v>4535</v>
      </c>
      <c r="C163" s="73">
        <f>SUM(C164:C172)</f>
        <v>4586</v>
      </c>
      <c r="D163" s="74">
        <f t="shared" si="4"/>
        <v>101.124586549063</v>
      </c>
      <c r="E163" s="75">
        <f t="shared" si="5"/>
        <v>3.17210348706412</v>
      </c>
      <c r="F163" s="80">
        <f>SUM(F164:F172)</f>
        <v>4445</v>
      </c>
    </row>
    <row r="164" customHeight="1" spans="1:6">
      <c r="A164" s="77" t="s">
        <v>10</v>
      </c>
      <c r="B164" s="73">
        <v>1250</v>
      </c>
      <c r="C164" s="73">
        <v>1132</v>
      </c>
      <c r="D164" s="74">
        <f t="shared" si="4"/>
        <v>90.56</v>
      </c>
      <c r="E164" s="75">
        <f t="shared" si="5"/>
        <v>-7.89259560618389</v>
      </c>
      <c r="F164" s="80">
        <v>1229</v>
      </c>
    </row>
    <row r="165" customHeight="1" spans="1:6">
      <c r="A165" s="77" t="s">
        <v>11</v>
      </c>
      <c r="B165" s="73">
        <v>80</v>
      </c>
      <c r="C165" s="73">
        <v>1130</v>
      </c>
      <c r="D165" s="74">
        <f t="shared" si="4"/>
        <v>1412.5</v>
      </c>
      <c r="E165" s="75">
        <f t="shared" si="5"/>
        <v>2656.09756097561</v>
      </c>
      <c r="F165" s="80">
        <v>41</v>
      </c>
    </row>
    <row r="166" customHeight="1" spans="1:6">
      <c r="A166" s="77" t="s">
        <v>269</v>
      </c>
      <c r="B166" s="73">
        <v>220</v>
      </c>
      <c r="C166" s="73">
        <v>208</v>
      </c>
      <c r="D166" s="74">
        <f t="shared" si="4"/>
        <v>94.5454545454545</v>
      </c>
      <c r="E166" s="75">
        <f t="shared" si="5"/>
        <v>-3.25581395348837</v>
      </c>
      <c r="F166" s="80">
        <v>215</v>
      </c>
    </row>
    <row r="167" customHeight="1" spans="1:6">
      <c r="A167" s="77" t="s">
        <v>273</v>
      </c>
      <c r="B167" s="73"/>
      <c r="C167" s="73">
        <v>126</v>
      </c>
      <c r="D167" s="74"/>
      <c r="E167" s="75"/>
      <c r="F167" s="80"/>
    </row>
    <row r="168" customHeight="1" spans="1:6">
      <c r="A168" s="77" t="s">
        <v>274</v>
      </c>
      <c r="B168" s="73">
        <v>480</v>
      </c>
      <c r="C168" s="73">
        <v>456</v>
      </c>
      <c r="D168" s="74">
        <f t="shared" si="4"/>
        <v>95</v>
      </c>
      <c r="E168" s="75">
        <f t="shared" si="5"/>
        <v>-2.56410256410257</v>
      </c>
      <c r="F168" s="80">
        <v>468</v>
      </c>
    </row>
    <row r="169" customHeight="1" spans="1:6">
      <c r="A169" s="77" t="s">
        <v>1049</v>
      </c>
      <c r="B169" s="73"/>
      <c r="C169" s="73">
        <v>15</v>
      </c>
      <c r="D169" s="74"/>
      <c r="E169" s="75"/>
      <c r="F169" s="80"/>
    </row>
    <row r="170" customHeight="1" spans="1:6">
      <c r="A170" s="77" t="s">
        <v>276</v>
      </c>
      <c r="B170" s="73">
        <v>55</v>
      </c>
      <c r="C170" s="73">
        <v>33</v>
      </c>
      <c r="D170" s="74">
        <f t="shared" si="4"/>
        <v>60</v>
      </c>
      <c r="E170" s="75">
        <f t="shared" si="5"/>
        <v>-38.8888888888889</v>
      </c>
      <c r="F170" s="80">
        <v>54</v>
      </c>
    </row>
    <row r="171" customHeight="1" spans="1:6">
      <c r="A171" s="77" t="s">
        <v>791</v>
      </c>
      <c r="B171" s="73"/>
      <c r="C171" s="73">
        <v>53</v>
      </c>
      <c r="D171" s="74"/>
      <c r="E171" s="75">
        <f t="shared" si="5"/>
        <v>35.8974358974359</v>
      </c>
      <c r="F171" s="80">
        <v>39</v>
      </c>
    </row>
    <row r="172" customHeight="1" spans="1:6">
      <c r="A172" s="77" t="s">
        <v>1050</v>
      </c>
      <c r="B172" s="73">
        <v>2450</v>
      </c>
      <c r="C172" s="73">
        <v>1433</v>
      </c>
      <c r="D172" s="74">
        <f t="shared" si="4"/>
        <v>58.4897959183673</v>
      </c>
      <c r="E172" s="75">
        <f t="shared" si="5"/>
        <v>-40.2667778240934</v>
      </c>
      <c r="F172" s="80">
        <v>2399</v>
      </c>
    </row>
    <row r="173" customHeight="1" spans="1:6">
      <c r="A173" s="77" t="s">
        <v>284</v>
      </c>
      <c r="B173" s="73">
        <f>SUM(B174:B175)</f>
        <v>205</v>
      </c>
      <c r="C173" s="73">
        <f>SUM(C174:C175)</f>
        <v>104</v>
      </c>
      <c r="D173" s="74">
        <f t="shared" si="4"/>
        <v>50.7317073170732</v>
      </c>
      <c r="E173" s="75">
        <f t="shared" si="5"/>
        <v>-48.5148514851485</v>
      </c>
      <c r="F173" s="80">
        <v>202</v>
      </c>
    </row>
    <row r="174" customHeight="1" spans="1:6">
      <c r="A174" s="77" t="s">
        <v>11</v>
      </c>
      <c r="B174" s="73">
        <v>20</v>
      </c>
      <c r="C174" s="73">
        <v>5</v>
      </c>
      <c r="D174" s="74">
        <f t="shared" si="4"/>
        <v>25</v>
      </c>
      <c r="E174" s="75">
        <f t="shared" si="5"/>
        <v>-72.2222222222222</v>
      </c>
      <c r="F174" s="80">
        <v>18</v>
      </c>
    </row>
    <row r="175" customHeight="1" spans="1:6">
      <c r="A175" s="77" t="s">
        <v>291</v>
      </c>
      <c r="B175" s="73">
        <v>185</v>
      </c>
      <c r="C175" s="73">
        <v>99</v>
      </c>
      <c r="D175" s="74">
        <f t="shared" si="4"/>
        <v>53.5135135135135</v>
      </c>
      <c r="E175" s="75">
        <f t="shared" si="5"/>
        <v>-46.195652173913</v>
      </c>
      <c r="F175" s="80">
        <v>184</v>
      </c>
    </row>
    <row r="176" customHeight="1" spans="1:6">
      <c r="A176" s="77" t="s">
        <v>1051</v>
      </c>
      <c r="B176" s="73">
        <f>SUM(B177:B180)</f>
        <v>385</v>
      </c>
      <c r="C176" s="73">
        <f>SUM(C177:C180)</f>
        <v>248</v>
      </c>
      <c r="D176" s="74">
        <f t="shared" si="4"/>
        <v>64.4155844155844</v>
      </c>
      <c r="E176" s="75">
        <f t="shared" si="5"/>
        <v>-38</v>
      </c>
      <c r="F176" s="80">
        <f>SUM(F177:F180)</f>
        <v>400</v>
      </c>
    </row>
    <row r="177" customHeight="1" spans="1:6">
      <c r="A177" s="77" t="s">
        <v>10</v>
      </c>
      <c r="B177" s="73">
        <v>100</v>
      </c>
      <c r="C177" s="73">
        <v>95</v>
      </c>
      <c r="D177" s="74">
        <f t="shared" si="4"/>
        <v>95</v>
      </c>
      <c r="E177" s="75">
        <f t="shared" si="5"/>
        <v>-1.04166666666666</v>
      </c>
      <c r="F177" s="80">
        <v>96</v>
      </c>
    </row>
    <row r="178" customHeight="1" spans="1:6">
      <c r="A178" s="77" t="s">
        <v>11</v>
      </c>
      <c r="B178" s="73">
        <v>10</v>
      </c>
      <c r="C178" s="73"/>
      <c r="D178" s="74">
        <f t="shared" si="4"/>
        <v>0</v>
      </c>
      <c r="E178" s="75">
        <f t="shared" si="5"/>
        <v>-100</v>
      </c>
      <c r="F178" s="80">
        <v>11</v>
      </c>
    </row>
    <row r="179" customHeight="1" spans="1:6">
      <c r="A179" s="77" t="s">
        <v>295</v>
      </c>
      <c r="B179" s="73">
        <v>150</v>
      </c>
      <c r="C179" s="73">
        <v>130</v>
      </c>
      <c r="D179" s="74">
        <f t="shared" si="4"/>
        <v>86.6666666666667</v>
      </c>
      <c r="E179" s="75">
        <f t="shared" si="5"/>
        <v>-22.1556886227545</v>
      </c>
      <c r="F179" s="80">
        <v>167</v>
      </c>
    </row>
    <row r="180" customHeight="1" spans="1:6">
      <c r="A180" s="77" t="s">
        <v>1052</v>
      </c>
      <c r="B180" s="73">
        <v>125</v>
      </c>
      <c r="C180" s="73">
        <v>23</v>
      </c>
      <c r="D180" s="74">
        <f t="shared" si="4"/>
        <v>18.4</v>
      </c>
      <c r="E180" s="75">
        <f t="shared" si="5"/>
        <v>-81.7460317460317</v>
      </c>
      <c r="F180" s="80">
        <v>126</v>
      </c>
    </row>
    <row r="181" customHeight="1" spans="1:6">
      <c r="A181" s="77" t="s">
        <v>1053</v>
      </c>
      <c r="B181" s="73">
        <f>SUM(B182:B186)</f>
        <v>1455</v>
      </c>
      <c r="C181" s="73">
        <f>SUM(C182:C186)</f>
        <v>1492</v>
      </c>
      <c r="D181" s="74">
        <f t="shared" si="4"/>
        <v>102.54295532646</v>
      </c>
      <c r="E181" s="75">
        <f t="shared" si="5"/>
        <v>6.34354953670706</v>
      </c>
      <c r="F181" s="80">
        <f>SUM(F182:F186)</f>
        <v>1403</v>
      </c>
    </row>
    <row r="182" customHeight="1" spans="1:6">
      <c r="A182" s="77" t="s">
        <v>10</v>
      </c>
      <c r="B182" s="73">
        <v>1400</v>
      </c>
      <c r="C182" s="73">
        <v>1434</v>
      </c>
      <c r="D182" s="74">
        <f t="shared" si="4"/>
        <v>102.428571428571</v>
      </c>
      <c r="E182" s="75">
        <f t="shared" si="5"/>
        <v>6.06508875739644</v>
      </c>
      <c r="F182" s="80">
        <v>1352</v>
      </c>
    </row>
    <row r="183" customHeight="1" spans="1:6">
      <c r="A183" s="77" t="s">
        <v>11</v>
      </c>
      <c r="B183" s="73">
        <v>45</v>
      </c>
      <c r="C183" s="73">
        <v>48</v>
      </c>
      <c r="D183" s="74">
        <f t="shared" si="4"/>
        <v>106.666666666667</v>
      </c>
      <c r="E183" s="75">
        <f t="shared" si="5"/>
        <v>11.6279069767442</v>
      </c>
      <c r="F183" s="80">
        <v>43</v>
      </c>
    </row>
    <row r="184" customHeight="1" spans="1:6">
      <c r="A184" s="77" t="s">
        <v>293</v>
      </c>
      <c r="B184" s="73">
        <v>5</v>
      </c>
      <c r="C184" s="73">
        <v>4</v>
      </c>
      <c r="D184" s="74">
        <f t="shared" si="4"/>
        <v>80</v>
      </c>
      <c r="E184" s="75">
        <f t="shared" si="5"/>
        <v>0</v>
      </c>
      <c r="F184" s="80">
        <v>4</v>
      </c>
    </row>
    <row r="185" customHeight="1" spans="1:6">
      <c r="A185" s="77" t="s">
        <v>294</v>
      </c>
      <c r="B185" s="73">
        <v>5</v>
      </c>
      <c r="C185" s="73">
        <v>3</v>
      </c>
      <c r="D185" s="74">
        <f t="shared" si="4"/>
        <v>60</v>
      </c>
      <c r="E185" s="75">
        <f t="shared" si="5"/>
        <v>-25</v>
      </c>
      <c r="F185" s="80">
        <v>4</v>
      </c>
    </row>
    <row r="186" customHeight="1" spans="1:6">
      <c r="A186" s="77" t="s">
        <v>1054</v>
      </c>
      <c r="B186" s="73"/>
      <c r="C186" s="73">
        <v>3</v>
      </c>
      <c r="D186" s="74"/>
      <c r="E186" s="75"/>
      <c r="F186" s="80"/>
    </row>
    <row r="187" customHeight="1" spans="1:6">
      <c r="A187" s="77" t="s">
        <v>300</v>
      </c>
      <c r="B187" s="73">
        <f>SUM(B188:B190)</f>
        <v>1150</v>
      </c>
      <c r="C187" s="73">
        <f>SUM(C188:C190)</f>
        <v>1261</v>
      </c>
      <c r="D187" s="74">
        <f t="shared" si="4"/>
        <v>109.652173913043</v>
      </c>
      <c r="E187" s="75">
        <f t="shared" si="5"/>
        <v>12.9928315412186</v>
      </c>
      <c r="F187" s="80">
        <v>1116</v>
      </c>
    </row>
    <row r="188" customHeight="1" spans="1:6">
      <c r="A188" s="77" t="s">
        <v>301</v>
      </c>
      <c r="B188" s="73">
        <v>200</v>
      </c>
      <c r="C188" s="73">
        <v>394</v>
      </c>
      <c r="D188" s="74">
        <f t="shared" si="4"/>
        <v>197</v>
      </c>
      <c r="E188" s="75">
        <f t="shared" si="5"/>
        <v>100</v>
      </c>
      <c r="F188" s="80">
        <v>197</v>
      </c>
    </row>
    <row r="189" customHeight="1" spans="1:6">
      <c r="A189" s="77" t="s">
        <v>302</v>
      </c>
      <c r="B189" s="73"/>
      <c r="C189" s="73">
        <v>68</v>
      </c>
      <c r="D189" s="74"/>
      <c r="E189" s="75"/>
      <c r="F189" s="80"/>
    </row>
    <row r="190" customHeight="1" spans="1:6">
      <c r="A190" s="77" t="s">
        <v>303</v>
      </c>
      <c r="B190" s="73">
        <v>950</v>
      </c>
      <c r="C190" s="73">
        <v>799</v>
      </c>
      <c r="D190" s="74">
        <f t="shared" si="4"/>
        <v>84.1052631578947</v>
      </c>
      <c r="E190" s="75">
        <f t="shared" si="5"/>
        <v>-13.0576713819369</v>
      </c>
      <c r="F190" s="80">
        <v>919</v>
      </c>
    </row>
    <row r="191" customHeight="1" spans="1:6">
      <c r="A191" s="77" t="s">
        <v>304</v>
      </c>
      <c r="B191" s="73">
        <f>SUM(B192,B197,B204,B206,B208,B216,B220,B226,B232,B235,B238,B241,B243,B246,B248)</f>
        <v>19200</v>
      </c>
      <c r="C191" s="73">
        <f>C192+C197+C204+C206+C208+C216+C220+C226+C232+C235+C238+C241+C243+C246+C248</f>
        <v>19248</v>
      </c>
      <c r="D191" s="74">
        <f t="shared" si="4"/>
        <v>100.25</v>
      </c>
      <c r="E191" s="75">
        <f t="shared" si="5"/>
        <v>2.35575644775325</v>
      </c>
      <c r="F191" s="80">
        <f>SUM(F192,F197,F204,F206,F208,F216,F220,F226,F232,F235,F238,F241,F243,F246,F248)</f>
        <v>18805</v>
      </c>
    </row>
    <row r="192" customHeight="1" spans="1:6">
      <c r="A192" s="77" t="s">
        <v>305</v>
      </c>
      <c r="B192" s="73">
        <f>SUM(B193:B196)</f>
        <v>1830</v>
      </c>
      <c r="C192" s="73">
        <f>SUM(C193:C196)</f>
        <v>1535</v>
      </c>
      <c r="D192" s="74">
        <f t="shared" si="4"/>
        <v>83.879781420765</v>
      </c>
      <c r="E192" s="75">
        <f t="shared" si="5"/>
        <v>-14.4846796657382</v>
      </c>
      <c r="F192" s="80">
        <v>1795</v>
      </c>
    </row>
    <row r="193" customHeight="1" spans="1:6">
      <c r="A193" s="77" t="s">
        <v>10</v>
      </c>
      <c r="B193" s="73">
        <v>820</v>
      </c>
      <c r="C193" s="73">
        <v>715</v>
      </c>
      <c r="D193" s="74">
        <f t="shared" si="4"/>
        <v>87.1951219512195</v>
      </c>
      <c r="E193" s="75">
        <f t="shared" si="5"/>
        <v>-10.625</v>
      </c>
      <c r="F193" s="80">
        <v>800</v>
      </c>
    </row>
    <row r="194" customHeight="1" spans="1:6">
      <c r="A194" s="77" t="s">
        <v>11</v>
      </c>
      <c r="B194" s="73">
        <v>520</v>
      </c>
      <c r="C194" s="73">
        <v>493</v>
      </c>
      <c r="D194" s="74">
        <f t="shared" si="4"/>
        <v>94.8076923076923</v>
      </c>
      <c r="E194" s="75">
        <f t="shared" si="5"/>
        <v>-3.89863547758284</v>
      </c>
      <c r="F194" s="80">
        <v>513</v>
      </c>
    </row>
    <row r="195" customHeight="1" spans="1:6">
      <c r="A195" s="77" t="s">
        <v>53</v>
      </c>
      <c r="B195" s="73"/>
      <c r="C195" s="73">
        <v>13</v>
      </c>
      <c r="D195" s="74"/>
      <c r="E195" s="75"/>
      <c r="F195" s="80"/>
    </row>
    <row r="196" customHeight="1" spans="1:6">
      <c r="A196" s="77" t="s">
        <v>314</v>
      </c>
      <c r="B196" s="73">
        <v>490</v>
      </c>
      <c r="C196" s="73">
        <v>314</v>
      </c>
      <c r="D196" s="74">
        <f t="shared" si="4"/>
        <v>64.0816326530612</v>
      </c>
      <c r="E196" s="75">
        <f t="shared" si="5"/>
        <v>-34.8547717842324</v>
      </c>
      <c r="F196" s="80">
        <v>482</v>
      </c>
    </row>
    <row r="197" customHeight="1" spans="1:6">
      <c r="A197" s="77" t="s">
        <v>315</v>
      </c>
      <c r="B197" s="73">
        <f>SUM(B198:B203)</f>
        <v>840</v>
      </c>
      <c r="C197" s="73">
        <f>SUM(C198:C203)</f>
        <v>827</v>
      </c>
      <c r="D197" s="74">
        <f t="shared" ref="D197:D260" si="6">C197/B197*100</f>
        <v>98.452380952381</v>
      </c>
      <c r="E197" s="75">
        <f t="shared" ref="E197:E260" si="7">C197/F197*100-100</f>
        <v>3.76411543287327</v>
      </c>
      <c r="F197" s="27">
        <v>797</v>
      </c>
    </row>
    <row r="198" customHeight="1" spans="1:6">
      <c r="A198" s="77" t="s">
        <v>10</v>
      </c>
      <c r="B198" s="73">
        <v>630</v>
      </c>
      <c r="C198" s="73">
        <v>567</v>
      </c>
      <c r="D198" s="74">
        <f t="shared" si="6"/>
        <v>90</v>
      </c>
      <c r="E198" s="75">
        <f t="shared" si="7"/>
        <v>-9.42492012779552</v>
      </c>
      <c r="F198" s="80">
        <v>626</v>
      </c>
    </row>
    <row r="199" customHeight="1" spans="1:6">
      <c r="A199" s="77" t="s">
        <v>11</v>
      </c>
      <c r="B199" s="73">
        <v>35</v>
      </c>
      <c r="C199" s="73">
        <v>50</v>
      </c>
      <c r="D199" s="74">
        <f t="shared" si="6"/>
        <v>142.857142857143</v>
      </c>
      <c r="E199" s="75">
        <f t="shared" si="7"/>
        <v>51.5151515151515</v>
      </c>
      <c r="F199" s="80">
        <v>33</v>
      </c>
    </row>
    <row r="200" customHeight="1" spans="1:6">
      <c r="A200" s="77" t="s">
        <v>318</v>
      </c>
      <c r="B200" s="73"/>
      <c r="C200" s="73">
        <v>8</v>
      </c>
      <c r="D200" s="74"/>
      <c r="E200" s="75"/>
      <c r="F200" s="80"/>
    </row>
    <row r="201" customHeight="1" spans="1:6">
      <c r="A201" s="77" t="s">
        <v>320</v>
      </c>
      <c r="B201" s="73"/>
      <c r="C201" s="73">
        <v>4</v>
      </c>
      <c r="D201" s="74"/>
      <c r="E201" s="75"/>
      <c r="F201" s="80"/>
    </row>
    <row r="202" customHeight="1" spans="1:6">
      <c r="A202" s="77" t="s">
        <v>1055</v>
      </c>
      <c r="B202" s="73">
        <v>8</v>
      </c>
      <c r="C202" s="73">
        <v>24</v>
      </c>
      <c r="D202" s="74">
        <f t="shared" si="6"/>
        <v>300</v>
      </c>
      <c r="E202" s="75">
        <f t="shared" si="7"/>
        <v>200</v>
      </c>
      <c r="F202" s="80">
        <v>8</v>
      </c>
    </row>
    <row r="203" customHeight="1" spans="1:6">
      <c r="A203" s="77" t="s">
        <v>322</v>
      </c>
      <c r="B203" s="73">
        <v>167</v>
      </c>
      <c r="C203" s="73">
        <v>174</v>
      </c>
      <c r="D203" s="74">
        <f t="shared" si="6"/>
        <v>104.191616766467</v>
      </c>
      <c r="E203" s="75">
        <f t="shared" si="7"/>
        <v>33.8461538461538</v>
      </c>
      <c r="F203" s="80">
        <v>130</v>
      </c>
    </row>
    <row r="204" customHeight="1" spans="1:6">
      <c r="A204" s="77" t="s">
        <v>325</v>
      </c>
      <c r="B204" s="73">
        <f>SUM(B205:B205)</f>
        <v>10</v>
      </c>
      <c r="C204" s="73">
        <f>SUM(C205:C205)</f>
        <v>9</v>
      </c>
      <c r="D204" s="74">
        <f t="shared" si="6"/>
        <v>90</v>
      </c>
      <c r="E204" s="75">
        <f t="shared" si="7"/>
        <v>-10</v>
      </c>
      <c r="F204" s="80">
        <v>10</v>
      </c>
    </row>
    <row r="205" customHeight="1" spans="1:6">
      <c r="A205" s="77" t="s">
        <v>326</v>
      </c>
      <c r="B205" s="73">
        <v>10</v>
      </c>
      <c r="C205" s="73">
        <v>9</v>
      </c>
      <c r="D205" s="74">
        <f t="shared" si="6"/>
        <v>90</v>
      </c>
      <c r="E205" s="75">
        <f t="shared" si="7"/>
        <v>-10</v>
      </c>
      <c r="F205" s="80">
        <v>10</v>
      </c>
    </row>
    <row r="206" customHeight="1" spans="1:6">
      <c r="A206" s="77" t="s">
        <v>338</v>
      </c>
      <c r="B206" s="73">
        <f>SUM(B207:B207)</f>
        <v>1550</v>
      </c>
      <c r="C206" s="73">
        <f>SUM(C207:C207)</f>
        <v>1378</v>
      </c>
      <c r="D206" s="74">
        <f t="shared" si="6"/>
        <v>88.9032258064516</v>
      </c>
      <c r="E206" s="75">
        <f t="shared" si="7"/>
        <v>-8.25565912117176</v>
      </c>
      <c r="F206" s="80">
        <v>1502</v>
      </c>
    </row>
    <row r="207" customHeight="1" spans="1:6">
      <c r="A207" s="77" t="s">
        <v>347</v>
      </c>
      <c r="B207" s="73">
        <v>1550</v>
      </c>
      <c r="C207" s="73">
        <v>1378</v>
      </c>
      <c r="D207" s="74">
        <f t="shared" si="6"/>
        <v>88.9032258064516</v>
      </c>
      <c r="E207" s="75">
        <f t="shared" si="7"/>
        <v>-8.25565912117176</v>
      </c>
      <c r="F207" s="80">
        <v>1502</v>
      </c>
    </row>
    <row r="208" customHeight="1" spans="1:6">
      <c r="A208" s="77" t="s">
        <v>348</v>
      </c>
      <c r="B208" s="73">
        <f>SUM(B209:B215)</f>
        <v>640</v>
      </c>
      <c r="C208" s="73">
        <f>SUM(C212:C215)</f>
        <v>341</v>
      </c>
      <c r="D208" s="74">
        <f t="shared" si="6"/>
        <v>53.28125</v>
      </c>
      <c r="E208" s="75">
        <f t="shared" si="7"/>
        <v>-46.129541864139</v>
      </c>
      <c r="F208" s="80">
        <v>633</v>
      </c>
    </row>
    <row r="209" customHeight="1" spans="1:6">
      <c r="A209" s="77" t="s">
        <v>1056</v>
      </c>
      <c r="B209" s="73">
        <v>95</v>
      </c>
      <c r="C209" s="73"/>
      <c r="D209" s="74">
        <f t="shared" si="6"/>
        <v>0</v>
      </c>
      <c r="E209" s="75">
        <f t="shared" si="7"/>
        <v>-100</v>
      </c>
      <c r="F209" s="80">
        <v>94</v>
      </c>
    </row>
    <row r="210" customHeight="1" spans="1:6">
      <c r="A210" s="77" t="s">
        <v>350</v>
      </c>
      <c r="B210" s="73">
        <v>70</v>
      </c>
      <c r="C210" s="73"/>
      <c r="D210" s="74">
        <f t="shared" si="6"/>
        <v>0</v>
      </c>
      <c r="E210" s="75">
        <f t="shared" si="7"/>
        <v>-100</v>
      </c>
      <c r="F210" s="80">
        <v>68</v>
      </c>
    </row>
    <row r="211" customHeight="1" spans="1:6">
      <c r="A211" s="77" t="s">
        <v>351</v>
      </c>
      <c r="B211" s="73">
        <v>22</v>
      </c>
      <c r="C211" s="73"/>
      <c r="D211" s="74">
        <f t="shared" si="6"/>
        <v>0</v>
      </c>
      <c r="E211" s="75">
        <f t="shared" si="7"/>
        <v>-100</v>
      </c>
      <c r="F211" s="80">
        <v>22</v>
      </c>
    </row>
    <row r="212" customHeight="1" spans="1:6">
      <c r="A212" s="77" t="s">
        <v>352</v>
      </c>
      <c r="B212" s="73"/>
      <c r="C212" s="73">
        <v>2</v>
      </c>
      <c r="D212" s="74"/>
      <c r="E212" s="75">
        <f t="shared" si="7"/>
        <v>100</v>
      </c>
      <c r="F212" s="80">
        <v>1</v>
      </c>
    </row>
    <row r="213" customHeight="1" spans="1:6">
      <c r="A213" s="77" t="s">
        <v>353</v>
      </c>
      <c r="B213" s="73">
        <v>138</v>
      </c>
      <c r="C213" s="73">
        <v>158</v>
      </c>
      <c r="D213" s="74">
        <f t="shared" si="6"/>
        <v>114.492753623188</v>
      </c>
      <c r="E213" s="75">
        <f t="shared" si="7"/>
        <v>15.3284671532847</v>
      </c>
      <c r="F213" s="80">
        <v>137</v>
      </c>
    </row>
    <row r="214" customHeight="1" spans="1:6">
      <c r="A214" s="77" t="s">
        <v>354</v>
      </c>
      <c r="B214" s="73">
        <v>55</v>
      </c>
      <c r="C214" s="73"/>
      <c r="D214" s="74">
        <f t="shared" si="6"/>
        <v>0</v>
      </c>
      <c r="E214" s="75">
        <f t="shared" si="7"/>
        <v>-100</v>
      </c>
      <c r="F214" s="80">
        <v>55</v>
      </c>
    </row>
    <row r="215" customHeight="1" spans="1:6">
      <c r="A215" s="77" t="s">
        <v>355</v>
      </c>
      <c r="B215" s="73">
        <v>260</v>
      </c>
      <c r="C215" s="73">
        <v>181</v>
      </c>
      <c r="D215" s="74">
        <f t="shared" si="6"/>
        <v>69.6153846153846</v>
      </c>
      <c r="E215" s="75">
        <f t="shared" si="7"/>
        <v>-29.296875</v>
      </c>
      <c r="F215" s="80">
        <v>256</v>
      </c>
    </row>
    <row r="216" customHeight="1" spans="1:6">
      <c r="A216" s="77" t="s">
        <v>356</v>
      </c>
      <c r="B216" s="73">
        <f>SUM(B217:B219)</f>
        <v>225</v>
      </c>
      <c r="C216" s="73">
        <f>SUM(C217:C219)</f>
        <v>219</v>
      </c>
      <c r="D216" s="74">
        <f t="shared" si="6"/>
        <v>97.3333333333333</v>
      </c>
      <c r="E216" s="75">
        <f t="shared" si="7"/>
        <v>0.921658986175117</v>
      </c>
      <c r="F216" s="80">
        <v>217</v>
      </c>
    </row>
    <row r="217" customHeight="1" spans="1:6">
      <c r="A217" s="77" t="s">
        <v>1057</v>
      </c>
      <c r="B217" s="73">
        <v>200</v>
      </c>
      <c r="C217" s="73">
        <v>189</v>
      </c>
      <c r="D217" s="74">
        <f t="shared" si="6"/>
        <v>94.5</v>
      </c>
      <c r="E217" s="75">
        <f t="shared" si="7"/>
        <v>-1.5625</v>
      </c>
      <c r="F217" s="80">
        <v>192</v>
      </c>
    </row>
    <row r="218" customHeight="1" spans="1:6">
      <c r="A218" s="77" t="s">
        <v>358</v>
      </c>
      <c r="B218" s="73">
        <v>25</v>
      </c>
      <c r="C218" s="73">
        <v>29</v>
      </c>
      <c r="D218" s="74">
        <f t="shared" si="6"/>
        <v>116</v>
      </c>
      <c r="E218" s="75">
        <f t="shared" si="7"/>
        <v>16</v>
      </c>
      <c r="F218" s="80">
        <v>25</v>
      </c>
    </row>
    <row r="219" customHeight="1" spans="1:6">
      <c r="A219" s="77" t="s">
        <v>359</v>
      </c>
      <c r="B219" s="73"/>
      <c r="C219" s="73">
        <v>1</v>
      </c>
      <c r="D219" s="74"/>
      <c r="E219" s="75"/>
      <c r="F219" s="80"/>
    </row>
    <row r="220" customHeight="1" spans="1:6">
      <c r="A220" s="77" t="s">
        <v>362</v>
      </c>
      <c r="B220" s="73">
        <f>SUM(B221:B225)</f>
        <v>810</v>
      </c>
      <c r="C220" s="73">
        <f>SUM(C221:C225)</f>
        <v>803</v>
      </c>
      <c r="D220" s="74">
        <f t="shared" si="6"/>
        <v>99.1358024691358</v>
      </c>
      <c r="E220" s="75">
        <f t="shared" si="7"/>
        <v>-0.248447204968954</v>
      </c>
      <c r="F220" s="80">
        <v>805</v>
      </c>
    </row>
    <row r="221" customHeight="1" spans="1:6">
      <c r="A221" s="77" t="s">
        <v>363</v>
      </c>
      <c r="B221" s="73">
        <v>130</v>
      </c>
      <c r="C221" s="73">
        <v>9</v>
      </c>
      <c r="D221" s="74">
        <f t="shared" si="6"/>
        <v>6.92307692307692</v>
      </c>
      <c r="E221" s="75">
        <f t="shared" si="7"/>
        <v>-93.0769230769231</v>
      </c>
      <c r="F221" s="80">
        <v>130</v>
      </c>
    </row>
    <row r="222" customHeight="1" spans="1:6">
      <c r="A222" s="77" t="s">
        <v>1058</v>
      </c>
      <c r="B222" s="73">
        <v>210</v>
      </c>
      <c r="C222" s="73">
        <v>326</v>
      </c>
      <c r="D222" s="74">
        <f t="shared" si="6"/>
        <v>155.238095238095</v>
      </c>
      <c r="E222" s="75">
        <f t="shared" si="7"/>
        <v>55.2380952380952</v>
      </c>
      <c r="F222" s="80">
        <v>210</v>
      </c>
    </row>
    <row r="223" customHeight="1" spans="1:6">
      <c r="A223" s="77" t="s">
        <v>366</v>
      </c>
      <c r="B223" s="73">
        <v>195</v>
      </c>
      <c r="C223" s="73">
        <v>247</v>
      </c>
      <c r="D223" s="74">
        <f t="shared" si="6"/>
        <v>126.666666666667</v>
      </c>
      <c r="E223" s="75">
        <f t="shared" si="7"/>
        <v>29.3193717277487</v>
      </c>
      <c r="F223" s="80">
        <v>191</v>
      </c>
    </row>
    <row r="224" customHeight="1" spans="1:6">
      <c r="A224" s="77" t="s">
        <v>367</v>
      </c>
      <c r="B224" s="73">
        <v>160</v>
      </c>
      <c r="C224" s="73">
        <v>171</v>
      </c>
      <c r="D224" s="74">
        <f t="shared" si="6"/>
        <v>106.875</v>
      </c>
      <c r="E224" s="75">
        <f t="shared" si="7"/>
        <v>6.87500000000001</v>
      </c>
      <c r="F224" s="80">
        <v>160</v>
      </c>
    </row>
    <row r="225" customHeight="1" spans="1:6">
      <c r="A225" s="77" t="s">
        <v>368</v>
      </c>
      <c r="B225" s="73">
        <v>115</v>
      </c>
      <c r="C225" s="73">
        <v>50</v>
      </c>
      <c r="D225" s="74">
        <f t="shared" si="6"/>
        <v>43.4782608695652</v>
      </c>
      <c r="E225" s="75">
        <f t="shared" si="7"/>
        <v>-56.140350877193</v>
      </c>
      <c r="F225" s="80">
        <v>114</v>
      </c>
    </row>
    <row r="226" customHeight="1" spans="1:6">
      <c r="A226" s="77" t="s">
        <v>369</v>
      </c>
      <c r="B226" s="73">
        <f>SUM(B227:B231)</f>
        <v>1010</v>
      </c>
      <c r="C226" s="73">
        <f>SUM(C227:C231)</f>
        <v>1015</v>
      </c>
      <c r="D226" s="74">
        <f t="shared" si="6"/>
        <v>100.495049504951</v>
      </c>
      <c r="E226" s="75">
        <f t="shared" si="7"/>
        <v>1.49999999999999</v>
      </c>
      <c r="F226" s="80">
        <v>1000</v>
      </c>
    </row>
    <row r="227" customHeight="1" spans="1:6">
      <c r="A227" s="77" t="s">
        <v>10</v>
      </c>
      <c r="B227" s="73">
        <v>175</v>
      </c>
      <c r="C227" s="73">
        <v>201</v>
      </c>
      <c r="D227" s="74">
        <f t="shared" si="6"/>
        <v>114.857142857143</v>
      </c>
      <c r="E227" s="75">
        <f t="shared" si="7"/>
        <v>17.5438596491228</v>
      </c>
      <c r="F227" s="80">
        <v>171</v>
      </c>
    </row>
    <row r="228" customHeight="1" spans="1:6">
      <c r="A228" s="77" t="s">
        <v>11</v>
      </c>
      <c r="B228" s="73">
        <v>15</v>
      </c>
      <c r="C228" s="73">
        <v>7</v>
      </c>
      <c r="D228" s="74">
        <f t="shared" si="6"/>
        <v>46.6666666666667</v>
      </c>
      <c r="E228" s="75">
        <f t="shared" si="7"/>
        <v>-46.1538461538462</v>
      </c>
      <c r="F228" s="80">
        <v>13</v>
      </c>
    </row>
    <row r="229" customHeight="1" spans="1:6">
      <c r="A229" s="77" t="s">
        <v>370</v>
      </c>
      <c r="B229" s="73"/>
      <c r="C229" s="73">
        <v>1</v>
      </c>
      <c r="D229" s="74"/>
      <c r="E229" s="75">
        <f t="shared" si="7"/>
        <v>0</v>
      </c>
      <c r="F229" s="80">
        <v>1</v>
      </c>
    </row>
    <row r="230" customHeight="1" spans="1:6">
      <c r="A230" s="77" t="s">
        <v>373</v>
      </c>
      <c r="B230" s="73">
        <v>310</v>
      </c>
      <c r="C230" s="73">
        <v>304</v>
      </c>
      <c r="D230" s="74">
        <f t="shared" si="6"/>
        <v>98.0645161290323</v>
      </c>
      <c r="E230" s="75">
        <f t="shared" si="7"/>
        <v>-1.2987012987013</v>
      </c>
      <c r="F230" s="80">
        <v>308</v>
      </c>
    </row>
    <row r="231" customHeight="1" spans="1:6">
      <c r="A231" s="77" t="s">
        <v>374</v>
      </c>
      <c r="B231" s="73">
        <v>510</v>
      </c>
      <c r="C231" s="73">
        <v>502</v>
      </c>
      <c r="D231" s="74">
        <f t="shared" si="6"/>
        <v>98.4313725490196</v>
      </c>
      <c r="E231" s="75">
        <f t="shared" si="7"/>
        <v>-0.986193293885606</v>
      </c>
      <c r="F231" s="80">
        <v>507</v>
      </c>
    </row>
    <row r="232" customHeight="1" spans="1:6">
      <c r="A232" s="77" t="s">
        <v>382</v>
      </c>
      <c r="B232" s="73">
        <f>SUM(B233:B234)</f>
        <v>1070</v>
      </c>
      <c r="C232" s="73">
        <f>SUM(C233:C234)</f>
        <v>599</v>
      </c>
      <c r="D232" s="74">
        <f t="shared" si="6"/>
        <v>55.981308411215</v>
      </c>
      <c r="E232" s="75">
        <f t="shared" si="7"/>
        <v>-42.7342256214149</v>
      </c>
      <c r="F232" s="80">
        <v>1046</v>
      </c>
    </row>
    <row r="233" customHeight="1" spans="1:6">
      <c r="A233" s="77" t="s">
        <v>383</v>
      </c>
      <c r="B233" s="73">
        <v>420</v>
      </c>
      <c r="C233" s="73">
        <v>50</v>
      </c>
      <c r="D233" s="74">
        <f t="shared" si="6"/>
        <v>11.9047619047619</v>
      </c>
      <c r="E233" s="75">
        <f t="shared" si="7"/>
        <v>-87.7750611246944</v>
      </c>
      <c r="F233" s="80">
        <v>409</v>
      </c>
    </row>
    <row r="234" customHeight="1" spans="1:6">
      <c r="A234" s="77" t="s">
        <v>384</v>
      </c>
      <c r="B234" s="73">
        <v>650</v>
      </c>
      <c r="C234" s="73">
        <v>549</v>
      </c>
      <c r="D234" s="74">
        <f t="shared" si="6"/>
        <v>84.4615384615385</v>
      </c>
      <c r="E234" s="75">
        <f t="shared" si="7"/>
        <v>-13.8147566718995</v>
      </c>
      <c r="F234" s="80">
        <v>637</v>
      </c>
    </row>
    <row r="235" customHeight="1" spans="1:6">
      <c r="A235" s="77" t="s">
        <v>385</v>
      </c>
      <c r="B235" s="73">
        <f>SUM(B236:B237)</f>
        <v>42</v>
      </c>
      <c r="C235" s="73">
        <f>SUM(C236:C237)</f>
        <v>120</v>
      </c>
      <c r="D235" s="74">
        <f t="shared" si="6"/>
        <v>285.714285714286</v>
      </c>
      <c r="E235" s="75">
        <f t="shared" si="7"/>
        <v>192.682926829268</v>
      </c>
      <c r="F235" s="80">
        <v>41</v>
      </c>
    </row>
    <row r="236" customHeight="1" spans="1:6">
      <c r="A236" s="77" t="s">
        <v>386</v>
      </c>
      <c r="B236" s="73">
        <v>40</v>
      </c>
      <c r="C236" s="73">
        <v>116</v>
      </c>
      <c r="D236" s="74">
        <f t="shared" si="6"/>
        <v>290</v>
      </c>
      <c r="E236" s="75">
        <f t="shared" si="7"/>
        <v>197.435897435897</v>
      </c>
      <c r="F236" s="80">
        <v>39</v>
      </c>
    </row>
    <row r="237" customHeight="1" spans="1:6">
      <c r="A237" s="77" t="s">
        <v>387</v>
      </c>
      <c r="B237" s="73">
        <v>2</v>
      </c>
      <c r="C237" s="73">
        <v>4</v>
      </c>
      <c r="D237" s="74">
        <f t="shared" si="6"/>
        <v>200</v>
      </c>
      <c r="E237" s="75">
        <f t="shared" si="7"/>
        <v>100</v>
      </c>
      <c r="F237" s="80">
        <v>2</v>
      </c>
    </row>
    <row r="238" customHeight="1" spans="1:6">
      <c r="A238" s="77" t="s">
        <v>388</v>
      </c>
      <c r="B238" s="73">
        <f>SUM(B239:B240)</f>
        <v>93</v>
      </c>
      <c r="C238" s="73">
        <f>SUM(C239:C240)</f>
        <v>128</v>
      </c>
      <c r="D238" s="74">
        <f t="shared" si="6"/>
        <v>137.634408602151</v>
      </c>
      <c r="E238" s="75">
        <f t="shared" si="7"/>
        <v>40.6593406593407</v>
      </c>
      <c r="F238" s="80">
        <v>91</v>
      </c>
    </row>
    <row r="239" customHeight="1" spans="1:6">
      <c r="A239" s="77" t="s">
        <v>389</v>
      </c>
      <c r="B239" s="73">
        <v>93</v>
      </c>
      <c r="C239" s="73">
        <v>124</v>
      </c>
      <c r="D239" s="74">
        <f t="shared" si="6"/>
        <v>133.333333333333</v>
      </c>
      <c r="E239" s="75">
        <f t="shared" si="7"/>
        <v>36.2637362637363</v>
      </c>
      <c r="F239" s="80">
        <v>91</v>
      </c>
    </row>
    <row r="240" customHeight="1" spans="1:6">
      <c r="A240" s="77" t="s">
        <v>390</v>
      </c>
      <c r="B240" s="73"/>
      <c r="C240" s="73">
        <v>4</v>
      </c>
      <c r="D240" s="74"/>
      <c r="E240" s="75"/>
      <c r="F240" s="80"/>
    </row>
    <row r="241" customHeight="1" spans="1:6">
      <c r="A241" s="77" t="s">
        <v>394</v>
      </c>
      <c r="B241" s="73">
        <f>SUM(B242:B242)</f>
        <v>160</v>
      </c>
      <c r="C241" s="73">
        <f>SUM(C242:C242)</f>
        <v>149</v>
      </c>
      <c r="D241" s="74">
        <f t="shared" si="6"/>
        <v>93.125</v>
      </c>
      <c r="E241" s="75">
        <f t="shared" si="7"/>
        <v>-4.48717948717949</v>
      </c>
      <c r="F241" s="80">
        <v>156</v>
      </c>
    </row>
    <row r="242" customHeight="1" spans="1:6">
      <c r="A242" s="77" t="s">
        <v>396</v>
      </c>
      <c r="B242" s="73">
        <v>160</v>
      </c>
      <c r="C242" s="73">
        <v>149</v>
      </c>
      <c r="D242" s="74">
        <f t="shared" si="6"/>
        <v>93.125</v>
      </c>
      <c r="E242" s="75">
        <f t="shared" si="7"/>
        <v>-4.48717948717949</v>
      </c>
      <c r="F242" s="80">
        <v>156</v>
      </c>
    </row>
    <row r="243" customHeight="1" spans="1:6">
      <c r="A243" s="77" t="s">
        <v>397</v>
      </c>
      <c r="B243" s="73">
        <f>SUM(B244:B245)</f>
        <v>6700</v>
      </c>
      <c r="C243" s="73">
        <f>SUM(C244:C245)</f>
        <v>9777</v>
      </c>
      <c r="D243" s="74">
        <f t="shared" si="6"/>
        <v>145.925373134328</v>
      </c>
      <c r="E243" s="75">
        <f t="shared" si="7"/>
        <v>49.5182749655911</v>
      </c>
      <c r="F243" s="80">
        <v>6539</v>
      </c>
    </row>
    <row r="244" customHeight="1" spans="1:6">
      <c r="A244" s="77" t="s">
        <v>398</v>
      </c>
      <c r="B244" s="73">
        <v>1200</v>
      </c>
      <c r="C244" s="73">
        <v>3525</v>
      </c>
      <c r="D244" s="74">
        <f t="shared" si="6"/>
        <v>293.75</v>
      </c>
      <c r="E244" s="75">
        <f t="shared" si="7"/>
        <v>201.282051282051</v>
      </c>
      <c r="F244" s="80">
        <v>1170</v>
      </c>
    </row>
    <row r="245" customHeight="1" spans="1:6">
      <c r="A245" s="77" t="s">
        <v>399</v>
      </c>
      <c r="B245" s="73">
        <v>5500</v>
      </c>
      <c r="C245" s="73">
        <v>6252</v>
      </c>
      <c r="D245" s="74">
        <f t="shared" si="6"/>
        <v>113.672727272727</v>
      </c>
      <c r="E245" s="75">
        <f t="shared" si="7"/>
        <v>16.446265598808</v>
      </c>
      <c r="F245" s="80">
        <v>5369</v>
      </c>
    </row>
    <row r="246" customHeight="1" spans="1:6">
      <c r="A246" s="77" t="s">
        <v>1059</v>
      </c>
      <c r="B246" s="73"/>
      <c r="C246" s="73">
        <f>C247</f>
        <v>8</v>
      </c>
      <c r="D246" s="74"/>
      <c r="E246" s="75">
        <f t="shared" si="7"/>
        <v>33.3333333333333</v>
      </c>
      <c r="F246" s="80">
        <v>6</v>
      </c>
    </row>
    <row r="247" customHeight="1" spans="1:6">
      <c r="A247" s="77" t="s">
        <v>316</v>
      </c>
      <c r="B247" s="73"/>
      <c r="C247" s="73">
        <v>8</v>
      </c>
      <c r="D247" s="74"/>
      <c r="E247" s="75">
        <f t="shared" si="7"/>
        <v>33.3333333333333</v>
      </c>
      <c r="F247" s="80">
        <v>6</v>
      </c>
    </row>
    <row r="248" customHeight="1" spans="1:6">
      <c r="A248" s="77" t="s">
        <v>406</v>
      </c>
      <c r="B248" s="73">
        <f>B249</f>
        <v>4220</v>
      </c>
      <c r="C248" s="73">
        <f>C249</f>
        <v>2340</v>
      </c>
      <c r="D248" s="74">
        <f t="shared" si="6"/>
        <v>55.4502369668246</v>
      </c>
      <c r="E248" s="75">
        <f t="shared" si="7"/>
        <v>-43.8444924406048</v>
      </c>
      <c r="F248" s="80">
        <v>4167</v>
      </c>
    </row>
    <row r="249" customHeight="1" spans="1:6">
      <c r="A249" s="77" t="s">
        <v>407</v>
      </c>
      <c r="B249" s="73">
        <v>4220</v>
      </c>
      <c r="C249" s="73">
        <v>2340</v>
      </c>
      <c r="D249" s="74">
        <f t="shared" si="6"/>
        <v>55.4502369668246</v>
      </c>
      <c r="E249" s="75">
        <f t="shared" si="7"/>
        <v>-43.8444924406048</v>
      </c>
      <c r="F249" s="80">
        <v>4167</v>
      </c>
    </row>
    <row r="250" customHeight="1" spans="1:6">
      <c r="A250" s="77" t="s">
        <v>1060</v>
      </c>
      <c r="B250" s="73">
        <f>SUM(B251,B255,B259,B262,B269,B272,B277,B280,B283,B285,B289,B291,)</f>
        <v>21000</v>
      </c>
      <c r="C250" s="73">
        <f>C251+C255+C259+C262+C269+C272+C277+C280+C283+C285+C289+C291</f>
        <v>22696</v>
      </c>
      <c r="D250" s="74">
        <f t="shared" si="6"/>
        <v>108.07619047619</v>
      </c>
      <c r="E250" s="75">
        <f t="shared" si="7"/>
        <v>11.271265382164</v>
      </c>
      <c r="F250" s="80">
        <f>SUM(F251,F255,F259,F262,F269,F272,F277,F280,F283,F285,F289,F291,)</f>
        <v>20397</v>
      </c>
    </row>
    <row r="251" customHeight="1" spans="1:6">
      <c r="A251" s="77" t="s">
        <v>1061</v>
      </c>
      <c r="B251" s="73">
        <f>SUM(B252:B254)</f>
        <v>1160</v>
      </c>
      <c r="C251" s="73">
        <f>SUM(C252:C254)</f>
        <v>2032</v>
      </c>
      <c r="D251" s="74">
        <f t="shared" si="6"/>
        <v>175.172413793103</v>
      </c>
      <c r="E251" s="75">
        <f t="shared" si="7"/>
        <v>77.7777777777778</v>
      </c>
      <c r="F251" s="80">
        <v>1143</v>
      </c>
    </row>
    <row r="252" customHeight="1" spans="1:6">
      <c r="A252" s="77" t="s">
        <v>10</v>
      </c>
      <c r="B252" s="73">
        <v>890</v>
      </c>
      <c r="C252" s="73">
        <v>842</v>
      </c>
      <c r="D252" s="74">
        <f t="shared" si="6"/>
        <v>94.6067415730337</v>
      </c>
      <c r="E252" s="75">
        <f t="shared" si="7"/>
        <v>-4.1002277904328</v>
      </c>
      <c r="F252" s="80">
        <v>878</v>
      </c>
    </row>
    <row r="253" customHeight="1" spans="1:6">
      <c r="A253" s="77" t="s">
        <v>11</v>
      </c>
      <c r="B253" s="73">
        <v>190</v>
      </c>
      <c r="C253" s="73">
        <v>1076</v>
      </c>
      <c r="D253" s="74">
        <f t="shared" si="6"/>
        <v>566.315789473684</v>
      </c>
      <c r="E253" s="75">
        <f t="shared" si="7"/>
        <v>481.621621621622</v>
      </c>
      <c r="F253" s="80">
        <v>185</v>
      </c>
    </row>
    <row r="254" customHeight="1" spans="1:6">
      <c r="A254" s="77" t="s">
        <v>1062</v>
      </c>
      <c r="B254" s="73">
        <v>80</v>
      </c>
      <c r="C254" s="73">
        <v>114</v>
      </c>
      <c r="D254" s="74">
        <f t="shared" si="6"/>
        <v>142.5</v>
      </c>
      <c r="E254" s="75">
        <f t="shared" si="7"/>
        <v>42.5</v>
      </c>
      <c r="F254" s="80">
        <v>80</v>
      </c>
    </row>
    <row r="255" customHeight="1" spans="1:6">
      <c r="A255" s="77" t="s">
        <v>411</v>
      </c>
      <c r="B255" s="73">
        <f>SUM(B256:B258)</f>
        <v>6250</v>
      </c>
      <c r="C255" s="73">
        <f>SUM(C256:C258)</f>
        <v>8467</v>
      </c>
      <c r="D255" s="74">
        <f t="shared" si="6"/>
        <v>135.472</v>
      </c>
      <c r="E255" s="75">
        <f t="shared" si="7"/>
        <v>40.5077995353468</v>
      </c>
      <c r="F255" s="80">
        <v>6026</v>
      </c>
    </row>
    <row r="256" customHeight="1" spans="1:6">
      <c r="A256" s="77" t="s">
        <v>412</v>
      </c>
      <c r="B256" s="73">
        <v>4900</v>
      </c>
      <c r="C256" s="73">
        <v>6381</v>
      </c>
      <c r="D256" s="74">
        <f t="shared" si="6"/>
        <v>130.224489795918</v>
      </c>
      <c r="E256" s="75">
        <f t="shared" si="7"/>
        <v>35.823754789272</v>
      </c>
      <c r="F256" s="80">
        <v>4698</v>
      </c>
    </row>
    <row r="257" customHeight="1" spans="1:6">
      <c r="A257" s="77" t="s">
        <v>413</v>
      </c>
      <c r="B257" s="73">
        <v>850</v>
      </c>
      <c r="C257" s="73">
        <v>1301</v>
      </c>
      <c r="D257" s="74">
        <f t="shared" si="6"/>
        <v>153.058823529412</v>
      </c>
      <c r="E257" s="75">
        <f t="shared" si="7"/>
        <v>57.5060532687651</v>
      </c>
      <c r="F257" s="80">
        <v>826</v>
      </c>
    </row>
    <row r="258" customHeight="1" spans="1:6">
      <c r="A258" s="77" t="s">
        <v>423</v>
      </c>
      <c r="B258" s="73">
        <v>500</v>
      </c>
      <c r="C258" s="73">
        <v>785</v>
      </c>
      <c r="D258" s="74">
        <f t="shared" si="6"/>
        <v>157</v>
      </c>
      <c r="E258" s="75">
        <f t="shared" si="7"/>
        <v>56.3745019920319</v>
      </c>
      <c r="F258" s="80">
        <v>502</v>
      </c>
    </row>
    <row r="259" customHeight="1" spans="1:6">
      <c r="A259" s="77" t="s">
        <v>424</v>
      </c>
      <c r="B259" s="73">
        <f>SUM(B260:B261)</f>
        <v>3250</v>
      </c>
      <c r="C259" s="73">
        <f>SUM(C260:C261)</f>
        <v>1861</v>
      </c>
      <c r="D259" s="74">
        <f t="shared" si="6"/>
        <v>57.2615384615385</v>
      </c>
      <c r="E259" s="75">
        <f t="shared" si="7"/>
        <v>-40.5621207282019</v>
      </c>
      <c r="F259" s="80">
        <v>3131</v>
      </c>
    </row>
    <row r="260" customHeight="1" spans="1:6">
      <c r="A260" s="77" t="s">
        <v>426</v>
      </c>
      <c r="B260" s="73">
        <v>3250</v>
      </c>
      <c r="C260" s="73">
        <v>1853</v>
      </c>
      <c r="D260" s="74">
        <f t="shared" si="6"/>
        <v>57.0153846153846</v>
      </c>
      <c r="E260" s="75">
        <f t="shared" si="7"/>
        <v>-40.8176301501118</v>
      </c>
      <c r="F260" s="80">
        <v>3131</v>
      </c>
    </row>
    <row r="261" customHeight="1" spans="1:6">
      <c r="A261" s="77" t="s">
        <v>427</v>
      </c>
      <c r="B261" s="73"/>
      <c r="C261" s="73">
        <v>8</v>
      </c>
      <c r="D261" s="74"/>
      <c r="E261" s="75"/>
      <c r="F261" s="80"/>
    </row>
    <row r="262" customHeight="1" spans="1:6">
      <c r="A262" s="77" t="s">
        <v>428</v>
      </c>
      <c r="B262" s="73">
        <f>SUM(B263:B268)</f>
        <v>2060</v>
      </c>
      <c r="C262" s="73">
        <f>SUM(C263:C268)</f>
        <v>1744</v>
      </c>
      <c r="D262" s="74">
        <f t="shared" ref="D262:D324" si="8">C262/B262*100</f>
        <v>84.6601941747573</v>
      </c>
      <c r="E262" s="75">
        <f t="shared" ref="E262:E324" si="9">C262/F262*100-100</f>
        <v>-13.4491315136476</v>
      </c>
      <c r="F262" s="80">
        <v>2015</v>
      </c>
    </row>
    <row r="263" customHeight="1" spans="1:6">
      <c r="A263" s="77" t="s">
        <v>429</v>
      </c>
      <c r="B263" s="73">
        <v>690</v>
      </c>
      <c r="C263" s="73">
        <v>728</v>
      </c>
      <c r="D263" s="74">
        <f t="shared" si="8"/>
        <v>105.507246376812</v>
      </c>
      <c r="E263" s="75">
        <f t="shared" si="9"/>
        <v>7.53323485967503</v>
      </c>
      <c r="F263" s="80">
        <v>677</v>
      </c>
    </row>
    <row r="264" customHeight="1" spans="1:6">
      <c r="A264" s="77" t="s">
        <v>1063</v>
      </c>
      <c r="B264" s="73">
        <v>400</v>
      </c>
      <c r="C264" s="73">
        <v>417</v>
      </c>
      <c r="D264" s="74">
        <f t="shared" si="8"/>
        <v>104.25</v>
      </c>
      <c r="E264" s="75">
        <f t="shared" si="9"/>
        <v>6.37755102040816</v>
      </c>
      <c r="F264" s="80">
        <v>392</v>
      </c>
    </row>
    <row r="265" customHeight="1" spans="1:6">
      <c r="A265" s="77" t="s">
        <v>431</v>
      </c>
      <c r="B265" s="73">
        <v>470</v>
      </c>
      <c r="C265" s="73">
        <v>492</v>
      </c>
      <c r="D265" s="74">
        <f t="shared" si="8"/>
        <v>104.68085106383</v>
      </c>
      <c r="E265" s="75">
        <f t="shared" si="9"/>
        <v>7.18954248366013</v>
      </c>
      <c r="F265" s="80">
        <v>459</v>
      </c>
    </row>
    <row r="266" customHeight="1" spans="1:6">
      <c r="A266" s="77" t="s">
        <v>436</v>
      </c>
      <c r="B266" s="73">
        <v>445</v>
      </c>
      <c r="C266" s="73"/>
      <c r="D266" s="74">
        <f t="shared" si="8"/>
        <v>0</v>
      </c>
      <c r="E266" s="75">
        <f t="shared" si="9"/>
        <v>-100</v>
      </c>
      <c r="F266" s="80">
        <v>432</v>
      </c>
    </row>
    <row r="267" customHeight="1" spans="1:6">
      <c r="A267" s="77" t="s">
        <v>437</v>
      </c>
      <c r="B267" s="73">
        <v>40</v>
      </c>
      <c r="C267" s="73">
        <v>73</v>
      </c>
      <c r="D267" s="74">
        <f t="shared" si="8"/>
        <v>182.5</v>
      </c>
      <c r="E267" s="75">
        <f t="shared" si="9"/>
        <v>78.0487804878049</v>
      </c>
      <c r="F267" s="80">
        <v>41</v>
      </c>
    </row>
    <row r="268" customHeight="1" spans="1:6">
      <c r="A268" s="77" t="s">
        <v>439</v>
      </c>
      <c r="B268" s="73">
        <v>15</v>
      </c>
      <c r="C268" s="73">
        <v>34</v>
      </c>
      <c r="D268" s="74">
        <f t="shared" si="8"/>
        <v>226.666666666667</v>
      </c>
      <c r="E268" s="75">
        <f t="shared" si="9"/>
        <v>142.857142857143</v>
      </c>
      <c r="F268" s="80">
        <v>14</v>
      </c>
    </row>
    <row r="269" customHeight="1" spans="1:6">
      <c r="A269" s="77" t="s">
        <v>443</v>
      </c>
      <c r="B269" s="73">
        <f>SUM(B270:B271)</f>
        <v>505</v>
      </c>
      <c r="C269" s="73">
        <f>SUM(C270:C271)</f>
        <v>574</v>
      </c>
      <c r="D269" s="74">
        <f t="shared" si="8"/>
        <v>113.663366336634</v>
      </c>
      <c r="E269" s="75">
        <f t="shared" si="9"/>
        <v>15.4929577464789</v>
      </c>
      <c r="F269" s="80">
        <v>497</v>
      </c>
    </row>
    <row r="270" customHeight="1" spans="1:6">
      <c r="A270" s="77" t="s">
        <v>445</v>
      </c>
      <c r="B270" s="73">
        <v>450</v>
      </c>
      <c r="C270" s="73">
        <v>538</v>
      </c>
      <c r="D270" s="74">
        <f t="shared" si="8"/>
        <v>119.555555555556</v>
      </c>
      <c r="E270" s="75">
        <f t="shared" si="9"/>
        <v>21.4446952595937</v>
      </c>
      <c r="F270" s="80">
        <v>443</v>
      </c>
    </row>
    <row r="271" customHeight="1" spans="1:6">
      <c r="A271" s="77" t="s">
        <v>446</v>
      </c>
      <c r="B271" s="73">
        <v>55</v>
      </c>
      <c r="C271" s="73">
        <v>36</v>
      </c>
      <c r="D271" s="74">
        <f t="shared" si="8"/>
        <v>65.4545454545455</v>
      </c>
      <c r="E271" s="75">
        <f t="shared" si="9"/>
        <v>-33.3333333333333</v>
      </c>
      <c r="F271" s="80">
        <v>54</v>
      </c>
    </row>
    <row r="272" customHeight="1" spans="1:6">
      <c r="A272" s="77" t="s">
        <v>453</v>
      </c>
      <c r="B272" s="73">
        <f>SUM(B273:B276)</f>
        <v>2820</v>
      </c>
      <c r="C272" s="73">
        <f>SUM(C273:C276)</f>
        <v>3069</v>
      </c>
      <c r="D272" s="74">
        <f t="shared" si="8"/>
        <v>108.829787234043</v>
      </c>
      <c r="E272" s="75">
        <f t="shared" si="9"/>
        <v>11.6812227074236</v>
      </c>
      <c r="F272" s="80">
        <v>2748</v>
      </c>
    </row>
    <row r="273" customHeight="1" spans="1:6">
      <c r="A273" s="77" t="s">
        <v>454</v>
      </c>
      <c r="B273" s="73">
        <v>1100</v>
      </c>
      <c r="C273" s="73">
        <v>1149</v>
      </c>
      <c r="D273" s="74">
        <f t="shared" si="8"/>
        <v>104.454545454545</v>
      </c>
      <c r="E273" s="75">
        <f t="shared" si="9"/>
        <v>9.01328273244782</v>
      </c>
      <c r="F273" s="80">
        <v>1054</v>
      </c>
    </row>
    <row r="274" customHeight="1" spans="1:6">
      <c r="A274" s="77" t="s">
        <v>455</v>
      </c>
      <c r="B274" s="73">
        <v>400</v>
      </c>
      <c r="C274" s="73">
        <v>390</v>
      </c>
      <c r="D274" s="74">
        <f t="shared" si="8"/>
        <v>97.5</v>
      </c>
      <c r="E274" s="75">
        <f t="shared" si="9"/>
        <v>-1.01522842639594</v>
      </c>
      <c r="F274" s="80">
        <v>394</v>
      </c>
    </row>
    <row r="275" customHeight="1" spans="1:6">
      <c r="A275" s="77" t="s">
        <v>456</v>
      </c>
      <c r="B275" s="73">
        <v>1200</v>
      </c>
      <c r="C275" s="73">
        <v>1333</v>
      </c>
      <c r="D275" s="74">
        <f t="shared" si="8"/>
        <v>111.083333333333</v>
      </c>
      <c r="E275" s="75">
        <f t="shared" si="9"/>
        <v>12.4894514767932</v>
      </c>
      <c r="F275" s="80">
        <v>1185</v>
      </c>
    </row>
    <row r="276" customHeight="1" spans="1:6">
      <c r="A276" s="77" t="s">
        <v>457</v>
      </c>
      <c r="B276" s="73">
        <v>120</v>
      </c>
      <c r="C276" s="73">
        <v>197</v>
      </c>
      <c r="D276" s="74">
        <f t="shared" si="8"/>
        <v>164.166666666667</v>
      </c>
      <c r="E276" s="75">
        <f t="shared" si="9"/>
        <v>71.304347826087</v>
      </c>
      <c r="F276" s="80">
        <v>115</v>
      </c>
    </row>
    <row r="277" customHeight="1" spans="1:6">
      <c r="A277" s="77" t="s">
        <v>458</v>
      </c>
      <c r="B277" s="73">
        <f>SUM(B278:B279)</f>
        <v>3980</v>
      </c>
      <c r="C277" s="73">
        <f>SUM(C278:C279)</f>
        <v>3621</v>
      </c>
      <c r="D277" s="74">
        <f t="shared" si="8"/>
        <v>90.9798994974874</v>
      </c>
      <c r="E277" s="75">
        <f t="shared" si="9"/>
        <v>-6.24029000517866</v>
      </c>
      <c r="F277" s="80">
        <v>3862</v>
      </c>
    </row>
    <row r="278" customHeight="1" spans="1:6">
      <c r="A278" s="77" t="s">
        <v>460</v>
      </c>
      <c r="B278" s="73">
        <v>3980</v>
      </c>
      <c r="C278" s="73">
        <v>3471</v>
      </c>
      <c r="D278" s="74">
        <f t="shared" si="8"/>
        <v>87.2110552763819</v>
      </c>
      <c r="E278" s="75">
        <f t="shared" si="9"/>
        <v>-10.1242879337131</v>
      </c>
      <c r="F278" s="80">
        <v>3862</v>
      </c>
    </row>
    <row r="279" customHeight="1" spans="1:6">
      <c r="A279" s="77" t="s">
        <v>463</v>
      </c>
      <c r="B279" s="73"/>
      <c r="C279" s="73">
        <v>150</v>
      </c>
      <c r="D279" s="74"/>
      <c r="E279" s="75"/>
      <c r="F279" s="80"/>
    </row>
    <row r="280" customHeight="1" spans="1:6">
      <c r="A280" s="77" t="s">
        <v>464</v>
      </c>
      <c r="B280" s="73">
        <f>SUM(B281:B282)</f>
        <v>260</v>
      </c>
      <c r="C280" s="73">
        <f>SUM(C281:C282)</f>
        <v>274</v>
      </c>
      <c r="D280" s="74">
        <f t="shared" si="8"/>
        <v>105.384615384615</v>
      </c>
      <c r="E280" s="75">
        <f t="shared" si="9"/>
        <v>7.45098039215686</v>
      </c>
      <c r="F280" s="80">
        <v>255</v>
      </c>
    </row>
    <row r="281" customHeight="1" spans="1:6">
      <c r="A281" s="77" t="s">
        <v>465</v>
      </c>
      <c r="B281" s="73">
        <v>260</v>
      </c>
      <c r="C281" s="73">
        <v>270</v>
      </c>
      <c r="D281" s="74">
        <f t="shared" si="8"/>
        <v>103.846153846154</v>
      </c>
      <c r="E281" s="75">
        <f t="shared" si="9"/>
        <v>5.88235294117648</v>
      </c>
      <c r="F281" s="80">
        <v>255</v>
      </c>
    </row>
    <row r="282" customHeight="1" spans="1:6">
      <c r="A282" s="77" t="s">
        <v>1064</v>
      </c>
      <c r="B282" s="73"/>
      <c r="C282" s="73">
        <v>4</v>
      </c>
      <c r="D282" s="74"/>
      <c r="E282" s="75"/>
      <c r="F282" s="80"/>
    </row>
    <row r="283" customHeight="1" spans="1:6">
      <c r="A283" s="77" t="s">
        <v>468</v>
      </c>
      <c r="B283" s="73">
        <f>SUM(B284:B284)</f>
        <v>25</v>
      </c>
      <c r="C283" s="73">
        <f>SUM(C284:C284)</f>
        <v>35</v>
      </c>
      <c r="D283" s="74">
        <f t="shared" si="8"/>
        <v>140</v>
      </c>
      <c r="E283" s="75">
        <f t="shared" si="9"/>
        <v>59.0909090909091</v>
      </c>
      <c r="F283" s="80">
        <v>22</v>
      </c>
    </row>
    <row r="284" customHeight="1" spans="1:6">
      <c r="A284" s="77" t="s">
        <v>469</v>
      </c>
      <c r="B284" s="73">
        <v>25</v>
      </c>
      <c r="C284" s="73">
        <v>35</v>
      </c>
      <c r="D284" s="74">
        <f t="shared" si="8"/>
        <v>140</v>
      </c>
      <c r="E284" s="75">
        <f t="shared" si="9"/>
        <v>59.0909090909091</v>
      </c>
      <c r="F284" s="80">
        <v>22</v>
      </c>
    </row>
    <row r="285" customHeight="1" spans="1:6">
      <c r="A285" s="77" t="s">
        <v>1065</v>
      </c>
      <c r="B285" s="73">
        <f>SUM(B286:B288)</f>
        <v>0</v>
      </c>
      <c r="C285" s="73">
        <f>SUM(C286:C288)</f>
        <v>85</v>
      </c>
      <c r="D285" s="74"/>
      <c r="E285" s="75"/>
      <c r="F285" s="80"/>
    </row>
    <row r="286" customHeight="1" spans="1:6">
      <c r="A286" s="77" t="s">
        <v>10</v>
      </c>
      <c r="B286" s="73"/>
      <c r="C286" s="73">
        <v>30</v>
      </c>
      <c r="D286" s="74"/>
      <c r="E286" s="75"/>
      <c r="F286" s="80"/>
    </row>
    <row r="287" customHeight="1" spans="1:6">
      <c r="A287" s="77" t="s">
        <v>11</v>
      </c>
      <c r="B287" s="73"/>
      <c r="C287" s="73">
        <v>1</v>
      </c>
      <c r="D287" s="74"/>
      <c r="E287" s="75"/>
      <c r="F287" s="80"/>
    </row>
    <row r="288" customHeight="1" spans="1:6">
      <c r="A288" s="77" t="s">
        <v>1066</v>
      </c>
      <c r="B288" s="73"/>
      <c r="C288" s="73">
        <v>54</v>
      </c>
      <c r="D288" s="74"/>
      <c r="E288" s="75"/>
      <c r="F288" s="80"/>
    </row>
    <row r="289" customHeight="1" spans="1:6">
      <c r="A289" s="77" t="s">
        <v>1067</v>
      </c>
      <c r="B289" s="73"/>
      <c r="C289" s="73">
        <f>C290</f>
        <v>8</v>
      </c>
      <c r="D289" s="74"/>
      <c r="E289" s="75">
        <f t="shared" si="9"/>
        <v>-70.3703703703704</v>
      </c>
      <c r="F289" s="80">
        <v>27</v>
      </c>
    </row>
    <row r="290" customHeight="1" spans="1:6">
      <c r="A290" s="77" t="s">
        <v>1068</v>
      </c>
      <c r="B290" s="73"/>
      <c r="C290" s="73">
        <v>8</v>
      </c>
      <c r="D290" s="74"/>
      <c r="E290" s="75">
        <f t="shared" si="9"/>
        <v>-70.3703703703704</v>
      </c>
      <c r="F290" s="80">
        <v>27</v>
      </c>
    </row>
    <row r="291" customHeight="1" spans="1:6">
      <c r="A291" s="77" t="s">
        <v>1069</v>
      </c>
      <c r="B291" s="73">
        <f>B292</f>
        <v>690</v>
      </c>
      <c r="C291" s="73">
        <f>C292</f>
        <v>926</v>
      </c>
      <c r="D291" s="74">
        <f t="shared" si="8"/>
        <v>134.202898550725</v>
      </c>
      <c r="E291" s="75">
        <f t="shared" si="9"/>
        <v>38.0029806259314</v>
      </c>
      <c r="F291" s="80">
        <v>671</v>
      </c>
    </row>
    <row r="292" customHeight="1" spans="1:6">
      <c r="A292" s="77" t="s">
        <v>1070</v>
      </c>
      <c r="B292" s="73">
        <v>690</v>
      </c>
      <c r="C292" s="73">
        <v>926</v>
      </c>
      <c r="D292" s="74">
        <f t="shared" si="8"/>
        <v>134.202898550725</v>
      </c>
      <c r="E292" s="75">
        <f t="shared" si="9"/>
        <v>38.0029806259314</v>
      </c>
      <c r="F292" s="80">
        <v>671</v>
      </c>
    </row>
    <row r="293" customHeight="1" spans="1:6">
      <c r="A293" s="77" t="s">
        <v>473</v>
      </c>
      <c r="B293" s="73">
        <f>B294+B300+B303+B306+B310+B314</f>
        <v>6300</v>
      </c>
      <c r="C293" s="73">
        <f>C294+C298+C300+C303+C306+C308+C310+C312+C314</f>
        <v>6761</v>
      </c>
      <c r="D293" s="74">
        <f t="shared" si="8"/>
        <v>107.31746031746</v>
      </c>
      <c r="E293" s="75">
        <f t="shared" si="9"/>
        <v>43.973594548552</v>
      </c>
      <c r="F293" s="80">
        <f>F294+F300+F303+F306+F310+F314</f>
        <v>4696</v>
      </c>
    </row>
    <row r="294" customHeight="1" spans="1:6">
      <c r="A294" s="77" t="s">
        <v>474</v>
      </c>
      <c r="B294" s="73">
        <f>SUM(B295:B297)</f>
        <v>780</v>
      </c>
      <c r="C294" s="73">
        <f>SUM(C295:C297)</f>
        <v>722</v>
      </c>
      <c r="D294" s="74">
        <f t="shared" si="8"/>
        <v>92.5641025641026</v>
      </c>
      <c r="E294" s="75">
        <f t="shared" si="9"/>
        <v>-5.74412532637075</v>
      </c>
      <c r="F294" s="80">
        <f>SUM(F295:F297)</f>
        <v>766</v>
      </c>
    </row>
    <row r="295" customHeight="1" spans="1:6">
      <c r="A295" s="77" t="s">
        <v>10</v>
      </c>
      <c r="B295" s="73">
        <v>550</v>
      </c>
      <c r="C295" s="73">
        <v>548</v>
      </c>
      <c r="D295" s="74">
        <f t="shared" si="8"/>
        <v>99.6363636363636</v>
      </c>
      <c r="E295" s="75">
        <f t="shared" si="9"/>
        <v>0.735294117647058</v>
      </c>
      <c r="F295" s="80">
        <v>544</v>
      </c>
    </row>
    <row r="296" customHeight="1" spans="1:6">
      <c r="A296" s="77" t="s">
        <v>11</v>
      </c>
      <c r="B296" s="73">
        <v>180</v>
      </c>
      <c r="C296" s="73">
        <v>172</v>
      </c>
      <c r="D296" s="74">
        <f t="shared" si="8"/>
        <v>95.5555555555556</v>
      </c>
      <c r="E296" s="75">
        <f t="shared" si="9"/>
        <v>911.764705882353</v>
      </c>
      <c r="F296" s="80">
        <v>17</v>
      </c>
    </row>
    <row r="297" customHeight="1" spans="1:6">
      <c r="A297" s="77" t="s">
        <v>479</v>
      </c>
      <c r="B297" s="73">
        <v>50</v>
      </c>
      <c r="C297" s="73">
        <v>2</v>
      </c>
      <c r="D297" s="74">
        <f t="shared" si="8"/>
        <v>4</v>
      </c>
      <c r="E297" s="75">
        <f t="shared" si="9"/>
        <v>-99.0243902439024</v>
      </c>
      <c r="F297" s="80">
        <v>205</v>
      </c>
    </row>
    <row r="298" customHeight="1" spans="1:6">
      <c r="A298" s="77" t="s">
        <v>480</v>
      </c>
      <c r="B298" s="73">
        <f>B299</f>
        <v>0</v>
      </c>
      <c r="C298" s="73">
        <f>C299</f>
        <v>26</v>
      </c>
      <c r="D298" s="74"/>
      <c r="E298" s="75"/>
      <c r="F298" s="80"/>
    </row>
    <row r="299" customHeight="1" spans="1:6">
      <c r="A299" s="77" t="s">
        <v>483</v>
      </c>
      <c r="B299" s="73"/>
      <c r="C299" s="73">
        <v>26</v>
      </c>
      <c r="D299" s="74"/>
      <c r="E299" s="75"/>
      <c r="F299" s="80"/>
    </row>
    <row r="300" customHeight="1" spans="1:6">
      <c r="A300" s="77" t="s">
        <v>1071</v>
      </c>
      <c r="B300" s="73">
        <f>SUM(B301:B302)</f>
        <v>330</v>
      </c>
      <c r="C300" s="73">
        <f>SUM(C301:C302)</f>
        <v>253</v>
      </c>
      <c r="D300" s="74">
        <f t="shared" si="8"/>
        <v>76.6666666666667</v>
      </c>
      <c r="E300" s="75">
        <f t="shared" si="9"/>
        <v>-21.9135802469136</v>
      </c>
      <c r="F300" s="80">
        <v>324</v>
      </c>
    </row>
    <row r="301" customHeight="1" spans="1:6">
      <c r="A301" s="77" t="s">
        <v>485</v>
      </c>
      <c r="B301" s="73"/>
      <c r="C301" s="73">
        <v>5</v>
      </c>
      <c r="D301" s="74"/>
      <c r="E301" s="75"/>
      <c r="F301" s="80"/>
    </row>
    <row r="302" customHeight="1" spans="1:6">
      <c r="A302" s="77" t="s">
        <v>492</v>
      </c>
      <c r="B302" s="73">
        <v>330</v>
      </c>
      <c r="C302" s="73">
        <v>248</v>
      </c>
      <c r="D302" s="74">
        <f t="shared" si="8"/>
        <v>75.1515151515151</v>
      </c>
      <c r="E302" s="75">
        <f t="shared" si="9"/>
        <v>-23.4567901234568</v>
      </c>
      <c r="F302" s="80">
        <v>324</v>
      </c>
    </row>
    <row r="303" customHeight="1" spans="1:6">
      <c r="A303" s="77" t="s">
        <v>493</v>
      </c>
      <c r="B303" s="73">
        <f>SUM(B304:B305)</f>
        <v>60</v>
      </c>
      <c r="C303" s="73">
        <f>SUM(C304:C305)</f>
        <v>218</v>
      </c>
      <c r="D303" s="74">
        <f t="shared" si="8"/>
        <v>363.333333333333</v>
      </c>
      <c r="E303" s="75">
        <f t="shared" si="9"/>
        <v>269.491525423729</v>
      </c>
      <c r="F303" s="80">
        <v>59</v>
      </c>
    </row>
    <row r="304" customHeight="1" spans="1:6">
      <c r="A304" s="77" t="s">
        <v>494</v>
      </c>
      <c r="B304" s="73">
        <v>30</v>
      </c>
      <c r="C304" s="73">
        <v>28</v>
      </c>
      <c r="D304" s="74">
        <f t="shared" si="8"/>
        <v>93.3333333333333</v>
      </c>
      <c r="E304" s="75">
        <f t="shared" si="9"/>
        <v>-3.44827586206897</v>
      </c>
      <c r="F304" s="80">
        <v>29</v>
      </c>
    </row>
    <row r="305" customHeight="1" spans="1:6">
      <c r="A305" s="77" t="s">
        <v>495</v>
      </c>
      <c r="B305" s="73">
        <v>30</v>
      </c>
      <c r="C305" s="73">
        <v>190</v>
      </c>
      <c r="D305" s="74">
        <f t="shared" si="8"/>
        <v>633.333333333333</v>
      </c>
      <c r="E305" s="75">
        <f t="shared" si="9"/>
        <v>533.333333333333</v>
      </c>
      <c r="F305" s="80">
        <v>30</v>
      </c>
    </row>
    <row r="306" customHeight="1" spans="1:6">
      <c r="A306" s="77" t="s">
        <v>499</v>
      </c>
      <c r="B306" s="73"/>
      <c r="C306" s="73">
        <f>SUM(C307:C307)</f>
        <v>12</v>
      </c>
      <c r="D306" s="74"/>
      <c r="E306" s="75">
        <f t="shared" si="9"/>
        <v>500</v>
      </c>
      <c r="F306" s="80">
        <v>2</v>
      </c>
    </row>
    <row r="307" customHeight="1" spans="1:6">
      <c r="A307" s="77" t="s">
        <v>1072</v>
      </c>
      <c r="B307" s="73"/>
      <c r="C307" s="73">
        <v>12</v>
      </c>
      <c r="D307" s="74"/>
      <c r="E307" s="75">
        <f t="shared" si="9"/>
        <v>500</v>
      </c>
      <c r="F307" s="80">
        <v>2</v>
      </c>
    </row>
    <row r="308" customHeight="1" spans="1:6">
      <c r="A308" s="77" t="s">
        <v>1073</v>
      </c>
      <c r="B308" s="73">
        <f>B309</f>
        <v>0</v>
      </c>
      <c r="C308" s="73">
        <f>C309</f>
        <v>6</v>
      </c>
      <c r="D308" s="74"/>
      <c r="E308" s="75"/>
      <c r="F308" s="80"/>
    </row>
    <row r="309" customHeight="1" spans="1:6">
      <c r="A309" s="77" t="s">
        <v>1074</v>
      </c>
      <c r="B309" s="73"/>
      <c r="C309" s="73">
        <v>6</v>
      </c>
      <c r="D309" s="74"/>
      <c r="E309" s="75"/>
      <c r="F309" s="80"/>
    </row>
    <row r="310" customHeight="1" spans="1:6">
      <c r="A310" s="77" t="s">
        <v>521</v>
      </c>
      <c r="B310" s="73">
        <f>SUM(B311:B311)</f>
        <v>580</v>
      </c>
      <c r="C310" s="73">
        <f>SUM(C311:C311)</f>
        <v>415</v>
      </c>
      <c r="D310" s="74">
        <f t="shared" si="8"/>
        <v>71.551724137931</v>
      </c>
      <c r="E310" s="75">
        <f t="shared" si="9"/>
        <v>-27.7003484320557</v>
      </c>
      <c r="F310" s="80">
        <v>574</v>
      </c>
    </row>
    <row r="311" customHeight="1" spans="1:6">
      <c r="A311" s="77" t="s">
        <v>1075</v>
      </c>
      <c r="B311" s="73">
        <v>580</v>
      </c>
      <c r="C311" s="73">
        <v>415</v>
      </c>
      <c r="D311" s="74">
        <f t="shared" si="8"/>
        <v>71.551724137931</v>
      </c>
      <c r="E311" s="75">
        <f t="shared" si="9"/>
        <v>-27.7003484320557</v>
      </c>
      <c r="F311" s="80">
        <v>574</v>
      </c>
    </row>
    <row r="312" customHeight="1" spans="1:6">
      <c r="A312" s="77" t="s">
        <v>531</v>
      </c>
      <c r="B312" s="73">
        <f>B313</f>
        <v>0</v>
      </c>
      <c r="C312" s="73">
        <f>C313</f>
        <v>7</v>
      </c>
      <c r="D312" s="74"/>
      <c r="E312" s="75"/>
      <c r="F312" s="80"/>
    </row>
    <row r="313" customHeight="1" spans="1:6">
      <c r="A313" s="77" t="s">
        <v>540</v>
      </c>
      <c r="B313" s="73"/>
      <c r="C313" s="73">
        <v>7</v>
      </c>
      <c r="D313" s="74"/>
      <c r="E313" s="75"/>
      <c r="F313" s="80"/>
    </row>
    <row r="314" customHeight="1" spans="1:6">
      <c r="A314" s="77" t="s">
        <v>541</v>
      </c>
      <c r="B314" s="73">
        <f>B315</f>
        <v>4550</v>
      </c>
      <c r="C314" s="73">
        <f>C315</f>
        <v>5102</v>
      </c>
      <c r="D314" s="74">
        <f t="shared" si="8"/>
        <v>112.131868131868</v>
      </c>
      <c r="E314" s="75">
        <f t="shared" si="9"/>
        <v>71.7266913497139</v>
      </c>
      <c r="F314" s="80">
        <v>2971</v>
      </c>
    </row>
    <row r="315" customHeight="1" spans="1:6">
      <c r="A315" s="77" t="s">
        <v>542</v>
      </c>
      <c r="B315" s="73">
        <v>4550</v>
      </c>
      <c r="C315" s="73">
        <v>5102</v>
      </c>
      <c r="D315" s="74">
        <f t="shared" si="8"/>
        <v>112.131868131868</v>
      </c>
      <c r="E315" s="75">
        <f t="shared" si="9"/>
        <v>210.907982937233</v>
      </c>
      <c r="F315" s="80">
        <v>1641</v>
      </c>
    </row>
    <row r="316" customHeight="1" spans="1:6">
      <c r="A316" s="77" t="s">
        <v>543</v>
      </c>
      <c r="B316" s="73">
        <f>B317+B321+B323+B325</f>
        <v>38000</v>
      </c>
      <c r="C316" s="73">
        <f>C317+C321+C323+C325</f>
        <v>41335</v>
      </c>
      <c r="D316" s="74">
        <f t="shared" si="8"/>
        <v>108.776315789474</v>
      </c>
      <c r="E316" s="75">
        <f t="shared" si="9"/>
        <v>29.3861708454628</v>
      </c>
      <c r="F316" s="80">
        <f>F317+F321+F323+F325</f>
        <v>31947</v>
      </c>
    </row>
    <row r="317" customHeight="1" spans="1:6">
      <c r="A317" s="77" t="s">
        <v>544</v>
      </c>
      <c r="B317" s="73">
        <f>SUM(B318:B320)</f>
        <v>9010</v>
      </c>
      <c r="C317" s="73">
        <f>SUM(C318:C320)</f>
        <v>9304</v>
      </c>
      <c r="D317" s="74">
        <f t="shared" si="8"/>
        <v>103.263041065483</v>
      </c>
      <c r="E317" s="75">
        <f t="shared" si="9"/>
        <v>4.798378013066</v>
      </c>
      <c r="F317" s="80">
        <v>8878</v>
      </c>
    </row>
    <row r="318" customHeight="1" spans="1:6">
      <c r="A318" s="77" t="s">
        <v>10</v>
      </c>
      <c r="B318" s="73">
        <v>2350</v>
      </c>
      <c r="C318" s="73">
        <v>2439</v>
      </c>
      <c r="D318" s="74">
        <f t="shared" si="8"/>
        <v>103.787234042553</v>
      </c>
      <c r="E318" s="75">
        <f t="shared" si="9"/>
        <v>5.12931034482757</v>
      </c>
      <c r="F318" s="80">
        <v>2320</v>
      </c>
    </row>
    <row r="319" customHeight="1" spans="1:6">
      <c r="A319" s="77" t="s">
        <v>11</v>
      </c>
      <c r="B319" s="73">
        <v>1760</v>
      </c>
      <c r="C319" s="73">
        <v>1800</v>
      </c>
      <c r="D319" s="74">
        <f t="shared" si="8"/>
        <v>102.272727272727</v>
      </c>
      <c r="E319" s="75">
        <f t="shared" si="9"/>
        <v>2.6811180832858</v>
      </c>
      <c r="F319" s="80">
        <v>1753</v>
      </c>
    </row>
    <row r="320" customHeight="1" spans="1:6">
      <c r="A320" s="77" t="s">
        <v>552</v>
      </c>
      <c r="B320" s="73">
        <v>4900</v>
      </c>
      <c r="C320" s="73">
        <v>5065</v>
      </c>
      <c r="D320" s="74">
        <f t="shared" si="8"/>
        <v>103.367346938776</v>
      </c>
      <c r="E320" s="75">
        <f t="shared" si="9"/>
        <v>5.41103017689906</v>
      </c>
      <c r="F320" s="80">
        <v>4805</v>
      </c>
    </row>
    <row r="321" customHeight="1" spans="1:6">
      <c r="A321" s="77" t="s">
        <v>555</v>
      </c>
      <c r="B321" s="73">
        <f>SUM(B322:B322)</f>
        <v>600</v>
      </c>
      <c r="C321" s="73">
        <f>SUM(C322:C322)</f>
        <v>87</v>
      </c>
      <c r="D321" s="74">
        <f t="shared" si="8"/>
        <v>14.5</v>
      </c>
      <c r="E321" s="75">
        <f t="shared" si="9"/>
        <v>-85.304054054054</v>
      </c>
      <c r="F321" s="80">
        <v>592</v>
      </c>
    </row>
    <row r="322" customHeight="1" spans="1:6">
      <c r="A322" s="77" t="s">
        <v>557</v>
      </c>
      <c r="B322" s="73">
        <v>600</v>
      </c>
      <c r="C322" s="73">
        <v>87</v>
      </c>
      <c r="D322" s="74">
        <f t="shared" si="8"/>
        <v>14.5</v>
      </c>
      <c r="E322" s="75">
        <f t="shared" si="9"/>
        <v>-85.304054054054</v>
      </c>
      <c r="F322" s="80">
        <v>592</v>
      </c>
    </row>
    <row r="323" customHeight="1" spans="1:6">
      <c r="A323" s="77" t="s">
        <v>558</v>
      </c>
      <c r="B323" s="73">
        <f>B324</f>
        <v>2300</v>
      </c>
      <c r="C323" s="73">
        <f>C324</f>
        <v>3561</v>
      </c>
      <c r="D323" s="74">
        <f t="shared" si="8"/>
        <v>154.826086956522</v>
      </c>
      <c r="E323" s="75">
        <f t="shared" si="9"/>
        <v>56.3213345039508</v>
      </c>
      <c r="F323" s="80">
        <v>2278</v>
      </c>
    </row>
    <row r="324" customHeight="1" spans="1:6">
      <c r="A324" s="77" t="s">
        <v>559</v>
      </c>
      <c r="B324" s="73">
        <v>2300</v>
      </c>
      <c r="C324" s="73">
        <v>3561</v>
      </c>
      <c r="D324" s="74">
        <f t="shared" si="8"/>
        <v>154.826086956522</v>
      </c>
      <c r="E324" s="75">
        <f t="shared" si="9"/>
        <v>56.3213345039508</v>
      </c>
      <c r="F324" s="80">
        <v>2278</v>
      </c>
    </row>
    <row r="325" customHeight="1" spans="1:6">
      <c r="A325" s="77" t="s">
        <v>562</v>
      </c>
      <c r="B325" s="73">
        <f>B326</f>
        <v>26090</v>
      </c>
      <c r="C325" s="73">
        <f>C326</f>
        <v>28383</v>
      </c>
      <c r="D325" s="74">
        <f t="shared" ref="D325:D388" si="10">C325/B325*100</f>
        <v>108.788807972403</v>
      </c>
      <c r="E325" s="75">
        <f t="shared" ref="E325:E388" si="11">C325/F325*100-100</f>
        <v>40.5168572701619</v>
      </c>
      <c r="F325" s="80">
        <v>20199</v>
      </c>
    </row>
    <row r="326" customHeight="1" spans="1:6">
      <c r="A326" s="77" t="s">
        <v>563</v>
      </c>
      <c r="B326" s="73">
        <v>26090</v>
      </c>
      <c r="C326" s="73">
        <v>28383</v>
      </c>
      <c r="D326" s="74">
        <f t="shared" si="10"/>
        <v>108.788807972403</v>
      </c>
      <c r="E326" s="75">
        <f t="shared" si="11"/>
        <v>40.5168572701619</v>
      </c>
      <c r="F326" s="80">
        <v>20199</v>
      </c>
    </row>
    <row r="327" customHeight="1" spans="1:6">
      <c r="A327" s="77" t="s">
        <v>564</v>
      </c>
      <c r="B327" s="73">
        <f>B328+B340+B346+B356+B351+B354+B362+B365</f>
        <v>78500</v>
      </c>
      <c r="C327" s="73">
        <f>C328+C340+C346+C351+C356+C362+C365</f>
        <v>79046</v>
      </c>
      <c r="D327" s="74">
        <f t="shared" si="10"/>
        <v>100.695541401274</v>
      </c>
      <c r="E327" s="75">
        <f t="shared" si="11"/>
        <v>2.09363900548918</v>
      </c>
      <c r="F327" s="80">
        <f>F328+F340+F346+F356+F351+F354+F362+F365</f>
        <v>77425</v>
      </c>
    </row>
    <row r="328" customHeight="1" spans="1:6">
      <c r="A328" s="77" t="s">
        <v>565</v>
      </c>
      <c r="B328" s="73">
        <f>SUM(B329:B339)</f>
        <v>59305</v>
      </c>
      <c r="C328" s="73">
        <f>SUM(C329:C339)</f>
        <v>59249</v>
      </c>
      <c r="D328" s="74">
        <f t="shared" si="10"/>
        <v>99.9055728859287</v>
      </c>
      <c r="E328" s="75">
        <f t="shared" si="11"/>
        <v>1.00925720715345</v>
      </c>
      <c r="F328" s="80">
        <f>SUM(F329:F339)</f>
        <v>58657</v>
      </c>
    </row>
    <row r="329" customHeight="1" spans="1:6">
      <c r="A329" s="77" t="s">
        <v>10</v>
      </c>
      <c r="B329" s="73">
        <v>4800</v>
      </c>
      <c r="C329" s="73">
        <v>4445</v>
      </c>
      <c r="D329" s="74">
        <f t="shared" si="10"/>
        <v>92.6041666666667</v>
      </c>
      <c r="E329" s="75">
        <f t="shared" si="11"/>
        <v>-5.70640644887568</v>
      </c>
      <c r="F329" s="80">
        <v>4714</v>
      </c>
    </row>
    <row r="330" customHeight="1" spans="1:6">
      <c r="A330" s="77" t="s">
        <v>11</v>
      </c>
      <c r="B330" s="73">
        <v>490</v>
      </c>
      <c r="C330" s="73">
        <v>498</v>
      </c>
      <c r="D330" s="74">
        <f t="shared" si="10"/>
        <v>101.632653061224</v>
      </c>
      <c r="E330" s="75">
        <f t="shared" si="11"/>
        <v>344.642857142857</v>
      </c>
      <c r="F330" s="80">
        <v>112</v>
      </c>
    </row>
    <row r="331" customHeight="1" spans="1:6">
      <c r="A331" s="77" t="s">
        <v>19</v>
      </c>
      <c r="B331" s="73">
        <v>150</v>
      </c>
      <c r="C331" s="73">
        <v>196</v>
      </c>
      <c r="D331" s="74">
        <f t="shared" si="10"/>
        <v>130.666666666667</v>
      </c>
      <c r="E331" s="75">
        <f t="shared" si="11"/>
        <v>32.4324324324324</v>
      </c>
      <c r="F331" s="80">
        <v>148</v>
      </c>
    </row>
    <row r="332" customHeight="1" spans="1:6">
      <c r="A332" s="77" t="s">
        <v>567</v>
      </c>
      <c r="B332" s="73">
        <v>405</v>
      </c>
      <c r="C332" s="73">
        <v>400</v>
      </c>
      <c r="D332" s="74">
        <f t="shared" si="10"/>
        <v>98.7654320987654</v>
      </c>
      <c r="E332" s="75">
        <f t="shared" si="11"/>
        <v>566.666666666667</v>
      </c>
      <c r="F332" s="80">
        <v>60</v>
      </c>
    </row>
    <row r="333" customHeight="1" spans="1:6">
      <c r="A333" s="77" t="s">
        <v>568</v>
      </c>
      <c r="B333" s="73"/>
      <c r="C333" s="73">
        <v>3</v>
      </c>
      <c r="D333" s="74"/>
      <c r="E333" s="75"/>
      <c r="F333" s="80"/>
    </row>
    <row r="334" customHeight="1" spans="1:6">
      <c r="A334" s="77" t="s">
        <v>570</v>
      </c>
      <c r="B334" s="73">
        <v>100</v>
      </c>
      <c r="C334" s="73">
        <v>161</v>
      </c>
      <c r="D334" s="74">
        <f t="shared" si="10"/>
        <v>161</v>
      </c>
      <c r="E334" s="75">
        <f t="shared" si="11"/>
        <v>61</v>
      </c>
      <c r="F334" s="80">
        <v>100</v>
      </c>
    </row>
    <row r="335" customHeight="1" spans="1:6">
      <c r="A335" s="77" t="s">
        <v>574</v>
      </c>
      <c r="B335" s="73"/>
      <c r="C335" s="73">
        <v>5</v>
      </c>
      <c r="D335" s="74"/>
      <c r="E335" s="75"/>
      <c r="F335" s="80"/>
    </row>
    <row r="336" customHeight="1" spans="1:6">
      <c r="A336" s="77" t="s">
        <v>580</v>
      </c>
      <c r="B336" s="73">
        <v>65</v>
      </c>
      <c r="C336" s="73">
        <v>81</v>
      </c>
      <c r="D336" s="74">
        <f t="shared" si="10"/>
        <v>124.615384615385</v>
      </c>
      <c r="E336" s="75">
        <f t="shared" si="11"/>
        <v>22.7272727272727</v>
      </c>
      <c r="F336" s="80">
        <v>66</v>
      </c>
    </row>
    <row r="337" customHeight="1" spans="1:6">
      <c r="A337" s="77" t="s">
        <v>584</v>
      </c>
      <c r="B337" s="73">
        <v>21500</v>
      </c>
      <c r="C337" s="73">
        <v>21583</v>
      </c>
      <c r="D337" s="74">
        <f t="shared" si="10"/>
        <v>100.386046511628</v>
      </c>
      <c r="E337" s="75">
        <f t="shared" si="11"/>
        <v>0.423413363111848</v>
      </c>
      <c r="F337" s="80">
        <v>21492</v>
      </c>
    </row>
    <row r="338" customHeight="1" spans="1:6">
      <c r="A338" s="77" t="s">
        <v>585</v>
      </c>
      <c r="B338" s="73">
        <v>15</v>
      </c>
      <c r="C338" s="73"/>
      <c r="D338" s="74">
        <f t="shared" si="10"/>
        <v>0</v>
      </c>
      <c r="E338" s="75">
        <f t="shared" si="11"/>
        <v>-100</v>
      </c>
      <c r="F338" s="80">
        <v>14</v>
      </c>
    </row>
    <row r="339" customHeight="1" spans="1:6">
      <c r="A339" s="77" t="s">
        <v>586</v>
      </c>
      <c r="B339" s="73">
        <v>31780</v>
      </c>
      <c r="C339" s="73">
        <v>31877</v>
      </c>
      <c r="D339" s="74">
        <f t="shared" si="10"/>
        <v>100.30522341095</v>
      </c>
      <c r="E339" s="75">
        <f t="shared" si="11"/>
        <v>-0.231604644612062</v>
      </c>
      <c r="F339" s="80">
        <v>31951</v>
      </c>
    </row>
    <row r="340" customHeight="1" spans="1:6">
      <c r="A340" s="77" t="s">
        <v>1076</v>
      </c>
      <c r="B340" s="73">
        <f>SUM(B341:B345)</f>
        <v>685</v>
      </c>
      <c r="C340" s="73">
        <f>SUM(C341:C345)</f>
        <v>782</v>
      </c>
      <c r="D340" s="74">
        <f t="shared" si="10"/>
        <v>114.160583941606</v>
      </c>
      <c r="E340" s="75">
        <f t="shared" si="11"/>
        <v>15.6804733727811</v>
      </c>
      <c r="F340" s="80">
        <f>SUM(F341:F345)</f>
        <v>676</v>
      </c>
    </row>
    <row r="341" customHeight="1" spans="1:6">
      <c r="A341" s="77" t="s">
        <v>10</v>
      </c>
      <c r="B341" s="73">
        <v>20</v>
      </c>
      <c r="C341" s="73">
        <v>20</v>
      </c>
      <c r="D341" s="74">
        <f t="shared" si="10"/>
        <v>100</v>
      </c>
      <c r="E341" s="75">
        <f t="shared" si="11"/>
        <v>11.1111111111111</v>
      </c>
      <c r="F341" s="80">
        <v>18</v>
      </c>
    </row>
    <row r="342" customHeight="1" spans="1:6">
      <c r="A342" s="77" t="s">
        <v>11</v>
      </c>
      <c r="B342" s="73">
        <v>10</v>
      </c>
      <c r="C342" s="73">
        <v>14</v>
      </c>
      <c r="D342" s="74">
        <f t="shared" si="10"/>
        <v>140</v>
      </c>
      <c r="E342" s="75">
        <f t="shared" si="11"/>
        <v>600</v>
      </c>
      <c r="F342" s="80">
        <v>2</v>
      </c>
    </row>
    <row r="343" customHeight="1" spans="1:6">
      <c r="A343" s="77" t="s">
        <v>589</v>
      </c>
      <c r="B343" s="73"/>
      <c r="C343" s="73">
        <v>180</v>
      </c>
      <c r="D343" s="74"/>
      <c r="E343" s="75"/>
      <c r="F343" s="80"/>
    </row>
    <row r="344" customHeight="1" spans="1:6">
      <c r="A344" s="77" t="s">
        <v>593</v>
      </c>
      <c r="B344" s="73">
        <v>195</v>
      </c>
      <c r="C344" s="73">
        <v>84</v>
      </c>
      <c r="D344" s="74">
        <f t="shared" si="10"/>
        <v>43.0769230769231</v>
      </c>
      <c r="E344" s="75">
        <f t="shared" si="11"/>
        <v>-56.4766839378238</v>
      </c>
      <c r="F344" s="80">
        <v>193</v>
      </c>
    </row>
    <row r="345" customHeight="1" spans="1:6">
      <c r="A345" s="77" t="s">
        <v>1077</v>
      </c>
      <c r="B345" s="73">
        <v>460</v>
      </c>
      <c r="C345" s="73">
        <v>484</v>
      </c>
      <c r="D345" s="74">
        <f t="shared" si="10"/>
        <v>105.217391304348</v>
      </c>
      <c r="E345" s="75">
        <f t="shared" si="11"/>
        <v>4.53563714902808</v>
      </c>
      <c r="F345" s="80">
        <v>463</v>
      </c>
    </row>
    <row r="346" customHeight="1" spans="1:6">
      <c r="A346" s="77" t="s">
        <v>612</v>
      </c>
      <c r="B346" s="73">
        <f>SUM(B347:B350)</f>
        <v>3935</v>
      </c>
      <c r="C346" s="73">
        <f>SUM(C347:C350)</f>
        <v>3930</v>
      </c>
      <c r="D346" s="74">
        <f t="shared" si="10"/>
        <v>99.8729351969504</v>
      </c>
      <c r="E346" s="75">
        <f t="shared" si="11"/>
        <v>1.70807453416148</v>
      </c>
      <c r="F346" s="80">
        <v>3864</v>
      </c>
    </row>
    <row r="347" customHeight="1" spans="1:6">
      <c r="A347" s="77" t="s">
        <v>1078</v>
      </c>
      <c r="B347" s="73"/>
      <c r="C347" s="73">
        <v>20</v>
      </c>
      <c r="D347" s="74"/>
      <c r="E347" s="75"/>
      <c r="F347" s="80"/>
    </row>
    <row r="348" customHeight="1" spans="1:6">
      <c r="A348" s="77" t="s">
        <v>623</v>
      </c>
      <c r="B348" s="73">
        <v>180</v>
      </c>
      <c r="C348" s="73"/>
      <c r="D348" s="74">
        <f t="shared" si="10"/>
        <v>0</v>
      </c>
      <c r="E348" s="75">
        <f t="shared" si="11"/>
        <v>-100</v>
      </c>
      <c r="F348" s="80">
        <v>177</v>
      </c>
    </row>
    <row r="349" customHeight="1" spans="1:6">
      <c r="A349" s="77" t="s">
        <v>624</v>
      </c>
      <c r="B349" s="73">
        <v>55</v>
      </c>
      <c r="C349" s="73">
        <v>107</v>
      </c>
      <c r="D349" s="74">
        <f t="shared" si="10"/>
        <v>194.545454545455</v>
      </c>
      <c r="E349" s="75">
        <f t="shared" si="11"/>
        <v>105.769230769231</v>
      </c>
      <c r="F349" s="80">
        <v>52</v>
      </c>
    </row>
    <row r="350" customHeight="1" spans="1:6">
      <c r="A350" s="77" t="s">
        <v>635</v>
      </c>
      <c r="B350" s="73">
        <v>3700</v>
      </c>
      <c r="C350" s="73">
        <v>3803</v>
      </c>
      <c r="D350" s="74">
        <f t="shared" si="10"/>
        <v>102.783783783784</v>
      </c>
      <c r="E350" s="75">
        <f t="shared" si="11"/>
        <v>4.62173314993122</v>
      </c>
      <c r="F350" s="80">
        <v>3635</v>
      </c>
    </row>
    <row r="351" customHeight="1" spans="1:6">
      <c r="A351" s="77" t="s">
        <v>644</v>
      </c>
      <c r="B351" s="73">
        <f>SUM(B352:B353)</f>
        <v>35</v>
      </c>
      <c r="C351" s="73">
        <f>SUM(C353:C353)</f>
        <v>17</v>
      </c>
      <c r="D351" s="74">
        <f t="shared" si="10"/>
        <v>48.5714285714286</v>
      </c>
      <c r="E351" s="75">
        <f t="shared" si="11"/>
        <v>-46.875</v>
      </c>
      <c r="F351" s="80">
        <v>32</v>
      </c>
    </row>
    <row r="352" customHeight="1" spans="1:6">
      <c r="A352" s="77" t="s">
        <v>646</v>
      </c>
      <c r="B352" s="73">
        <v>10</v>
      </c>
      <c r="C352" s="73"/>
      <c r="D352" s="74">
        <f t="shared" si="10"/>
        <v>0</v>
      </c>
      <c r="E352" s="75">
        <f t="shared" si="11"/>
        <v>-100</v>
      </c>
      <c r="F352" s="80">
        <v>10</v>
      </c>
    </row>
    <row r="353" customHeight="1" spans="1:6">
      <c r="A353" s="77" t="s">
        <v>651</v>
      </c>
      <c r="B353" s="73">
        <v>25</v>
      </c>
      <c r="C353" s="73">
        <v>17</v>
      </c>
      <c r="D353" s="74">
        <f t="shared" si="10"/>
        <v>68</v>
      </c>
      <c r="E353" s="75">
        <f t="shared" si="11"/>
        <v>-22.7272727272727</v>
      </c>
      <c r="F353" s="80">
        <v>22</v>
      </c>
    </row>
    <row r="354" customHeight="1" spans="1:6">
      <c r="A354" s="77" t="s">
        <v>652</v>
      </c>
      <c r="B354" s="73">
        <f>SUM(B355:B355)</f>
        <v>160</v>
      </c>
      <c r="C354" s="73"/>
      <c r="D354" s="74">
        <f t="shared" si="10"/>
        <v>0</v>
      </c>
      <c r="E354" s="75">
        <f t="shared" si="11"/>
        <v>-100</v>
      </c>
      <c r="F354" s="80">
        <v>155</v>
      </c>
    </row>
    <row r="355" customHeight="1" spans="1:6">
      <c r="A355" s="77" t="s">
        <v>656</v>
      </c>
      <c r="B355" s="73">
        <v>160</v>
      </c>
      <c r="C355" s="73"/>
      <c r="D355" s="74">
        <f t="shared" si="10"/>
        <v>0</v>
      </c>
      <c r="E355" s="75">
        <f t="shared" si="11"/>
        <v>-100</v>
      </c>
      <c r="F355" s="80">
        <v>155</v>
      </c>
    </row>
    <row r="356" customHeight="1" spans="1:6">
      <c r="A356" s="77" t="s">
        <v>657</v>
      </c>
      <c r="B356" s="73">
        <f>SUM(B357:B361)</f>
        <v>1630</v>
      </c>
      <c r="C356" s="73">
        <f>SUM(C357:C361)</f>
        <v>2333</v>
      </c>
      <c r="D356" s="74">
        <f t="shared" si="10"/>
        <v>143.128834355828</v>
      </c>
      <c r="E356" s="75">
        <f t="shared" si="11"/>
        <v>45.3582554517134</v>
      </c>
      <c r="F356" s="80">
        <v>1605</v>
      </c>
    </row>
    <row r="357" customHeight="1" spans="1:6">
      <c r="A357" s="77" t="s">
        <v>658</v>
      </c>
      <c r="B357" s="73">
        <v>1600</v>
      </c>
      <c r="C357" s="73">
        <v>1893</v>
      </c>
      <c r="D357" s="74">
        <f t="shared" si="10"/>
        <v>118.3125</v>
      </c>
      <c r="E357" s="75">
        <f t="shared" si="11"/>
        <v>19.9619771863118</v>
      </c>
      <c r="F357" s="80">
        <v>1578</v>
      </c>
    </row>
    <row r="358" customHeight="1" spans="1:6">
      <c r="A358" s="77" t="s">
        <v>660</v>
      </c>
      <c r="B358" s="73">
        <v>30</v>
      </c>
      <c r="C358" s="73">
        <v>30</v>
      </c>
      <c r="D358" s="74">
        <f t="shared" si="10"/>
        <v>100</v>
      </c>
      <c r="E358" s="75">
        <f t="shared" si="11"/>
        <v>11.1111111111111</v>
      </c>
      <c r="F358" s="80">
        <v>27</v>
      </c>
    </row>
    <row r="359" customHeight="1" spans="1:6">
      <c r="A359" s="77" t="s">
        <v>661</v>
      </c>
      <c r="B359" s="73"/>
      <c r="C359" s="73">
        <v>340</v>
      </c>
      <c r="D359" s="74"/>
      <c r="E359" s="75"/>
      <c r="F359" s="80"/>
    </row>
    <row r="360" customHeight="1" spans="1:6">
      <c r="A360" s="77" t="s">
        <v>662</v>
      </c>
      <c r="B360" s="73"/>
      <c r="C360" s="73">
        <v>10</v>
      </c>
      <c r="D360" s="74"/>
      <c r="E360" s="75"/>
      <c r="F360" s="80"/>
    </row>
    <row r="361" customHeight="1" spans="1:6">
      <c r="A361" s="77" t="s">
        <v>663</v>
      </c>
      <c r="B361" s="73"/>
      <c r="C361" s="73">
        <v>60</v>
      </c>
      <c r="D361" s="74"/>
      <c r="E361" s="75"/>
      <c r="F361" s="80"/>
    </row>
    <row r="362" customHeight="1" spans="1:6">
      <c r="A362" s="77" t="s">
        <v>664</v>
      </c>
      <c r="B362" s="73">
        <f>SUM(B363:B364)</f>
        <v>65</v>
      </c>
      <c r="C362" s="73">
        <f>SUM(C364:C364)</f>
        <v>14</v>
      </c>
      <c r="D362" s="74">
        <f t="shared" si="10"/>
        <v>21.5384615384615</v>
      </c>
      <c r="E362" s="75">
        <f t="shared" si="11"/>
        <v>-77.7777777777778</v>
      </c>
      <c r="F362" s="80">
        <v>63</v>
      </c>
    </row>
    <row r="363" customHeight="1" spans="1:6">
      <c r="A363" s="77" t="s">
        <v>670</v>
      </c>
      <c r="B363" s="73">
        <v>45</v>
      </c>
      <c r="C363" s="73"/>
      <c r="D363" s="74">
        <f t="shared" si="10"/>
        <v>0</v>
      </c>
      <c r="E363" s="75">
        <f t="shared" si="11"/>
        <v>-100</v>
      </c>
      <c r="F363" s="80">
        <v>43</v>
      </c>
    </row>
    <row r="364" customHeight="1" spans="1:6">
      <c r="A364" s="77" t="s">
        <v>1079</v>
      </c>
      <c r="B364" s="73">
        <v>20</v>
      </c>
      <c r="C364" s="73">
        <v>14</v>
      </c>
      <c r="D364" s="74">
        <f t="shared" si="10"/>
        <v>70</v>
      </c>
      <c r="E364" s="75">
        <f t="shared" si="11"/>
        <v>-30</v>
      </c>
      <c r="F364" s="80">
        <v>20</v>
      </c>
    </row>
    <row r="365" customHeight="1" spans="1:6">
      <c r="A365" s="77" t="s">
        <v>675</v>
      </c>
      <c r="B365" s="73">
        <f>SUM(B366:B366)</f>
        <v>12685</v>
      </c>
      <c r="C365" s="73">
        <f>SUM(C366:C366)</f>
        <v>12721</v>
      </c>
      <c r="D365" s="74">
        <f t="shared" si="10"/>
        <v>100.2837997635</v>
      </c>
      <c r="E365" s="75">
        <f t="shared" si="11"/>
        <v>2.81257576982139</v>
      </c>
      <c r="F365" s="80">
        <v>12373</v>
      </c>
    </row>
    <row r="366" customHeight="1" spans="1:6">
      <c r="A366" s="77" t="s">
        <v>677</v>
      </c>
      <c r="B366" s="73">
        <v>12685</v>
      </c>
      <c r="C366" s="73">
        <v>12721</v>
      </c>
      <c r="D366" s="74">
        <f t="shared" si="10"/>
        <v>100.2837997635</v>
      </c>
      <c r="E366" s="75">
        <f t="shared" si="11"/>
        <v>2.81257576982139</v>
      </c>
      <c r="F366" s="80">
        <v>12373</v>
      </c>
    </row>
    <row r="367" customHeight="1" spans="1:6">
      <c r="A367" s="77" t="s">
        <v>1080</v>
      </c>
      <c r="B367" s="73">
        <f>B368+B373+B377+B379+B382</f>
        <v>15200</v>
      </c>
      <c r="C367" s="73">
        <f>C368+C373+C377+C379+C382</f>
        <v>15022</v>
      </c>
      <c r="D367" s="74">
        <f t="shared" si="10"/>
        <v>98.8289473684211</v>
      </c>
      <c r="E367" s="75">
        <f t="shared" si="11"/>
        <v>0.535403560433664</v>
      </c>
      <c r="F367" s="80">
        <f>F368+F373+F377+F379+F382</f>
        <v>14942</v>
      </c>
    </row>
    <row r="368" customHeight="1" spans="1:6">
      <c r="A368" s="77" t="s">
        <v>679</v>
      </c>
      <c r="B368" s="73">
        <f>SUM(B369:B372)</f>
        <v>13920</v>
      </c>
      <c r="C368" s="73">
        <f>SUM(C369:C372)</f>
        <v>13487</v>
      </c>
      <c r="D368" s="74">
        <f t="shared" si="10"/>
        <v>96.8893678160919</v>
      </c>
      <c r="E368" s="75">
        <f t="shared" si="11"/>
        <v>-1.45404062545667</v>
      </c>
      <c r="F368" s="80">
        <v>13686</v>
      </c>
    </row>
    <row r="369" customHeight="1" spans="1:6">
      <c r="A369" s="77" t="s">
        <v>10</v>
      </c>
      <c r="B369" s="73">
        <v>325</v>
      </c>
      <c r="C369" s="73">
        <v>339</v>
      </c>
      <c r="D369" s="74">
        <f t="shared" si="10"/>
        <v>104.307692307692</v>
      </c>
      <c r="E369" s="75">
        <f t="shared" si="11"/>
        <v>5.60747663551402</v>
      </c>
      <c r="F369" s="80">
        <v>321</v>
      </c>
    </row>
    <row r="370" customHeight="1" spans="1:6">
      <c r="A370" s="77" t="s">
        <v>11</v>
      </c>
      <c r="B370" s="73"/>
      <c r="C370" s="73">
        <v>3</v>
      </c>
      <c r="D370" s="74"/>
      <c r="E370" s="75">
        <f t="shared" si="11"/>
        <v>0</v>
      </c>
      <c r="F370" s="80">
        <v>3</v>
      </c>
    </row>
    <row r="371" customHeight="1" spans="1:6">
      <c r="A371" s="77" t="s">
        <v>681</v>
      </c>
      <c r="B371" s="73">
        <v>95</v>
      </c>
      <c r="C371" s="73">
        <v>103</v>
      </c>
      <c r="D371" s="74">
        <f t="shared" si="10"/>
        <v>108.421052631579</v>
      </c>
      <c r="E371" s="75">
        <f t="shared" si="11"/>
        <v>9.57446808510637</v>
      </c>
      <c r="F371" s="80">
        <v>94</v>
      </c>
    </row>
    <row r="372" customHeight="1" spans="1:6">
      <c r="A372" s="77" t="s">
        <v>698</v>
      </c>
      <c r="B372" s="73">
        <v>13500</v>
      </c>
      <c r="C372" s="73">
        <v>13042</v>
      </c>
      <c r="D372" s="74">
        <f t="shared" si="10"/>
        <v>96.6074074074074</v>
      </c>
      <c r="E372" s="75">
        <f t="shared" si="11"/>
        <v>-1.703346397347</v>
      </c>
      <c r="F372" s="80">
        <v>13268</v>
      </c>
    </row>
    <row r="373" customHeight="1" spans="1:6">
      <c r="A373" s="77" t="s">
        <v>713</v>
      </c>
      <c r="B373" s="73">
        <f>SUM(B374:B376)</f>
        <v>1205</v>
      </c>
      <c r="C373" s="73">
        <f>SUM(C374:C376)</f>
        <v>1188</v>
      </c>
      <c r="D373" s="74">
        <f t="shared" si="10"/>
        <v>98.5892116182573</v>
      </c>
      <c r="E373" s="75">
        <f t="shared" si="11"/>
        <v>0.168634064080948</v>
      </c>
      <c r="F373" s="80">
        <v>1186</v>
      </c>
    </row>
    <row r="374" customHeight="1" spans="1:6">
      <c r="A374" s="77" t="s">
        <v>714</v>
      </c>
      <c r="B374" s="73">
        <v>30</v>
      </c>
      <c r="C374" s="73">
        <v>32</v>
      </c>
      <c r="D374" s="74">
        <f t="shared" si="10"/>
        <v>106.666666666667</v>
      </c>
      <c r="E374" s="75">
        <f t="shared" si="11"/>
        <v>6.66666666666667</v>
      </c>
      <c r="F374" s="80">
        <v>30</v>
      </c>
    </row>
    <row r="375" customHeight="1" spans="1:6">
      <c r="A375" s="77" t="s">
        <v>715</v>
      </c>
      <c r="B375" s="73">
        <v>1060</v>
      </c>
      <c r="C375" s="73">
        <v>1043</v>
      </c>
      <c r="D375" s="74">
        <f t="shared" si="10"/>
        <v>98.3962264150943</v>
      </c>
      <c r="E375" s="75">
        <f t="shared" si="11"/>
        <v>0</v>
      </c>
      <c r="F375" s="80">
        <v>1043</v>
      </c>
    </row>
    <row r="376" customHeight="1" spans="1:6">
      <c r="A376" s="77" t="s">
        <v>716</v>
      </c>
      <c r="B376" s="73">
        <v>115</v>
      </c>
      <c r="C376" s="73">
        <v>113</v>
      </c>
      <c r="D376" s="74">
        <f t="shared" si="10"/>
        <v>98.2608695652174</v>
      </c>
      <c r="E376" s="75">
        <f t="shared" si="11"/>
        <v>0</v>
      </c>
      <c r="F376" s="80">
        <v>113</v>
      </c>
    </row>
    <row r="377" customHeight="1" spans="1:6">
      <c r="A377" s="77" t="s">
        <v>718</v>
      </c>
      <c r="B377" s="73">
        <f>SUM(B378:B378)</f>
        <v>25</v>
      </c>
      <c r="C377" s="73">
        <f>SUM(C378:C378)</f>
        <v>26</v>
      </c>
      <c r="D377" s="74">
        <f t="shared" si="10"/>
        <v>104</v>
      </c>
      <c r="E377" s="75">
        <f t="shared" si="11"/>
        <v>8.33333333333333</v>
      </c>
      <c r="F377" s="80">
        <v>24</v>
      </c>
    </row>
    <row r="378" customHeight="1" spans="1:6">
      <c r="A378" s="77" t="s">
        <v>719</v>
      </c>
      <c r="B378" s="73">
        <v>25</v>
      </c>
      <c r="C378" s="73">
        <v>26</v>
      </c>
      <c r="D378" s="74">
        <f t="shared" si="10"/>
        <v>104</v>
      </c>
      <c r="E378" s="75">
        <f t="shared" si="11"/>
        <v>8.33333333333333</v>
      </c>
      <c r="F378" s="80">
        <v>24</v>
      </c>
    </row>
    <row r="379" customHeight="1" spans="1:6">
      <c r="A379" s="77" t="s">
        <v>721</v>
      </c>
      <c r="B379" s="73">
        <f>SUM(B380:B381)</f>
        <v>0</v>
      </c>
      <c r="C379" s="73">
        <f>SUM(C380:C381)</f>
        <v>277</v>
      </c>
      <c r="D379" s="74"/>
      <c r="E379" s="75"/>
      <c r="F379" s="80"/>
    </row>
    <row r="380" customHeight="1" spans="1:6">
      <c r="A380" s="77" t="s">
        <v>722</v>
      </c>
      <c r="B380" s="73"/>
      <c r="C380" s="73">
        <v>227</v>
      </c>
      <c r="D380" s="74"/>
      <c r="E380" s="75"/>
      <c r="F380" s="80"/>
    </row>
    <row r="381" customHeight="1" spans="1:6">
      <c r="A381" s="77" t="s">
        <v>725</v>
      </c>
      <c r="B381" s="73"/>
      <c r="C381" s="73">
        <v>50</v>
      </c>
      <c r="D381" s="74"/>
      <c r="E381" s="75"/>
      <c r="F381" s="80"/>
    </row>
    <row r="382" customHeight="1" spans="1:6">
      <c r="A382" s="77" t="s">
        <v>726</v>
      </c>
      <c r="B382" s="73">
        <f>SUM(B383:B383)</f>
        <v>50</v>
      </c>
      <c r="C382" s="73">
        <f>SUM(C383:C383)</f>
        <v>44</v>
      </c>
      <c r="D382" s="74">
        <f t="shared" si="10"/>
        <v>88</v>
      </c>
      <c r="E382" s="75">
        <f t="shared" si="11"/>
        <v>-4.34782608695652</v>
      </c>
      <c r="F382" s="80">
        <v>46</v>
      </c>
    </row>
    <row r="383" customHeight="1" spans="1:6">
      <c r="A383" s="77" t="s">
        <v>728</v>
      </c>
      <c r="B383" s="73">
        <v>50</v>
      </c>
      <c r="C383" s="73">
        <v>44</v>
      </c>
      <c r="D383" s="74">
        <f t="shared" si="10"/>
        <v>88</v>
      </c>
      <c r="E383" s="75">
        <f t="shared" si="11"/>
        <v>-4.34782608695652</v>
      </c>
      <c r="F383" s="80">
        <v>46</v>
      </c>
    </row>
    <row r="384" customHeight="1" spans="1:6">
      <c r="A384" s="77" t="s">
        <v>1081</v>
      </c>
      <c r="B384" s="73">
        <f>B385+B387+B389+B391+B393</f>
        <v>4800</v>
      </c>
      <c r="C384" s="73">
        <f>C385+C387+C389+C391</f>
        <v>4840</v>
      </c>
      <c r="D384" s="74">
        <f t="shared" si="10"/>
        <v>100.833333333333</v>
      </c>
      <c r="E384" s="75">
        <f t="shared" si="11"/>
        <v>1.0438413361169</v>
      </c>
      <c r="F384" s="80">
        <v>4790</v>
      </c>
    </row>
    <row r="385" customHeight="1" spans="1:6">
      <c r="A385" s="77" t="s">
        <v>737</v>
      </c>
      <c r="B385" s="73">
        <f>SUM(B386:B386)</f>
        <v>47</v>
      </c>
      <c r="C385" s="73">
        <f>SUM(C386:C386)</f>
        <v>27</v>
      </c>
      <c r="D385" s="74">
        <f t="shared" si="10"/>
        <v>57.4468085106383</v>
      </c>
      <c r="E385" s="75">
        <f t="shared" si="11"/>
        <v>-41.304347826087</v>
      </c>
      <c r="F385" s="80">
        <v>46</v>
      </c>
    </row>
    <row r="386" customHeight="1" spans="1:6">
      <c r="A386" s="77" t="s">
        <v>749</v>
      </c>
      <c r="B386" s="73">
        <v>47</v>
      </c>
      <c r="C386" s="73">
        <v>27</v>
      </c>
      <c r="D386" s="74">
        <f t="shared" si="10"/>
        <v>57.4468085106383</v>
      </c>
      <c r="E386" s="75">
        <f t="shared" si="11"/>
        <v>-41.304347826087</v>
      </c>
      <c r="F386" s="80">
        <v>46</v>
      </c>
    </row>
    <row r="387" customHeight="1" spans="1:6">
      <c r="A387" s="77" t="s">
        <v>750</v>
      </c>
      <c r="B387" s="73">
        <f>SUM(B388:B388)</f>
        <v>55</v>
      </c>
      <c r="C387" s="73">
        <f>SUM(C388:C388)</f>
        <v>84</v>
      </c>
      <c r="D387" s="74">
        <f t="shared" si="10"/>
        <v>152.727272727273</v>
      </c>
      <c r="E387" s="75">
        <f t="shared" si="11"/>
        <v>55.5555555555556</v>
      </c>
      <c r="F387" s="80">
        <v>54</v>
      </c>
    </row>
    <row r="388" customHeight="1" spans="1:6">
      <c r="A388" s="77" t="s">
        <v>751</v>
      </c>
      <c r="B388" s="73">
        <v>55</v>
      </c>
      <c r="C388" s="73">
        <v>84</v>
      </c>
      <c r="D388" s="74">
        <f t="shared" si="10"/>
        <v>152.727272727273</v>
      </c>
      <c r="E388" s="75">
        <f t="shared" si="11"/>
        <v>55.5555555555556</v>
      </c>
      <c r="F388" s="80">
        <v>54</v>
      </c>
    </row>
    <row r="389" customHeight="1" spans="1:6">
      <c r="A389" s="77" t="s">
        <v>752</v>
      </c>
      <c r="B389" s="73">
        <f>SUM(B390:B390)</f>
        <v>52</v>
      </c>
      <c r="C389" s="73">
        <f>SUM(C390:C390)</f>
        <v>12</v>
      </c>
      <c r="D389" s="74">
        <f t="shared" ref="D389:D452" si="12">C389/B389*100</f>
        <v>23.0769230769231</v>
      </c>
      <c r="E389" s="75">
        <f t="shared" ref="E389:E452" si="13">C389/F389*100-100</f>
        <v>-76.4705882352941</v>
      </c>
      <c r="F389" s="80">
        <v>51</v>
      </c>
    </row>
    <row r="390" customHeight="1" spans="1:6">
      <c r="A390" s="77" t="s">
        <v>758</v>
      </c>
      <c r="B390" s="73">
        <v>52</v>
      </c>
      <c r="C390" s="73">
        <v>12</v>
      </c>
      <c r="D390" s="74">
        <f t="shared" si="12"/>
        <v>23.0769230769231</v>
      </c>
      <c r="E390" s="75">
        <f t="shared" si="13"/>
        <v>-76.4705882352941</v>
      </c>
      <c r="F390" s="80">
        <v>51</v>
      </c>
    </row>
    <row r="391" customHeight="1" spans="1:6">
      <c r="A391" s="77" t="s">
        <v>772</v>
      </c>
      <c r="B391" s="73">
        <f>SUM(B392:B392)</f>
        <v>4441</v>
      </c>
      <c r="C391" s="73">
        <f>SUM(C392:C392)</f>
        <v>4717</v>
      </c>
      <c r="D391" s="74">
        <f t="shared" si="12"/>
        <v>106.214816482774</v>
      </c>
      <c r="E391" s="75">
        <f t="shared" si="13"/>
        <v>6.38249887235003</v>
      </c>
      <c r="F391" s="80">
        <v>4434</v>
      </c>
    </row>
    <row r="392" customHeight="1" spans="1:6">
      <c r="A392" s="77" t="s">
        <v>775</v>
      </c>
      <c r="B392" s="73">
        <v>4441</v>
      </c>
      <c r="C392" s="73">
        <v>4717</v>
      </c>
      <c r="D392" s="74">
        <f t="shared" si="12"/>
        <v>106.214816482774</v>
      </c>
      <c r="E392" s="75">
        <f t="shared" si="13"/>
        <v>6.38249887235003</v>
      </c>
      <c r="F392" s="80">
        <v>4434</v>
      </c>
    </row>
    <row r="393" customHeight="1" spans="1:6">
      <c r="A393" s="77" t="s">
        <v>776</v>
      </c>
      <c r="B393" s="73">
        <f>SUM(B394:B394)</f>
        <v>205</v>
      </c>
      <c r="C393" s="73"/>
      <c r="D393" s="74">
        <f t="shared" si="12"/>
        <v>0</v>
      </c>
      <c r="E393" s="75">
        <f t="shared" si="13"/>
        <v>-100</v>
      </c>
      <c r="F393" s="80">
        <v>205</v>
      </c>
    </row>
    <row r="394" customHeight="1" spans="1:6">
      <c r="A394" s="77" t="s">
        <v>782</v>
      </c>
      <c r="B394" s="73">
        <v>205</v>
      </c>
      <c r="C394" s="73"/>
      <c r="D394" s="74">
        <f t="shared" si="12"/>
        <v>0</v>
      </c>
      <c r="E394" s="75">
        <f t="shared" si="13"/>
        <v>-100</v>
      </c>
      <c r="F394" s="80">
        <v>205</v>
      </c>
    </row>
    <row r="395" customHeight="1" spans="1:6">
      <c r="A395" s="77" t="s">
        <v>783</v>
      </c>
      <c r="B395" s="73">
        <f>B396+B398+B400</f>
        <v>1550</v>
      </c>
      <c r="C395" s="73">
        <f>C396+C398+C400</f>
        <v>1777</v>
      </c>
      <c r="D395" s="74">
        <f t="shared" si="12"/>
        <v>114.645161290323</v>
      </c>
      <c r="E395" s="75">
        <f t="shared" si="13"/>
        <v>15.9921671018277</v>
      </c>
      <c r="F395" s="80">
        <v>1532</v>
      </c>
    </row>
    <row r="396" customHeight="1" spans="1:6">
      <c r="A396" s="77" t="s">
        <v>784</v>
      </c>
      <c r="B396" s="73">
        <f>SUM(B397:B397)</f>
        <v>1390</v>
      </c>
      <c r="C396" s="73">
        <f>SUM(C397:C397)</f>
        <v>1561</v>
      </c>
      <c r="D396" s="74">
        <f t="shared" si="12"/>
        <v>112.302158273381</v>
      </c>
      <c r="E396" s="75">
        <f t="shared" si="13"/>
        <v>13.5272727272727</v>
      </c>
      <c r="F396" s="80">
        <v>1375</v>
      </c>
    </row>
    <row r="397" customHeight="1" spans="1:6">
      <c r="A397" s="77" t="s">
        <v>789</v>
      </c>
      <c r="B397" s="73">
        <v>1390</v>
      </c>
      <c r="C397" s="73">
        <v>1561</v>
      </c>
      <c r="D397" s="74">
        <f t="shared" si="12"/>
        <v>112.302158273381</v>
      </c>
      <c r="E397" s="75">
        <f t="shared" si="13"/>
        <v>13.5272727272727</v>
      </c>
      <c r="F397" s="80">
        <v>1375</v>
      </c>
    </row>
    <row r="398" customHeight="1" spans="1:6">
      <c r="A398" s="77" t="s">
        <v>794</v>
      </c>
      <c r="B398" s="73">
        <f>SUM(B399:B399)</f>
        <v>45</v>
      </c>
      <c r="C398" s="73">
        <f>SUM(C399:C399)</f>
        <v>109</v>
      </c>
      <c r="D398" s="74">
        <f t="shared" si="12"/>
        <v>242.222222222222</v>
      </c>
      <c r="E398" s="75">
        <f t="shared" si="13"/>
        <v>142.222222222222</v>
      </c>
      <c r="F398" s="80">
        <v>45</v>
      </c>
    </row>
    <row r="399" customHeight="1" spans="1:6">
      <c r="A399" s="77" t="s">
        <v>796</v>
      </c>
      <c r="B399" s="73">
        <v>45</v>
      </c>
      <c r="C399" s="73">
        <v>109</v>
      </c>
      <c r="D399" s="74">
        <f t="shared" si="12"/>
        <v>242.222222222222</v>
      </c>
      <c r="E399" s="75">
        <f t="shared" si="13"/>
        <v>142.222222222222</v>
      </c>
      <c r="F399" s="80">
        <v>45</v>
      </c>
    </row>
    <row r="400" customHeight="1" spans="1:6">
      <c r="A400" s="77" t="s">
        <v>797</v>
      </c>
      <c r="B400" s="73">
        <f>SUM(B401:B401)</f>
        <v>115</v>
      </c>
      <c r="C400" s="73">
        <f>SUM(C401:C401)</f>
        <v>107</v>
      </c>
      <c r="D400" s="74">
        <f t="shared" si="12"/>
        <v>93.0434782608696</v>
      </c>
      <c r="E400" s="75">
        <f t="shared" si="13"/>
        <v>-4.46428571428571</v>
      </c>
      <c r="F400" s="80">
        <v>112</v>
      </c>
    </row>
    <row r="401" customHeight="1" spans="1:6">
      <c r="A401" s="77" t="s">
        <v>799</v>
      </c>
      <c r="B401" s="73">
        <v>115</v>
      </c>
      <c r="C401" s="73">
        <v>107</v>
      </c>
      <c r="D401" s="74">
        <f t="shared" si="12"/>
        <v>93.0434782608696</v>
      </c>
      <c r="E401" s="75">
        <f t="shared" si="13"/>
        <v>-4.46428571428571</v>
      </c>
      <c r="F401" s="80">
        <v>112</v>
      </c>
    </row>
    <row r="402" customHeight="1" spans="1:6">
      <c r="A402" s="77" t="s">
        <v>800</v>
      </c>
      <c r="B402" s="73">
        <f>B403</f>
        <v>0</v>
      </c>
      <c r="C402" s="73">
        <f>C403</f>
        <v>68</v>
      </c>
      <c r="D402" s="74"/>
      <c r="E402" s="75"/>
      <c r="F402" s="80"/>
    </row>
    <row r="403" customHeight="1" spans="1:6">
      <c r="A403" s="77" t="s">
        <v>801</v>
      </c>
      <c r="B403" s="73"/>
      <c r="C403" s="73">
        <f>C404</f>
        <v>68</v>
      </c>
      <c r="D403" s="74"/>
      <c r="E403" s="75"/>
      <c r="F403" s="80"/>
    </row>
    <row r="404" customHeight="1" spans="1:6">
      <c r="A404" s="77" t="s">
        <v>10</v>
      </c>
      <c r="B404" s="73"/>
      <c r="C404" s="73">
        <v>68</v>
      </c>
      <c r="D404" s="74"/>
      <c r="E404" s="75"/>
      <c r="F404" s="80"/>
    </row>
    <row r="405" customHeight="1" spans="1:6">
      <c r="A405" s="77" t="s">
        <v>1082</v>
      </c>
      <c r="B405" s="73">
        <f>SUM(B406,B412,B415,B418)</f>
        <v>3700</v>
      </c>
      <c r="C405" s="73">
        <f>SUM(C406,C412,C415,C418)</f>
        <v>3580</v>
      </c>
      <c r="D405" s="74">
        <f t="shared" si="12"/>
        <v>96.7567567567568</v>
      </c>
      <c r="E405" s="75">
        <f t="shared" si="13"/>
        <v>2.87356321839081</v>
      </c>
      <c r="F405" s="80">
        <f>F406+F412+F415+F418</f>
        <v>3480</v>
      </c>
    </row>
    <row r="406" customHeight="1" spans="1:6">
      <c r="A406" s="77" t="s">
        <v>1083</v>
      </c>
      <c r="B406" s="73">
        <f>SUM(B407:B411)</f>
        <v>1450</v>
      </c>
      <c r="C406" s="73">
        <f>SUM(C407:C411)</f>
        <v>1362</v>
      </c>
      <c r="D406" s="74">
        <f t="shared" si="12"/>
        <v>93.9310344827586</v>
      </c>
      <c r="E406" s="75">
        <f t="shared" si="13"/>
        <v>7.49802683504342</v>
      </c>
      <c r="F406" s="80">
        <v>1267</v>
      </c>
    </row>
    <row r="407" customHeight="1" spans="1:6">
      <c r="A407" s="77" t="s">
        <v>10</v>
      </c>
      <c r="B407" s="73">
        <v>420</v>
      </c>
      <c r="C407" s="73">
        <v>497</v>
      </c>
      <c r="D407" s="74">
        <f t="shared" si="12"/>
        <v>118.333333333333</v>
      </c>
      <c r="E407" s="75">
        <f t="shared" si="13"/>
        <v>19.7590361445783</v>
      </c>
      <c r="F407" s="80">
        <v>415</v>
      </c>
    </row>
    <row r="408" customHeight="1" spans="1:6">
      <c r="A408" s="77" t="s">
        <v>11</v>
      </c>
      <c r="B408" s="73">
        <v>340</v>
      </c>
      <c r="C408" s="73">
        <v>535</v>
      </c>
      <c r="D408" s="74">
        <f t="shared" si="12"/>
        <v>157.352941176471</v>
      </c>
      <c r="E408" s="75">
        <f t="shared" si="13"/>
        <v>60.1796407185629</v>
      </c>
      <c r="F408" s="80">
        <v>334</v>
      </c>
    </row>
    <row r="409" customHeight="1" spans="1:6">
      <c r="A409" s="77" t="s">
        <v>1084</v>
      </c>
      <c r="B409" s="73">
        <v>100</v>
      </c>
      <c r="C409" s="73"/>
      <c r="D409" s="74">
        <f t="shared" si="12"/>
        <v>0</v>
      </c>
      <c r="E409" s="75">
        <f t="shared" si="13"/>
        <v>-100</v>
      </c>
      <c r="F409" s="80">
        <v>100</v>
      </c>
    </row>
    <row r="410" customHeight="1" spans="1:6">
      <c r="A410" s="77" t="s">
        <v>838</v>
      </c>
      <c r="B410" s="73">
        <v>190</v>
      </c>
      <c r="C410" s="73">
        <v>20</v>
      </c>
      <c r="D410" s="74">
        <f t="shared" si="12"/>
        <v>10.5263157894737</v>
      </c>
      <c r="E410" s="75">
        <f t="shared" si="13"/>
        <v>-89.1891891891892</v>
      </c>
      <c r="F410" s="80">
        <v>185</v>
      </c>
    </row>
    <row r="411" customHeight="1" spans="1:6">
      <c r="A411" s="77" t="s">
        <v>1085</v>
      </c>
      <c r="B411" s="73">
        <v>400</v>
      </c>
      <c r="C411" s="73">
        <v>310</v>
      </c>
      <c r="D411" s="74">
        <f t="shared" si="12"/>
        <v>77.5</v>
      </c>
      <c r="E411" s="75">
        <f t="shared" si="13"/>
        <v>33.0472103004292</v>
      </c>
      <c r="F411" s="80">
        <v>233</v>
      </c>
    </row>
    <row r="412" customHeight="1" spans="1:6">
      <c r="A412" s="77" t="s">
        <v>851</v>
      </c>
      <c r="B412" s="73">
        <f>SUM(B413:B414)</f>
        <v>1587</v>
      </c>
      <c r="C412" s="73">
        <f>SUM(C413:C414)</f>
        <v>1571</v>
      </c>
      <c r="D412" s="74">
        <f t="shared" si="12"/>
        <v>98.9918084436043</v>
      </c>
      <c r="E412" s="75">
        <f t="shared" si="13"/>
        <v>22342.8571428571</v>
      </c>
      <c r="F412" s="80">
        <f>SUM(F413:F414)</f>
        <v>7</v>
      </c>
    </row>
    <row r="413" customHeight="1" spans="1:6">
      <c r="A413" s="77" t="s">
        <v>865</v>
      </c>
      <c r="B413" s="73"/>
      <c r="C413" s="73">
        <v>1</v>
      </c>
      <c r="D413" s="74"/>
      <c r="E413" s="75"/>
      <c r="F413" s="80"/>
    </row>
    <row r="414" customHeight="1" spans="1:6">
      <c r="A414" s="77" t="s">
        <v>866</v>
      </c>
      <c r="B414" s="73">
        <v>1587</v>
      </c>
      <c r="C414" s="73">
        <v>1570</v>
      </c>
      <c r="D414" s="74">
        <f t="shared" si="12"/>
        <v>98.9287964713295</v>
      </c>
      <c r="E414" s="75">
        <f t="shared" si="13"/>
        <v>22328.5714285714</v>
      </c>
      <c r="F414" s="80">
        <v>7</v>
      </c>
    </row>
    <row r="415" customHeight="1" spans="1:6">
      <c r="A415" s="77" t="s">
        <v>882</v>
      </c>
      <c r="B415" s="73">
        <f>SUM(B416:B417)</f>
        <v>208</v>
      </c>
      <c r="C415" s="73">
        <f>SUM(C416:C417)</f>
        <v>247</v>
      </c>
      <c r="D415" s="74">
        <f t="shared" si="12"/>
        <v>118.75</v>
      </c>
      <c r="E415" s="75">
        <f t="shared" si="13"/>
        <v>19.9029126213592</v>
      </c>
      <c r="F415" s="80">
        <v>206</v>
      </c>
    </row>
    <row r="416" customHeight="1" spans="1:6">
      <c r="A416" s="77" t="s">
        <v>887</v>
      </c>
      <c r="B416" s="73">
        <v>28</v>
      </c>
      <c r="C416" s="73">
        <v>40</v>
      </c>
      <c r="D416" s="74">
        <f t="shared" si="12"/>
        <v>142.857142857143</v>
      </c>
      <c r="E416" s="75">
        <f t="shared" si="13"/>
        <v>53.8461538461539</v>
      </c>
      <c r="F416" s="80">
        <v>26</v>
      </c>
    </row>
    <row r="417" customHeight="1" spans="1:6">
      <c r="A417" s="77" t="s">
        <v>893</v>
      </c>
      <c r="B417" s="73">
        <v>180</v>
      </c>
      <c r="C417" s="73">
        <v>207</v>
      </c>
      <c r="D417" s="74">
        <f t="shared" si="12"/>
        <v>115</v>
      </c>
      <c r="E417" s="75">
        <f t="shared" si="13"/>
        <v>15</v>
      </c>
      <c r="F417" s="80">
        <v>180</v>
      </c>
    </row>
    <row r="418" customHeight="1" spans="1:6">
      <c r="A418" s="77" t="s">
        <v>1086</v>
      </c>
      <c r="B418" s="73">
        <f>B419</f>
        <v>455</v>
      </c>
      <c r="C418" s="73">
        <f>C419</f>
        <v>400</v>
      </c>
      <c r="D418" s="74">
        <f t="shared" si="12"/>
        <v>87.9120879120879</v>
      </c>
      <c r="E418" s="75">
        <f t="shared" si="13"/>
        <v>-80</v>
      </c>
      <c r="F418" s="80">
        <f>F419</f>
        <v>2000</v>
      </c>
    </row>
    <row r="419" customHeight="1" spans="1:6">
      <c r="A419" s="77" t="s">
        <v>1087</v>
      </c>
      <c r="B419" s="73">
        <v>455</v>
      </c>
      <c r="C419" s="73">
        <v>400</v>
      </c>
      <c r="D419" s="74">
        <f t="shared" si="12"/>
        <v>87.9120879120879</v>
      </c>
      <c r="E419" s="75">
        <f t="shared" si="13"/>
        <v>-80</v>
      </c>
      <c r="F419" s="80">
        <v>2000</v>
      </c>
    </row>
    <row r="420" customHeight="1" spans="1:6">
      <c r="A420" s="77" t="s">
        <v>1088</v>
      </c>
      <c r="B420" s="73">
        <f>SUM(B421,B425,B427)</f>
        <v>5400</v>
      </c>
      <c r="C420" s="73">
        <f>SUM(C421,C425,C427)</f>
        <v>5621</v>
      </c>
      <c r="D420" s="74">
        <f t="shared" si="12"/>
        <v>104.092592592593</v>
      </c>
      <c r="E420" s="75">
        <f t="shared" si="13"/>
        <v>5.32134157766535</v>
      </c>
      <c r="F420" s="80">
        <v>5337</v>
      </c>
    </row>
    <row r="421" customHeight="1" spans="1:6">
      <c r="A421" s="77" t="s">
        <v>897</v>
      </c>
      <c r="B421" s="73">
        <f>SUM(B422:B424)</f>
        <v>400</v>
      </c>
      <c r="C421" s="73">
        <f>SUM(C422:C423)</f>
        <v>254</v>
      </c>
      <c r="D421" s="74">
        <f t="shared" si="12"/>
        <v>63.5</v>
      </c>
      <c r="E421" s="75">
        <f t="shared" si="13"/>
        <v>-35.8585858585859</v>
      </c>
      <c r="F421" s="80">
        <f>SUM(F422:F424)</f>
        <v>396</v>
      </c>
    </row>
    <row r="422" customHeight="1" spans="1:6">
      <c r="A422" s="77" t="s">
        <v>902</v>
      </c>
      <c r="B422" s="73">
        <v>210</v>
      </c>
      <c r="C422" s="73">
        <v>207</v>
      </c>
      <c r="D422" s="74">
        <f t="shared" si="12"/>
        <v>98.5714285714286</v>
      </c>
      <c r="E422" s="75">
        <f t="shared" si="13"/>
        <v>1781.81818181818</v>
      </c>
      <c r="F422" s="80">
        <v>11</v>
      </c>
    </row>
    <row r="423" customHeight="1" spans="1:6">
      <c r="A423" s="77" t="s">
        <v>904</v>
      </c>
      <c r="B423" s="73">
        <v>18</v>
      </c>
      <c r="C423" s="73">
        <v>47</v>
      </c>
      <c r="D423" s="74">
        <f t="shared" si="12"/>
        <v>261.111111111111</v>
      </c>
      <c r="E423" s="75">
        <f t="shared" si="13"/>
        <v>193.75</v>
      </c>
      <c r="F423" s="80">
        <v>16</v>
      </c>
    </row>
    <row r="424" customHeight="1" spans="1:6">
      <c r="A424" s="77" t="s">
        <v>905</v>
      </c>
      <c r="B424" s="73">
        <v>172</v>
      </c>
      <c r="C424" s="73"/>
      <c r="D424" s="74">
        <f t="shared" si="12"/>
        <v>0</v>
      </c>
      <c r="E424" s="75">
        <f t="shared" si="13"/>
        <v>-100</v>
      </c>
      <c r="F424" s="80">
        <v>369</v>
      </c>
    </row>
    <row r="425" customHeight="1" spans="1:6">
      <c r="A425" s="77" t="s">
        <v>1089</v>
      </c>
      <c r="B425" s="73">
        <f>SUM(B426:B426)</f>
        <v>4180</v>
      </c>
      <c r="C425" s="73">
        <f>SUM(C426:C426)</f>
        <v>5170</v>
      </c>
      <c r="D425" s="74">
        <f t="shared" si="12"/>
        <v>123.684210526316</v>
      </c>
      <c r="E425" s="75">
        <f t="shared" si="13"/>
        <v>25.3637245392822</v>
      </c>
      <c r="F425" s="80">
        <v>4124</v>
      </c>
    </row>
    <row r="426" customHeight="1" spans="1:6">
      <c r="A426" s="77" t="s">
        <v>907</v>
      </c>
      <c r="B426" s="73">
        <v>4180</v>
      </c>
      <c r="C426" s="73">
        <v>5170</v>
      </c>
      <c r="D426" s="74">
        <f t="shared" si="12"/>
        <v>123.684210526316</v>
      </c>
      <c r="E426" s="75">
        <f t="shared" si="13"/>
        <v>25.3637245392822</v>
      </c>
      <c r="F426" s="80">
        <v>4124</v>
      </c>
    </row>
    <row r="427" customHeight="1" spans="1:6">
      <c r="A427" s="77" t="s">
        <v>910</v>
      </c>
      <c r="B427" s="73">
        <f>SUM(B428:B428)</f>
        <v>820</v>
      </c>
      <c r="C427" s="73">
        <f>SUM(C428:C428)</f>
        <v>197</v>
      </c>
      <c r="D427" s="74">
        <f t="shared" si="12"/>
        <v>24.0243902439024</v>
      </c>
      <c r="E427" s="75">
        <f t="shared" si="13"/>
        <v>-75.8873929008568</v>
      </c>
      <c r="F427" s="80">
        <v>817</v>
      </c>
    </row>
    <row r="428" customHeight="1" spans="1:6">
      <c r="A428" s="77" t="s">
        <v>913</v>
      </c>
      <c r="B428" s="73">
        <v>820</v>
      </c>
      <c r="C428" s="73">
        <v>197</v>
      </c>
      <c r="D428" s="74">
        <f t="shared" si="12"/>
        <v>24.0243902439024</v>
      </c>
      <c r="E428" s="75">
        <f t="shared" si="13"/>
        <v>-75.8873929008568</v>
      </c>
      <c r="F428" s="80">
        <v>817</v>
      </c>
    </row>
    <row r="429" customHeight="1" spans="1:6">
      <c r="A429" s="77" t="s">
        <v>1090</v>
      </c>
      <c r="B429" s="73">
        <f>SUM(B430)</f>
        <v>950</v>
      </c>
      <c r="C429" s="73">
        <f>SUM(C430)</f>
        <v>872</v>
      </c>
      <c r="D429" s="74">
        <f t="shared" si="12"/>
        <v>91.7894736842105</v>
      </c>
      <c r="E429" s="75">
        <f t="shared" si="13"/>
        <v>-5.62770562770562</v>
      </c>
      <c r="F429" s="80">
        <v>924</v>
      </c>
    </row>
    <row r="430" customHeight="1" spans="1:6">
      <c r="A430" s="77" t="s">
        <v>915</v>
      </c>
      <c r="B430" s="73">
        <f>SUM(B431:B432)</f>
        <v>950</v>
      </c>
      <c r="C430" s="73">
        <f>SUM(C431:C432)</f>
        <v>872</v>
      </c>
      <c r="D430" s="74">
        <f t="shared" si="12"/>
        <v>91.7894736842105</v>
      </c>
      <c r="E430" s="75">
        <f t="shared" si="13"/>
        <v>-5.62770562770562</v>
      </c>
      <c r="F430" s="80">
        <v>924</v>
      </c>
    </row>
    <row r="431" customHeight="1" spans="1:6">
      <c r="A431" s="77" t="s">
        <v>923</v>
      </c>
      <c r="B431" s="73">
        <v>950</v>
      </c>
      <c r="C431" s="73">
        <v>870</v>
      </c>
      <c r="D431" s="74">
        <f t="shared" si="12"/>
        <v>91.5789473684211</v>
      </c>
      <c r="E431" s="75">
        <f t="shared" si="13"/>
        <v>-5.63991323210412</v>
      </c>
      <c r="F431" s="80">
        <v>922</v>
      </c>
    </row>
    <row r="432" customHeight="1" spans="1:6">
      <c r="A432" s="77" t="s">
        <v>925</v>
      </c>
      <c r="B432" s="73"/>
      <c r="C432" s="73">
        <v>2</v>
      </c>
      <c r="D432" s="74"/>
      <c r="E432" s="75">
        <f t="shared" si="13"/>
        <v>0</v>
      </c>
      <c r="F432" s="80">
        <v>2</v>
      </c>
    </row>
    <row r="433" customHeight="1" spans="1:6">
      <c r="A433" s="77" t="s">
        <v>1091</v>
      </c>
      <c r="B433" s="73">
        <f>B434+B442+B448+B444</f>
        <v>1400</v>
      </c>
      <c r="C433" s="73">
        <f>C434+C442+C448</f>
        <v>1513</v>
      </c>
      <c r="D433" s="74">
        <f t="shared" si="12"/>
        <v>108.071428571429</v>
      </c>
      <c r="E433" s="75">
        <f t="shared" si="13"/>
        <v>0.132362673726007</v>
      </c>
      <c r="F433" s="80">
        <f>F434+F442+F448+F444</f>
        <v>1511</v>
      </c>
    </row>
    <row r="434" customHeight="1" spans="1:6">
      <c r="A434" s="77" t="s">
        <v>1092</v>
      </c>
      <c r="B434" s="73">
        <f>SUM(B435:B441)</f>
        <v>570</v>
      </c>
      <c r="C434" s="73">
        <f>SUM(C435:C441)</f>
        <v>815</v>
      </c>
      <c r="D434" s="74">
        <f t="shared" si="12"/>
        <v>142.982456140351</v>
      </c>
      <c r="E434" s="75">
        <f t="shared" si="13"/>
        <v>47.1119133574007</v>
      </c>
      <c r="F434" s="80">
        <v>554</v>
      </c>
    </row>
    <row r="435" customHeight="1" spans="1:6">
      <c r="A435" s="77" t="s">
        <v>10</v>
      </c>
      <c r="B435" s="73">
        <v>425</v>
      </c>
      <c r="C435" s="73">
        <v>478</v>
      </c>
      <c r="D435" s="74">
        <f t="shared" si="12"/>
        <v>112.470588235294</v>
      </c>
      <c r="E435" s="75">
        <f t="shared" si="13"/>
        <v>15.1807228915663</v>
      </c>
      <c r="F435" s="80">
        <v>415</v>
      </c>
    </row>
    <row r="436" customHeight="1" spans="1:6">
      <c r="A436" s="77" t="s">
        <v>11</v>
      </c>
      <c r="B436" s="73">
        <v>65</v>
      </c>
      <c r="C436" s="73">
        <v>130</v>
      </c>
      <c r="D436" s="74">
        <f t="shared" si="12"/>
        <v>200</v>
      </c>
      <c r="E436" s="75">
        <f t="shared" si="13"/>
        <v>113.114754098361</v>
      </c>
      <c r="F436" s="80">
        <v>61</v>
      </c>
    </row>
    <row r="437" customHeight="1" spans="1:6">
      <c r="A437" s="77" t="s">
        <v>1093</v>
      </c>
      <c r="B437" s="73"/>
      <c r="C437" s="73">
        <v>15</v>
      </c>
      <c r="D437" s="74"/>
      <c r="E437" s="75"/>
      <c r="F437" s="80"/>
    </row>
    <row r="438" customHeight="1" spans="1:6">
      <c r="A438" s="77" t="s">
        <v>1094</v>
      </c>
      <c r="B438" s="73">
        <v>50</v>
      </c>
      <c r="C438" s="73">
        <v>47</v>
      </c>
      <c r="D438" s="74">
        <f t="shared" si="12"/>
        <v>94</v>
      </c>
      <c r="E438" s="75">
        <f t="shared" si="13"/>
        <v>-4.08163265306123</v>
      </c>
      <c r="F438" s="80">
        <v>49</v>
      </c>
    </row>
    <row r="439" customHeight="1" spans="1:6">
      <c r="A439" s="77" t="s">
        <v>1095</v>
      </c>
      <c r="B439" s="73"/>
      <c r="C439" s="73">
        <v>20</v>
      </c>
      <c r="D439" s="74"/>
      <c r="E439" s="75"/>
      <c r="F439" s="80"/>
    </row>
    <row r="440" customHeight="1" spans="1:6">
      <c r="A440" s="77" t="s">
        <v>1096</v>
      </c>
      <c r="B440" s="73"/>
      <c r="C440" s="73">
        <v>5</v>
      </c>
      <c r="D440" s="74"/>
      <c r="E440" s="75"/>
      <c r="F440" s="80"/>
    </row>
    <row r="441" customHeight="1" spans="1:6">
      <c r="A441" s="77" t="s">
        <v>1097</v>
      </c>
      <c r="B441" s="73">
        <v>30</v>
      </c>
      <c r="C441" s="73">
        <v>120</v>
      </c>
      <c r="D441" s="74">
        <f t="shared" si="12"/>
        <v>400</v>
      </c>
      <c r="E441" s="75">
        <f t="shared" si="13"/>
        <v>313.793103448276</v>
      </c>
      <c r="F441" s="80">
        <v>29</v>
      </c>
    </row>
    <row r="442" customHeight="1" spans="1:6">
      <c r="A442" s="77" t="s">
        <v>1098</v>
      </c>
      <c r="B442" s="73">
        <f>B443</f>
        <v>800</v>
      </c>
      <c r="C442" s="73">
        <f>C443</f>
        <v>488</v>
      </c>
      <c r="D442" s="74">
        <f t="shared" si="12"/>
        <v>61</v>
      </c>
      <c r="E442" s="75">
        <f t="shared" si="13"/>
        <v>-36.5409622886866</v>
      </c>
      <c r="F442" s="80">
        <f>F443</f>
        <v>769</v>
      </c>
    </row>
    <row r="443" customHeight="1" spans="1:6">
      <c r="A443" s="77" t="s">
        <v>1099</v>
      </c>
      <c r="B443" s="73">
        <v>800</v>
      </c>
      <c r="C443" s="73">
        <v>488</v>
      </c>
      <c r="D443" s="74">
        <f t="shared" si="12"/>
        <v>61</v>
      </c>
      <c r="E443" s="75">
        <f t="shared" si="13"/>
        <v>-36.5409622886866</v>
      </c>
      <c r="F443" s="80">
        <v>769</v>
      </c>
    </row>
    <row r="444" customHeight="1" spans="1:6">
      <c r="A444" s="77" t="s">
        <v>1100</v>
      </c>
      <c r="B444" s="73">
        <f>SUM(B445:B447)</f>
        <v>30</v>
      </c>
      <c r="C444" s="73"/>
      <c r="D444" s="74">
        <f t="shared" si="12"/>
        <v>0</v>
      </c>
      <c r="E444" s="75">
        <f t="shared" si="13"/>
        <v>-100</v>
      </c>
      <c r="F444" s="80">
        <f>SUM(F445:F447)</f>
        <v>29</v>
      </c>
    </row>
    <row r="445" customHeight="1" spans="1:6">
      <c r="A445" s="77" t="s">
        <v>376</v>
      </c>
      <c r="B445" s="73">
        <v>18</v>
      </c>
      <c r="C445" s="73"/>
      <c r="D445" s="74">
        <f t="shared" si="12"/>
        <v>0</v>
      </c>
      <c r="E445" s="75">
        <f t="shared" si="13"/>
        <v>-100</v>
      </c>
      <c r="F445" s="80">
        <v>17</v>
      </c>
    </row>
    <row r="446" customHeight="1" spans="1:6">
      <c r="A446" s="77" t="s">
        <v>378</v>
      </c>
      <c r="B446" s="73">
        <v>10</v>
      </c>
      <c r="C446" s="73"/>
      <c r="D446" s="74">
        <f t="shared" si="12"/>
        <v>0</v>
      </c>
      <c r="E446" s="75">
        <f t="shared" si="13"/>
        <v>-100</v>
      </c>
      <c r="F446" s="80">
        <v>10</v>
      </c>
    </row>
    <row r="447" customHeight="1" spans="1:6">
      <c r="A447" s="77" t="s">
        <v>379</v>
      </c>
      <c r="B447" s="73">
        <v>2</v>
      </c>
      <c r="C447" s="73"/>
      <c r="D447" s="74">
        <f t="shared" si="12"/>
        <v>0</v>
      </c>
      <c r="E447" s="75">
        <f t="shared" si="13"/>
        <v>-100</v>
      </c>
      <c r="F447" s="80">
        <v>2</v>
      </c>
    </row>
    <row r="448" customHeight="1" spans="1:6">
      <c r="A448" s="77" t="s">
        <v>1101</v>
      </c>
      <c r="B448" s="73"/>
      <c r="C448" s="73">
        <v>210</v>
      </c>
      <c r="D448" s="74"/>
      <c r="E448" s="75">
        <f t="shared" si="13"/>
        <v>32.0754716981132</v>
      </c>
      <c r="F448" s="80">
        <v>159</v>
      </c>
    </row>
    <row r="449" customHeight="1" spans="1:6">
      <c r="A449" s="77" t="s">
        <v>960</v>
      </c>
      <c r="B449" s="73">
        <f>B450</f>
        <v>750</v>
      </c>
      <c r="C449" s="73">
        <f>C450</f>
        <v>267</v>
      </c>
      <c r="D449" s="74">
        <f t="shared" si="12"/>
        <v>35.6</v>
      </c>
      <c r="E449" s="75">
        <f t="shared" si="13"/>
        <v>-64.1610738255034</v>
      </c>
      <c r="F449" s="80">
        <v>745</v>
      </c>
    </row>
    <row r="450" customHeight="1" spans="1:6">
      <c r="A450" s="77" t="s">
        <v>1102</v>
      </c>
      <c r="B450" s="73">
        <f>B451</f>
        <v>750</v>
      </c>
      <c r="C450" s="73">
        <f>C451</f>
        <v>267</v>
      </c>
      <c r="D450" s="74">
        <f t="shared" si="12"/>
        <v>35.6</v>
      </c>
      <c r="E450" s="75">
        <f t="shared" si="13"/>
        <v>-64.1610738255034</v>
      </c>
      <c r="F450" s="80">
        <v>745</v>
      </c>
    </row>
    <row r="451" customHeight="1" spans="1:6">
      <c r="A451" s="77" t="s">
        <v>1103</v>
      </c>
      <c r="B451" s="73">
        <v>750</v>
      </c>
      <c r="C451" s="73">
        <v>267</v>
      </c>
      <c r="D451" s="74">
        <f t="shared" si="12"/>
        <v>35.6</v>
      </c>
      <c r="E451" s="75">
        <f t="shared" si="13"/>
        <v>-64.1610738255034</v>
      </c>
      <c r="F451" s="80">
        <v>745</v>
      </c>
    </row>
    <row r="452" customHeight="1" spans="1:6">
      <c r="A452" s="77" t="s">
        <v>961</v>
      </c>
      <c r="B452" s="73">
        <f>B453</f>
        <v>8420</v>
      </c>
      <c r="C452" s="73">
        <f>C453</f>
        <v>8566</v>
      </c>
      <c r="D452" s="74">
        <f t="shared" si="12"/>
        <v>101.733966745843</v>
      </c>
      <c r="E452" s="75">
        <f t="shared" si="13"/>
        <v>27.3944080904224</v>
      </c>
      <c r="F452" s="80">
        <v>6724</v>
      </c>
    </row>
    <row r="453" customHeight="1" spans="1:6">
      <c r="A453" s="77" t="s">
        <v>1104</v>
      </c>
      <c r="B453" s="73">
        <f>B454</f>
        <v>8420</v>
      </c>
      <c r="C453" s="73">
        <f>C454</f>
        <v>8566</v>
      </c>
      <c r="D453" s="74">
        <f t="shared" ref="D453:D464" si="14">C453/B453*100</f>
        <v>101.733966745843</v>
      </c>
      <c r="E453" s="75">
        <f t="shared" ref="E453:E464" si="15">C453/F453*100-100</f>
        <v>27.3944080904224</v>
      </c>
      <c r="F453" s="80">
        <v>6724</v>
      </c>
    </row>
    <row r="454" customHeight="1" spans="1:6">
      <c r="A454" s="77" t="s">
        <v>1105</v>
      </c>
      <c r="B454" s="73">
        <v>8420</v>
      </c>
      <c r="C454" s="73">
        <v>8566</v>
      </c>
      <c r="D454" s="74">
        <f t="shared" si="14"/>
        <v>101.733966745843</v>
      </c>
      <c r="E454" s="75">
        <f t="shared" si="15"/>
        <v>27.3944080904224</v>
      </c>
      <c r="F454" s="80">
        <v>6724</v>
      </c>
    </row>
    <row r="455" customHeight="1" spans="1:6">
      <c r="A455" s="77" t="s">
        <v>1106</v>
      </c>
      <c r="B455" s="73">
        <f>B456</f>
        <v>40</v>
      </c>
      <c r="C455" s="73">
        <f>C456</f>
        <v>66</v>
      </c>
      <c r="D455" s="74">
        <f t="shared" si="14"/>
        <v>165</v>
      </c>
      <c r="E455" s="75">
        <f t="shared" si="15"/>
        <v>20</v>
      </c>
      <c r="F455" s="80">
        <v>55</v>
      </c>
    </row>
    <row r="456" customHeight="1" spans="1:6">
      <c r="A456" s="77" t="s">
        <v>1107</v>
      </c>
      <c r="B456" s="73">
        <v>40</v>
      </c>
      <c r="C456" s="73">
        <v>66</v>
      </c>
      <c r="D456" s="74">
        <f t="shared" si="14"/>
        <v>165</v>
      </c>
      <c r="E456" s="75">
        <f t="shared" si="15"/>
        <v>20</v>
      </c>
      <c r="F456" s="80">
        <v>55</v>
      </c>
    </row>
    <row r="457" customHeight="1" spans="1:6">
      <c r="A457" s="87" t="s">
        <v>1108</v>
      </c>
      <c r="B457" s="88">
        <f>SUM(B458:B463)</f>
        <v>23567</v>
      </c>
      <c r="C457" s="88">
        <f>SUM(C458:C463)</f>
        <v>25886</v>
      </c>
      <c r="D457" s="69">
        <f t="shared" si="14"/>
        <v>109.840030551194</v>
      </c>
      <c r="E457" s="70">
        <f t="shared" si="15"/>
        <v>23.9157491622786</v>
      </c>
      <c r="F457" s="80">
        <f>SUM(F458:F463)</f>
        <v>20890</v>
      </c>
    </row>
    <row r="458" customHeight="1" spans="1:6">
      <c r="A458" s="77" t="s">
        <v>964</v>
      </c>
      <c r="B458" s="73">
        <v>3000</v>
      </c>
      <c r="C458" s="73">
        <v>2156</v>
      </c>
      <c r="D458" s="74">
        <f t="shared" si="14"/>
        <v>71.8666666666667</v>
      </c>
      <c r="E458" s="75">
        <f t="shared" si="15"/>
        <v>208.882521489971</v>
      </c>
      <c r="F458" s="80">
        <v>698</v>
      </c>
    </row>
    <row r="459" customHeight="1" spans="1:6">
      <c r="A459" s="77" t="s">
        <v>965</v>
      </c>
      <c r="B459" s="73"/>
      <c r="C459" s="73"/>
      <c r="D459" s="74"/>
      <c r="E459" s="75"/>
      <c r="F459" s="80"/>
    </row>
    <row r="460" customHeight="1" spans="1:6">
      <c r="A460" s="77" t="s">
        <v>1109</v>
      </c>
      <c r="B460" s="73">
        <v>21</v>
      </c>
      <c r="C460" s="73">
        <v>21</v>
      </c>
      <c r="D460" s="74">
        <f t="shared" si="14"/>
        <v>100</v>
      </c>
      <c r="E460" s="75">
        <f t="shared" si="15"/>
        <v>-89.4472361809045</v>
      </c>
      <c r="F460" s="80">
        <v>199</v>
      </c>
    </row>
    <row r="461" customHeight="1" spans="1:6">
      <c r="A461" s="77" t="s">
        <v>1110</v>
      </c>
      <c r="B461" s="73">
        <v>9791</v>
      </c>
      <c r="C461" s="73">
        <v>12954</v>
      </c>
      <c r="D461" s="74">
        <f t="shared" si="14"/>
        <v>132.3051782249</v>
      </c>
      <c r="E461" s="75">
        <f t="shared" si="15"/>
        <v>-33.0646411409084</v>
      </c>
      <c r="F461" s="80">
        <v>19353</v>
      </c>
    </row>
    <row r="462" customHeight="1" spans="1:6">
      <c r="A462" s="77" t="s">
        <v>1111</v>
      </c>
      <c r="B462" s="73">
        <v>755</v>
      </c>
      <c r="C462" s="73">
        <v>755</v>
      </c>
      <c r="D462" s="74">
        <f t="shared" si="14"/>
        <v>100</v>
      </c>
      <c r="E462" s="75">
        <f t="shared" si="15"/>
        <v>17.96875</v>
      </c>
      <c r="F462" s="80">
        <v>640</v>
      </c>
    </row>
    <row r="463" customHeight="1" spans="1:6">
      <c r="A463" s="77" t="s">
        <v>1112</v>
      </c>
      <c r="B463" s="73">
        <v>10000</v>
      </c>
      <c r="C463" s="73">
        <v>10000</v>
      </c>
      <c r="D463" s="74">
        <f t="shared" si="14"/>
        <v>100</v>
      </c>
      <c r="E463" s="75"/>
      <c r="F463" s="80"/>
    </row>
    <row r="464" customHeight="1" spans="1:6">
      <c r="A464" s="89" t="s">
        <v>1113</v>
      </c>
      <c r="B464" s="88">
        <f>B457+B4</f>
        <v>318567</v>
      </c>
      <c r="C464" s="88">
        <f>C457+C4</f>
        <v>328798</v>
      </c>
      <c r="D464" s="74">
        <f t="shared" si="14"/>
        <v>103.211569308811</v>
      </c>
      <c r="E464" s="75">
        <f t="shared" si="15"/>
        <v>8.77194143217261</v>
      </c>
      <c r="F464" s="80">
        <f>F4+F457</f>
        <v>302282</v>
      </c>
    </row>
    <row r="465" ht="44" customHeight="1" spans="1:5">
      <c r="A465" s="59" t="s">
        <v>1114</v>
      </c>
      <c r="C465" s="59"/>
      <c r="D465" s="59"/>
      <c r="E465" s="59"/>
    </row>
  </sheetData>
  <mergeCells count="3">
    <mergeCell ref="A1:E1"/>
    <mergeCell ref="D2:E2"/>
    <mergeCell ref="A465:E465"/>
  </mergeCells>
  <conditionalFormatting sqref="E2:E464">
    <cfRule type="cellIs" dxfId="0" priority="6" stopIfTrue="1" operator="equal">
      <formula>0</formula>
    </cfRule>
  </conditionalFormatting>
  <conditionalFormatting sqref="E3:E464">
    <cfRule type="cellIs" dxfId="0" priority="5" stopIfTrue="1" operator="equal">
      <formula>0</formula>
    </cfRule>
    <cfRule type="cellIs" dxfId="0" priority="4" stopIfTrue="1" operator="equal">
      <formula>0</formula>
    </cfRule>
  </conditionalFormatting>
  <conditionalFormatting sqref="E30:E36">
    <cfRule type="cellIs" dxfId="0" priority="3" stopIfTrue="1" operator="equal">
      <formula>0</formula>
    </cfRule>
    <cfRule type="cellIs" dxfId="0" priority="2" stopIfTrue="1" operator="equal">
      <formula>0</formula>
    </cfRule>
    <cfRule type="cellIs" dxfId="0" priority="1" stopIfTrue="1" operator="equal">
      <formula>0</formula>
    </cfRule>
  </conditionalFormatting>
  <conditionalFormatting sqref="A10 E3:E464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showGridLines="0" showZeros="0" topLeftCell="A37" workbookViewId="0">
      <selection activeCell="O43" sqref="O43"/>
    </sheetView>
  </sheetViews>
  <sheetFormatPr defaultColWidth="9" defaultRowHeight="13.5" outlineLevelCol="4"/>
  <cols>
    <col min="1" max="1" width="26.625" style="32" customWidth="1"/>
    <col min="2" max="2" width="15.875" style="33" customWidth="1"/>
    <col min="3" max="3" width="14.625" style="32" customWidth="1"/>
    <col min="4" max="4" width="14.875" style="34" hidden="1" customWidth="1"/>
    <col min="5" max="5" width="16.625" style="33" customWidth="1"/>
    <col min="6" max="16384" width="9" style="35"/>
  </cols>
  <sheetData>
    <row r="1" s="30" customFormat="1" ht="24" customHeight="1" spans="1:5">
      <c r="A1" s="36" t="s">
        <v>1115</v>
      </c>
      <c r="B1" s="36"/>
      <c r="C1" s="36"/>
      <c r="D1" s="36"/>
      <c r="E1" s="36"/>
    </row>
    <row r="2" ht="23.25" customHeight="1" spans="4:5">
      <c r="D2" s="37"/>
      <c r="E2" s="38" t="s">
        <v>1</v>
      </c>
    </row>
    <row r="3" ht="31.5" customHeight="1" spans="1:5">
      <c r="A3" s="39" t="s">
        <v>1116</v>
      </c>
      <c r="B3" s="39" t="s">
        <v>973</v>
      </c>
      <c r="C3" s="39" t="s">
        <v>974</v>
      </c>
      <c r="D3" s="40" t="s">
        <v>1117</v>
      </c>
      <c r="E3" s="39" t="s">
        <v>975</v>
      </c>
    </row>
    <row r="4" s="31" customFormat="1" ht="25.5" customHeight="1" spans="1:5">
      <c r="A4" s="41" t="s">
        <v>1118</v>
      </c>
      <c r="B4" s="42">
        <f>B5+B10+B21+B22+B23+B27+B28+B29+B30+B36+B37+B38+B39+B40+B41</f>
        <v>91000</v>
      </c>
      <c r="C4" s="42">
        <f>C5+C10+C21+C22+C23+C27+C28+C29+C30+C36+C37+C38+C39+C40+C41</f>
        <v>96606</v>
      </c>
      <c r="D4" s="42">
        <f>D5+D10+D21+D22+D23+D27+D28+D29+D30+D36+D37+D38+D39+D40+D41</f>
        <v>73049</v>
      </c>
      <c r="E4" s="43">
        <f t="shared" ref="E4:E21" si="0">(C4/B4)</f>
        <v>1.0616043956044</v>
      </c>
    </row>
    <row r="5" ht="25.5" customHeight="1" spans="1:5">
      <c r="A5" s="44" t="s">
        <v>1119</v>
      </c>
      <c r="B5" s="45">
        <f>SUM(B6:B9)</f>
        <v>45490</v>
      </c>
      <c r="C5" s="45">
        <f>SUM(C6:C9)</f>
        <v>50572</v>
      </c>
      <c r="D5" s="45">
        <f>SUM(D6:D9)</f>
        <v>36526</v>
      </c>
      <c r="E5" s="46">
        <f t="shared" si="0"/>
        <v>1.11171686084854</v>
      </c>
    </row>
    <row r="6" ht="25.5" customHeight="1" spans="1:5">
      <c r="A6" s="44" t="s">
        <v>1120</v>
      </c>
      <c r="B6" s="47">
        <v>32900</v>
      </c>
      <c r="C6" s="45">
        <v>36447</v>
      </c>
      <c r="D6" s="45">
        <v>24885</v>
      </c>
      <c r="E6" s="46">
        <f t="shared" si="0"/>
        <v>1.10781155015198</v>
      </c>
    </row>
    <row r="7" ht="25.5" customHeight="1" spans="1:5">
      <c r="A7" s="44" t="s">
        <v>1121</v>
      </c>
      <c r="B7" s="47">
        <v>6300</v>
      </c>
      <c r="C7" s="45">
        <v>6866</v>
      </c>
      <c r="D7" s="45">
        <v>4341</v>
      </c>
      <c r="E7" s="46">
        <f t="shared" si="0"/>
        <v>1.08984126984127</v>
      </c>
    </row>
    <row r="8" ht="25.5" customHeight="1" spans="1:5">
      <c r="A8" s="44" t="s">
        <v>1122</v>
      </c>
      <c r="B8" s="47">
        <v>3900</v>
      </c>
      <c r="C8" s="45">
        <v>4708</v>
      </c>
      <c r="D8" s="45">
        <v>5157</v>
      </c>
      <c r="E8" s="46">
        <f t="shared" si="0"/>
        <v>1.20717948717949</v>
      </c>
    </row>
    <row r="9" ht="25.5" customHeight="1" spans="1:5">
      <c r="A9" s="44" t="s">
        <v>1123</v>
      </c>
      <c r="B9" s="47">
        <v>2390</v>
      </c>
      <c r="C9" s="45">
        <v>2551</v>
      </c>
      <c r="D9" s="45">
        <v>2143</v>
      </c>
      <c r="E9" s="46">
        <f t="shared" si="0"/>
        <v>1.0673640167364</v>
      </c>
    </row>
    <row r="10" ht="25.5" customHeight="1" spans="1:5">
      <c r="A10" s="44" t="s">
        <v>1124</v>
      </c>
      <c r="B10" s="45">
        <f>SUM(B11:B20)</f>
        <v>7770</v>
      </c>
      <c r="C10" s="45">
        <f>SUM(C11:C20)</f>
        <v>7759</v>
      </c>
      <c r="D10" s="45">
        <f>SUM(D11:D20)</f>
        <v>6326</v>
      </c>
      <c r="E10" s="46">
        <f t="shared" si="0"/>
        <v>0.998584298584299</v>
      </c>
    </row>
    <row r="11" ht="25.5" customHeight="1" spans="1:5">
      <c r="A11" s="44" t="s">
        <v>1125</v>
      </c>
      <c r="B11" s="47">
        <v>3500</v>
      </c>
      <c r="C11" s="45">
        <v>3396</v>
      </c>
      <c r="D11" s="45">
        <v>3344</v>
      </c>
      <c r="E11" s="46">
        <f t="shared" si="0"/>
        <v>0.970285714285714</v>
      </c>
    </row>
    <row r="12" ht="25.5" customHeight="1" spans="1:5">
      <c r="A12" s="44" t="s">
        <v>1126</v>
      </c>
      <c r="B12" s="47">
        <v>40</v>
      </c>
      <c r="C12" s="45">
        <v>27</v>
      </c>
      <c r="D12" s="45">
        <v>31</v>
      </c>
      <c r="E12" s="46">
        <f t="shared" si="0"/>
        <v>0.675</v>
      </c>
    </row>
    <row r="13" ht="25.5" customHeight="1" spans="1:5">
      <c r="A13" s="44" t="s">
        <v>1127</v>
      </c>
      <c r="B13" s="47">
        <v>100</v>
      </c>
      <c r="C13" s="45">
        <v>96</v>
      </c>
      <c r="D13" s="45">
        <v>76</v>
      </c>
      <c r="E13" s="46">
        <f t="shared" si="0"/>
        <v>0.96</v>
      </c>
    </row>
    <row r="14" ht="25.5" customHeight="1" spans="1:5">
      <c r="A14" s="44" t="s">
        <v>1128</v>
      </c>
      <c r="B14" s="47">
        <v>15</v>
      </c>
      <c r="C14" s="45">
        <v>12</v>
      </c>
      <c r="D14" s="45">
        <v>21</v>
      </c>
      <c r="E14" s="46">
        <f t="shared" si="0"/>
        <v>0.8</v>
      </c>
    </row>
    <row r="15" ht="25.5" customHeight="1" spans="1:5">
      <c r="A15" s="44" t="s">
        <v>1129</v>
      </c>
      <c r="B15" s="47">
        <v>1895</v>
      </c>
      <c r="C15" s="45">
        <v>2014</v>
      </c>
      <c r="D15" s="45">
        <v>1218</v>
      </c>
      <c r="E15" s="46">
        <f t="shared" si="0"/>
        <v>1.06279683377309</v>
      </c>
    </row>
    <row r="16" ht="25.5" customHeight="1" spans="1:5">
      <c r="A16" s="44" t="s">
        <v>1130</v>
      </c>
      <c r="B16" s="47">
        <v>800</v>
      </c>
      <c r="C16" s="45">
        <v>451</v>
      </c>
      <c r="D16" s="45">
        <v>771</v>
      </c>
      <c r="E16" s="46">
        <f t="shared" si="0"/>
        <v>0.56375</v>
      </c>
    </row>
    <row r="17" ht="25.5" customHeight="1" spans="1:5">
      <c r="A17" s="44" t="s">
        <v>1131</v>
      </c>
      <c r="B17" s="47">
        <v>20</v>
      </c>
      <c r="C17" s="45">
        <v>9</v>
      </c>
      <c r="D17" s="45"/>
      <c r="E17" s="46">
        <f t="shared" si="0"/>
        <v>0.45</v>
      </c>
    </row>
    <row r="18" ht="25.5" customHeight="1" spans="1:5">
      <c r="A18" s="44" t="s">
        <v>1132</v>
      </c>
      <c r="B18" s="47">
        <v>50</v>
      </c>
      <c r="C18" s="45">
        <v>73</v>
      </c>
      <c r="D18" s="45">
        <v>162</v>
      </c>
      <c r="E18" s="46">
        <f t="shared" si="0"/>
        <v>1.46</v>
      </c>
    </row>
    <row r="19" ht="25.5" customHeight="1" spans="1:5">
      <c r="A19" s="44" t="s">
        <v>1133</v>
      </c>
      <c r="B19" s="47">
        <v>150</v>
      </c>
      <c r="C19" s="45">
        <v>181</v>
      </c>
      <c r="D19" s="45">
        <v>143</v>
      </c>
      <c r="E19" s="46">
        <f t="shared" si="0"/>
        <v>1.20666666666667</v>
      </c>
    </row>
    <row r="20" ht="25.5" customHeight="1" spans="1:5">
      <c r="A20" s="44" t="s">
        <v>1134</v>
      </c>
      <c r="B20" s="47">
        <v>1200</v>
      </c>
      <c r="C20" s="45">
        <v>1500</v>
      </c>
      <c r="D20" s="45">
        <v>560</v>
      </c>
      <c r="E20" s="46">
        <f t="shared" si="0"/>
        <v>1.25</v>
      </c>
    </row>
    <row r="21" ht="25.5" customHeight="1" spans="1:5">
      <c r="A21" s="44" t="s">
        <v>1135</v>
      </c>
      <c r="B21" s="47">
        <v>50</v>
      </c>
      <c r="C21" s="45">
        <v>38</v>
      </c>
      <c r="D21" s="45">
        <v>207</v>
      </c>
      <c r="E21" s="48">
        <f t="shared" si="0"/>
        <v>0.76</v>
      </c>
    </row>
    <row r="22" ht="25.5" customHeight="1" spans="1:5">
      <c r="A22" s="44" t="s">
        <v>1136</v>
      </c>
      <c r="B22" s="47"/>
      <c r="C22" s="45"/>
      <c r="D22" s="45"/>
      <c r="E22" s="48"/>
    </row>
    <row r="23" ht="25.5" customHeight="1" spans="1:5">
      <c r="A23" s="44" t="s">
        <v>1137</v>
      </c>
      <c r="B23" s="45">
        <f>SUM(B24:B26)</f>
        <v>35320</v>
      </c>
      <c r="C23" s="45">
        <f>SUM(C24:C26)</f>
        <v>35751</v>
      </c>
      <c r="D23" s="45">
        <f>SUM(D24:D26)</f>
        <v>22460</v>
      </c>
      <c r="E23" s="48">
        <f>(C23/B23)</f>
        <v>1.01220271800679</v>
      </c>
    </row>
    <row r="24" ht="25.5" customHeight="1" spans="1:5">
      <c r="A24" s="44" t="s">
        <v>1138</v>
      </c>
      <c r="B24" s="47">
        <v>33320</v>
      </c>
      <c r="C24" s="45">
        <v>33779</v>
      </c>
      <c r="D24" s="45">
        <v>20488</v>
      </c>
      <c r="E24" s="48">
        <f>(C24/B24)</f>
        <v>1.01377551020408</v>
      </c>
    </row>
    <row r="25" ht="25.5" customHeight="1" spans="1:5">
      <c r="A25" s="44" t="s">
        <v>1139</v>
      </c>
      <c r="B25" s="47">
        <v>2000</v>
      </c>
      <c r="C25" s="45">
        <v>1972</v>
      </c>
      <c r="D25" s="45">
        <v>1972</v>
      </c>
      <c r="E25" s="48">
        <f>(C25/B25)</f>
        <v>0.986</v>
      </c>
    </row>
    <row r="26" ht="25.5" customHeight="1" spans="1:5">
      <c r="A26" s="44" t="s">
        <v>1140</v>
      </c>
      <c r="B26" s="47"/>
      <c r="C26" s="45"/>
      <c r="D26" s="45"/>
      <c r="E26" s="48"/>
    </row>
    <row r="27" ht="25.5" customHeight="1" spans="1:5">
      <c r="A27" s="44" t="s">
        <v>1141</v>
      </c>
      <c r="B27" s="47">
        <v>50</v>
      </c>
      <c r="C27" s="45">
        <v>56</v>
      </c>
      <c r="D27" s="45">
        <v>69</v>
      </c>
      <c r="E27" s="48">
        <f>(C27/B27)</f>
        <v>1.12</v>
      </c>
    </row>
    <row r="28" ht="25.5" customHeight="1" spans="1:5">
      <c r="A28" s="44" t="s">
        <v>1142</v>
      </c>
      <c r="B28" s="47"/>
      <c r="C28" s="45"/>
      <c r="D28" s="45"/>
      <c r="E28" s="48"/>
    </row>
    <row r="29" ht="25.5" customHeight="1" spans="1:5">
      <c r="A29" s="44" t="s">
        <v>1143</v>
      </c>
      <c r="B29" s="47"/>
      <c r="C29" s="45"/>
      <c r="D29" s="45"/>
      <c r="E29" s="48"/>
    </row>
    <row r="30" ht="25.5" customHeight="1" spans="1:5">
      <c r="A30" s="44" t="s">
        <v>1144</v>
      </c>
      <c r="B30" s="45">
        <f>SUM(B31:B35)</f>
        <v>2320</v>
      </c>
      <c r="C30" s="45">
        <f>SUM(C31:C35)</f>
        <v>2430</v>
      </c>
      <c r="D30" s="45">
        <f>SUM(D31:D35)</f>
        <v>7461</v>
      </c>
      <c r="E30" s="46">
        <f>(C30/B30)</f>
        <v>1.04741379310345</v>
      </c>
    </row>
    <row r="31" ht="25.5" customHeight="1" spans="1:5">
      <c r="A31" s="44" t="s">
        <v>1145</v>
      </c>
      <c r="B31" s="47">
        <v>1300</v>
      </c>
      <c r="C31" s="45">
        <v>1364</v>
      </c>
      <c r="D31" s="45">
        <v>734</v>
      </c>
      <c r="E31" s="46">
        <f>(C31/B31)</f>
        <v>1.04923076923077</v>
      </c>
    </row>
    <row r="32" ht="25.5" customHeight="1" spans="1:5">
      <c r="A32" s="44" t="s">
        <v>1146</v>
      </c>
      <c r="B32" s="47">
        <v>20</v>
      </c>
      <c r="C32" s="45">
        <v>35</v>
      </c>
      <c r="D32" s="45">
        <v>14</v>
      </c>
      <c r="E32" s="46">
        <f>(C32/B32)</f>
        <v>1.75</v>
      </c>
    </row>
    <row r="33" ht="25.5" customHeight="1" spans="1:5">
      <c r="A33" s="44" t="s">
        <v>1147</v>
      </c>
      <c r="B33" s="47"/>
      <c r="C33" s="45"/>
      <c r="D33" s="45"/>
      <c r="E33" s="46"/>
    </row>
    <row r="34" ht="25.5" customHeight="1" spans="1:5">
      <c r="A34" s="44" t="s">
        <v>1148</v>
      </c>
      <c r="B34" s="47">
        <v>500</v>
      </c>
      <c r="C34" s="45">
        <v>526</v>
      </c>
      <c r="D34" s="45">
        <v>6640</v>
      </c>
      <c r="E34" s="46">
        <f>(C34/B34)</f>
        <v>1.052</v>
      </c>
    </row>
    <row r="35" ht="25.5" customHeight="1" spans="1:5">
      <c r="A35" s="44" t="s">
        <v>1149</v>
      </c>
      <c r="B35" s="47">
        <v>500</v>
      </c>
      <c r="C35" s="45">
        <v>505</v>
      </c>
      <c r="D35" s="45">
        <v>73</v>
      </c>
      <c r="E35" s="46">
        <f>(C35/B35)</f>
        <v>1.01</v>
      </c>
    </row>
    <row r="36" ht="25.5" customHeight="1" spans="1:5">
      <c r="A36" s="44" t="s">
        <v>1150</v>
      </c>
      <c r="B36" s="47"/>
      <c r="C36" s="45"/>
      <c r="D36" s="45"/>
      <c r="E36" s="46"/>
    </row>
    <row r="37" ht="25.5" customHeight="1" spans="1:5">
      <c r="A37" s="44" t="s">
        <v>1151</v>
      </c>
      <c r="B37" s="47"/>
      <c r="C37" s="45"/>
      <c r="D37" s="45"/>
      <c r="E37" s="48"/>
    </row>
    <row r="38" ht="25.5" customHeight="1" spans="1:5">
      <c r="A38" s="44" t="s">
        <v>1152</v>
      </c>
      <c r="B38" s="47"/>
      <c r="C38" s="45"/>
      <c r="D38" s="45"/>
      <c r="E38" s="48"/>
    </row>
    <row r="39" ht="25.5" customHeight="1" spans="1:5">
      <c r="A39" s="44" t="s">
        <v>1153</v>
      </c>
      <c r="B39" s="47"/>
      <c r="C39" s="45"/>
      <c r="D39" s="45"/>
      <c r="E39" s="48"/>
    </row>
    <row r="40" ht="25.5" customHeight="1" spans="1:5">
      <c r="A40" s="44" t="s">
        <v>1154</v>
      </c>
      <c r="B40" s="47"/>
      <c r="C40" s="45"/>
      <c r="D40" s="45"/>
      <c r="E40" s="48"/>
    </row>
    <row r="41" ht="25.5" customHeight="1" spans="1:5">
      <c r="A41" s="49" t="s">
        <v>1155</v>
      </c>
      <c r="B41" s="50"/>
      <c r="C41" s="51"/>
      <c r="D41" s="51"/>
      <c r="E41" s="52"/>
    </row>
    <row r="42" ht="42" customHeight="1" spans="1:5">
      <c r="A42" s="53" t="s">
        <v>1114</v>
      </c>
      <c r="B42" s="53"/>
      <c r="C42" s="53"/>
      <c r="D42" s="53"/>
      <c r="E42" s="53"/>
    </row>
  </sheetData>
  <sheetProtection formatCells="0" formatColumns="0" formatRows="0"/>
  <mergeCells count="2">
    <mergeCell ref="A1:E1"/>
    <mergeCell ref="A42:E42"/>
  </mergeCells>
  <printOptions horizontalCentered="1"/>
  <pageMargins left="0.59" right="0.59" top="0.55" bottom="0.59" header="0" footer="0"/>
  <pageSetup paperSize="9" orientation="portrait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B11" sqref="B11"/>
    </sheetView>
  </sheetViews>
  <sheetFormatPr defaultColWidth="9" defaultRowHeight="14.25" outlineLevelCol="3"/>
  <cols>
    <col min="1" max="1" width="54.75" customWidth="1"/>
    <col min="2" max="2" width="24.25" customWidth="1"/>
  </cols>
  <sheetData>
    <row r="1" ht="51.75" customHeight="1" spans="1:2">
      <c r="A1" s="19" t="s">
        <v>1156</v>
      </c>
      <c r="B1" s="19"/>
    </row>
    <row r="2" ht="23.25" customHeight="1" spans="1:2">
      <c r="A2" s="20"/>
      <c r="B2" s="21" t="s">
        <v>1157</v>
      </c>
    </row>
    <row r="3" ht="36" customHeight="1" spans="1:2">
      <c r="A3" s="22" t="s">
        <v>1158</v>
      </c>
      <c r="B3" s="23" t="s">
        <v>1159</v>
      </c>
    </row>
    <row r="4" ht="36" customHeight="1" spans="1:2">
      <c r="A4" s="24" t="s">
        <v>1160</v>
      </c>
      <c r="B4" s="25">
        <f>SUM(B5:B9)</f>
        <v>11415</v>
      </c>
    </row>
    <row r="5" ht="36" customHeight="1" spans="1:4">
      <c r="A5" s="26" t="s">
        <v>1161</v>
      </c>
      <c r="B5" s="25">
        <v>2238</v>
      </c>
      <c r="D5" s="27"/>
    </row>
    <row r="6" ht="36" customHeight="1" spans="1:4">
      <c r="A6" s="26" t="s">
        <v>1162</v>
      </c>
      <c r="B6" s="25">
        <v>794</v>
      </c>
      <c r="D6" s="27"/>
    </row>
    <row r="7" ht="36" customHeight="1" spans="1:4">
      <c r="A7" s="26" t="s">
        <v>1163</v>
      </c>
      <c r="B7" s="25">
        <v>33</v>
      </c>
      <c r="D7" s="27"/>
    </row>
    <row r="8" ht="36" customHeight="1" spans="1:4">
      <c r="A8" s="26" t="s">
        <v>1164</v>
      </c>
      <c r="B8" s="25">
        <v>2</v>
      </c>
      <c r="D8" s="27"/>
    </row>
    <row r="9" ht="36" customHeight="1" spans="1:4">
      <c r="A9" s="26" t="s">
        <v>1165</v>
      </c>
      <c r="B9" s="25">
        <v>8348</v>
      </c>
      <c r="D9" s="27"/>
    </row>
    <row r="10" ht="36" customHeight="1" spans="1:2">
      <c r="A10" s="26" t="s">
        <v>1166</v>
      </c>
      <c r="B10" s="25">
        <f>B11+B14+B15</f>
        <v>144926</v>
      </c>
    </row>
    <row r="11" ht="36" customHeight="1" spans="1:4">
      <c r="A11" s="26" t="s">
        <v>1167</v>
      </c>
      <c r="B11" s="25">
        <f>B12+B13</f>
        <v>113771</v>
      </c>
      <c r="D11" s="28">
        <f>D12+D13</f>
        <v>0</v>
      </c>
    </row>
    <row r="12" ht="36" customHeight="1" spans="1:2">
      <c r="A12" s="26" t="s">
        <v>1168</v>
      </c>
      <c r="B12" s="29">
        <v>38626</v>
      </c>
    </row>
    <row r="13" ht="36" customHeight="1" spans="1:2">
      <c r="A13" s="26" t="s">
        <v>1169</v>
      </c>
      <c r="B13" s="29">
        <v>75145</v>
      </c>
    </row>
    <row r="14" ht="36" customHeight="1" spans="1:2">
      <c r="A14" s="26" t="s">
        <v>1170</v>
      </c>
      <c r="B14" s="29">
        <v>16633</v>
      </c>
    </row>
    <row r="15" ht="36" customHeight="1" spans="1:2">
      <c r="A15" s="26" t="s">
        <v>1171</v>
      </c>
      <c r="B15" s="29">
        <v>14522</v>
      </c>
    </row>
  </sheetData>
  <mergeCells count="1">
    <mergeCell ref="A1:B1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J18" sqref="J18"/>
    </sheetView>
  </sheetViews>
  <sheetFormatPr defaultColWidth="9" defaultRowHeight="14.25" outlineLevelCol="7"/>
  <cols>
    <col min="1" max="1" width="11.375" customWidth="1"/>
    <col min="2" max="8" width="10" customWidth="1"/>
  </cols>
  <sheetData>
    <row r="1" ht="40.5" customHeight="1" spans="1:8">
      <c r="A1" s="13" t="s">
        <v>1172</v>
      </c>
      <c r="B1" s="13"/>
      <c r="C1" s="13"/>
      <c r="D1" s="13"/>
      <c r="E1" s="13"/>
      <c r="F1" s="13"/>
      <c r="G1" s="13"/>
      <c r="H1" s="13"/>
    </row>
    <row r="2" ht="28.5" customHeight="1" spans="1:8">
      <c r="A2" s="14"/>
      <c r="B2" s="14"/>
      <c r="C2" s="14"/>
      <c r="D2" s="14"/>
      <c r="E2" s="14"/>
      <c r="F2" s="15" t="s">
        <v>1157</v>
      </c>
      <c r="G2" s="15"/>
      <c r="H2" s="15"/>
    </row>
    <row r="3" ht="41.25" customHeight="1" spans="1:8">
      <c r="A3" s="16" t="s">
        <v>1173</v>
      </c>
      <c r="B3" s="16" t="s">
        <v>1174</v>
      </c>
      <c r="C3" s="16" t="s">
        <v>1175</v>
      </c>
      <c r="D3" s="16" t="s">
        <v>1176</v>
      </c>
      <c r="E3" s="16" t="s">
        <v>1177</v>
      </c>
      <c r="F3" s="16" t="s">
        <v>1178</v>
      </c>
      <c r="G3" s="16" t="s">
        <v>1179</v>
      </c>
      <c r="H3" s="16" t="s">
        <v>1180</v>
      </c>
    </row>
    <row r="4" ht="41.25" customHeight="1" spans="1:8">
      <c r="A4" s="17"/>
      <c r="B4" s="17"/>
      <c r="C4" s="17"/>
      <c r="D4" s="17"/>
      <c r="E4" s="17"/>
      <c r="F4" s="17"/>
      <c r="G4" s="17"/>
      <c r="H4" s="17"/>
    </row>
    <row r="5" ht="41.25" customHeight="1" spans="1:8">
      <c r="A5" s="17"/>
      <c r="B5" s="17"/>
      <c r="C5" s="17"/>
      <c r="D5" s="17"/>
      <c r="E5" s="17"/>
      <c r="F5" s="17"/>
      <c r="G5" s="17"/>
      <c r="H5" s="17"/>
    </row>
    <row r="6" ht="41.25" customHeight="1" spans="1:8">
      <c r="A6" s="17"/>
      <c r="B6" s="17"/>
      <c r="C6" s="17"/>
      <c r="D6" s="17"/>
      <c r="E6" s="17"/>
      <c r="F6" s="17"/>
      <c r="G6" s="17"/>
      <c r="H6" s="17"/>
    </row>
    <row r="7" ht="41.25" customHeight="1" spans="1:8">
      <c r="A7" s="17"/>
      <c r="B7" s="17"/>
      <c r="C7" s="17"/>
      <c r="D7" s="17"/>
      <c r="E7" s="17"/>
      <c r="F7" s="17"/>
      <c r="G7" s="17"/>
      <c r="H7" s="17"/>
    </row>
    <row r="8" ht="41.25" customHeight="1" spans="1:8">
      <c r="A8" s="17"/>
      <c r="B8" s="17"/>
      <c r="C8" s="17"/>
      <c r="D8" s="17"/>
      <c r="E8" s="17"/>
      <c r="F8" s="17"/>
      <c r="G8" s="17"/>
      <c r="H8" s="17"/>
    </row>
    <row r="9" ht="41.25" customHeight="1" spans="1:8">
      <c r="A9" s="17"/>
      <c r="B9" s="17"/>
      <c r="C9" s="17"/>
      <c r="D9" s="17"/>
      <c r="E9" s="17"/>
      <c r="F9" s="17"/>
      <c r="G9" s="17"/>
      <c r="H9" s="17"/>
    </row>
    <row r="10" ht="41.25" customHeight="1" spans="1:8">
      <c r="A10" s="17"/>
      <c r="B10" s="17"/>
      <c r="C10" s="17"/>
      <c r="D10" s="17"/>
      <c r="E10" s="17"/>
      <c r="F10" s="17"/>
      <c r="G10" s="17"/>
      <c r="H10" s="17"/>
    </row>
    <row r="11" ht="22.5" customHeight="1" spans="1:1">
      <c r="A11" s="18" t="s">
        <v>1181</v>
      </c>
    </row>
  </sheetData>
  <mergeCells count="2">
    <mergeCell ref="A1:H1"/>
    <mergeCell ref="F2:H2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workbookViewId="0">
      <selection activeCell="D9" sqref="D9"/>
    </sheetView>
  </sheetViews>
  <sheetFormatPr defaultColWidth="40.875" defaultRowHeight="45.75" customHeight="1" outlineLevelCol="2"/>
  <cols>
    <col min="1" max="1" width="51.25" style="1" customWidth="1"/>
    <col min="2" max="2" width="22.625" style="1" customWidth="1"/>
    <col min="3" max="3" width="21.25" style="1" customWidth="1"/>
    <col min="4" max="16384" width="40.875" style="1"/>
  </cols>
  <sheetData>
    <row r="1" s="1" customFormat="1" customHeight="1" spans="1:3">
      <c r="A1" s="2" t="s">
        <v>1182</v>
      </c>
      <c r="B1" s="2"/>
      <c r="C1" s="2"/>
    </row>
    <row r="2" s="1" customFormat="1" ht="37.5" customHeight="1" spans="1:3">
      <c r="A2" s="3"/>
      <c r="B2" s="4"/>
      <c r="C2" s="4" t="s">
        <v>1157</v>
      </c>
    </row>
    <row r="3" s="1" customFormat="1" ht="26.25" customHeight="1" spans="1:3">
      <c r="A3" s="5" t="s">
        <v>1158</v>
      </c>
      <c r="B3" s="6" t="s">
        <v>1183</v>
      </c>
      <c r="C3" s="6" t="s">
        <v>974</v>
      </c>
    </row>
    <row r="4" s="1" customFormat="1" ht="26.25" customHeight="1" spans="1:3">
      <c r="A4" s="7" t="s">
        <v>1184</v>
      </c>
      <c r="B4" s="8"/>
      <c r="C4" s="8"/>
    </row>
    <row r="5" s="1" customFormat="1" ht="26.25" customHeight="1" spans="1:3">
      <c r="A5" s="9" t="s">
        <v>1185</v>
      </c>
      <c r="B5" s="8"/>
      <c r="C5" s="8"/>
    </row>
    <row r="6" s="1" customFormat="1" ht="26.25" customHeight="1" spans="1:3">
      <c r="A6" s="9" t="s">
        <v>1186</v>
      </c>
      <c r="B6" s="8"/>
      <c r="C6" s="8"/>
    </row>
    <row r="7" s="1" customFormat="1" ht="26.25" customHeight="1" spans="1:3">
      <c r="A7" s="9" t="s">
        <v>1187</v>
      </c>
      <c r="B7" s="8"/>
      <c r="C7" s="8"/>
    </row>
    <row r="8" s="1" customFormat="1" ht="26.25" customHeight="1" spans="1:3">
      <c r="A8" s="9" t="s">
        <v>1188</v>
      </c>
      <c r="B8" s="8"/>
      <c r="C8" s="8"/>
    </row>
    <row r="9" s="1" customFormat="1" ht="26.25" customHeight="1" spans="1:3">
      <c r="A9" s="9" t="s">
        <v>1189</v>
      </c>
      <c r="B9" s="8"/>
      <c r="C9" s="8"/>
    </row>
    <row r="10" s="1" customFormat="1" ht="26.25" customHeight="1" spans="1:3">
      <c r="A10" s="9" t="s">
        <v>1190</v>
      </c>
      <c r="B10" s="8"/>
      <c r="C10" s="8"/>
    </row>
    <row r="11" s="1" customFormat="1" ht="26.25" customHeight="1" spans="1:3">
      <c r="A11" s="9" t="s">
        <v>1191</v>
      </c>
      <c r="B11" s="8"/>
      <c r="C11" s="8"/>
    </row>
    <row r="12" s="1" customFormat="1" ht="26.25" customHeight="1" spans="1:3">
      <c r="A12" s="9" t="s">
        <v>1192</v>
      </c>
      <c r="B12" s="8"/>
      <c r="C12" s="8"/>
    </row>
    <row r="13" s="1" customFormat="1" ht="26.25" customHeight="1" spans="1:3">
      <c r="A13" s="9" t="s">
        <v>1193</v>
      </c>
      <c r="B13" s="8"/>
      <c r="C13" s="8"/>
    </row>
    <row r="14" s="1" customFormat="1" ht="26.25" customHeight="1" spans="1:3">
      <c r="A14" s="9" t="s">
        <v>1194</v>
      </c>
      <c r="B14" s="8"/>
      <c r="C14" s="8"/>
    </row>
    <row r="15" s="1" customFormat="1" ht="26.25" customHeight="1" spans="1:3">
      <c r="A15" s="9" t="s">
        <v>1195</v>
      </c>
      <c r="B15" s="8"/>
      <c r="C15" s="8"/>
    </row>
    <row r="16" s="1" customFormat="1" ht="26.25" customHeight="1" spans="1:3">
      <c r="A16" s="9" t="s">
        <v>1196</v>
      </c>
      <c r="B16" s="8"/>
      <c r="C16" s="8"/>
    </row>
    <row r="17" s="1" customFormat="1" ht="26.25" customHeight="1" spans="1:3">
      <c r="A17" s="10" t="s">
        <v>1197</v>
      </c>
      <c r="B17" s="8"/>
      <c r="C17" s="8"/>
    </row>
    <row r="18" s="1" customFormat="1" customHeight="1" spans="1:2">
      <c r="A18" s="11" t="s">
        <v>1198</v>
      </c>
      <c r="B18" s="12"/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本级17支预 (原)</vt:lpstr>
      <vt:lpstr>19收入决算</vt:lpstr>
      <vt:lpstr>19支出决算</vt:lpstr>
      <vt:lpstr>19基本支出决算</vt:lpstr>
      <vt:lpstr>19年一般公共预算税收返还和转移支付决算</vt:lpstr>
      <vt:lpstr>专项转移支付分地区、分项目决算</vt:lpstr>
      <vt:lpstr>2019年一般公共预算税收返还和一般性转移支付表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张洁</dc:creator>
  <cp:lastModifiedBy>Administrator</cp:lastModifiedBy>
  <dcterms:created xsi:type="dcterms:W3CDTF">2015-12-21T02:14:00Z</dcterms:created>
  <cp:lastPrinted>2019-07-09T01:11:00Z</cp:lastPrinted>
  <dcterms:modified xsi:type="dcterms:W3CDTF">2021-06-11T02:18:40Z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8A63BAC991A54E58AD268F13C0D3B8D6</vt:lpwstr>
  </property>
</Properties>
</file>