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YTQTBYO" sheetId="1" state="hidden" r:id="rId1"/>
    <sheet name="一般公共预算收入执行" sheetId="2" r:id="rId2"/>
    <sheet name="一般公共预算支出执行" sheetId="3" r:id="rId3"/>
  </sheets>
  <definedNames/>
  <calcPr fullCalcOnLoad="1"/>
</workbook>
</file>

<file path=xl/sharedStrings.xml><?xml version="1.0" encoding="utf-8"?>
<sst xmlns="http://schemas.openxmlformats.org/spreadsheetml/2006/main" count="75" uniqueCount="69">
  <si>
    <t>嵊泗县2021年4月份一般公共预算收入执行情况表</t>
  </si>
  <si>
    <t>单位：万元</t>
  </si>
  <si>
    <t xml:space="preserve">  项  目</t>
  </si>
  <si>
    <t xml:space="preserve">  预    算    执    行    情    况</t>
  </si>
  <si>
    <t>预算数</t>
  </si>
  <si>
    <t>累计纳库</t>
  </si>
  <si>
    <t>完成计划</t>
  </si>
  <si>
    <t>上年同期同口径数</t>
  </si>
  <si>
    <t>累计数</t>
  </si>
  <si>
    <t>增减率%</t>
  </si>
  <si>
    <t xml:space="preserve">   %</t>
  </si>
  <si>
    <t>一般公共预算收入合计</t>
  </si>
  <si>
    <t>税收收入小计</t>
  </si>
  <si>
    <t>1、增值税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</si>
  <si>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</si>
  <si>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</si>
  <si>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</si>
  <si>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</si>
  <si>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</si>
  <si>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</si>
  <si>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</si>
  <si>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</si>
  <si>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</si>
  <si>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</si>
  <si>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</si>
  <si>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13、环境保护税</t>
  </si>
  <si>
    <t>14、其他税收收入</t>
  </si>
  <si>
    <t>非税收入小计</t>
  </si>
  <si>
    <t>15、专项收入</t>
  </si>
  <si>
    <t>16、行政性收费收入</t>
  </si>
  <si>
    <t>17、罚没收入</t>
  </si>
  <si>
    <t>18、国有资源(资产)有偿使用收入</t>
  </si>
  <si>
    <t>19、政府住房基金收入</t>
  </si>
  <si>
    <t>20、其他收入</t>
  </si>
  <si>
    <t>上划中央税收收入</t>
  </si>
  <si>
    <t>其中：消费税收入</t>
  </si>
  <si>
    <t xml:space="preserve">      增值税</t>
  </si>
  <si>
    <t xml:space="preserve">      企业所得税</t>
  </si>
  <si>
    <t xml:space="preserve">      个人所得税</t>
  </si>
  <si>
    <t>总收入合计</t>
  </si>
  <si>
    <t>嵊泗县2021年4月份一般公共预算支出执行情况表</t>
  </si>
  <si>
    <t xml:space="preserve">  项    目</t>
  </si>
  <si>
    <t>本  期  纳   库</t>
  </si>
  <si>
    <t>上年同期实绩</t>
  </si>
  <si>
    <t xml:space="preserve">    %</t>
  </si>
  <si>
    <t>一般公共预算支出合计</t>
  </si>
  <si>
    <t>1、一般公共服务支出</t>
  </si>
  <si>
    <t>2、国防支出</t>
  </si>
  <si>
    <t>3、公共安全支出</t>
  </si>
  <si>
    <t>4、教育支出</t>
  </si>
  <si>
    <t>5、科学技术支出</t>
  </si>
  <si>
    <t>6、文化旅游体育与传媒支出</t>
  </si>
  <si>
    <t>7、社会保障和就业支出</t>
  </si>
  <si>
    <t>8、卫生健康支出</t>
  </si>
  <si>
    <t>9、节能环保支出</t>
  </si>
  <si>
    <t>10、城乡社区支出</t>
  </si>
  <si>
    <t>11、农林水支出</t>
  </si>
  <si>
    <t>12、交通运输支出</t>
  </si>
  <si>
    <t>13、资源勘探工业信息等支出</t>
  </si>
  <si>
    <t>14、商业服务业等支出</t>
  </si>
  <si>
    <t>15、金融支出</t>
  </si>
  <si>
    <t>16、自然资源海洋气象等支出</t>
  </si>
  <si>
    <t>17、住房保障支出</t>
  </si>
  <si>
    <t>18、粮油物资储备支出</t>
  </si>
  <si>
    <t>19、灾害防治及应急管理支出</t>
  </si>
  <si>
    <t>20、债务付息支出</t>
  </si>
  <si>
    <t>21、其他支出</t>
  </si>
  <si>
    <t>22、债务发行费用支出</t>
  </si>
  <si>
    <t>23、预备费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</si>
</sst>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_ 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7"/>
      <name val="Small Fonts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176" fontId="0" fillId="0" borderId="0" applyFont="0" applyFill="0" applyBorder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37" fontId="30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4" fontId="22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77" fontId="4" fillId="0" borderId="0" xfId="73" applyNumberFormat="1" applyFont="1" applyAlignment="1">
      <alignment horizontal="center" vertical="center"/>
      <protection/>
    </xf>
    <xf numFmtId="177" fontId="2" fillId="0" borderId="0" xfId="64" applyNumberFormat="1" applyFont="1" applyAlignment="1">
      <alignment shrinkToFit="1"/>
      <protection/>
    </xf>
    <xf numFmtId="177" fontId="2" fillId="0" borderId="0" xfId="64" applyNumberFormat="1" applyFont="1" applyFill="1">
      <alignment/>
      <protection/>
    </xf>
    <xf numFmtId="177" fontId="5" fillId="0" borderId="0" xfId="73" applyNumberFormat="1" applyFont="1" applyFill="1" applyAlignment="1">
      <alignment horizontal="center" vertical="center"/>
      <protection/>
    </xf>
    <xf numFmtId="177" fontId="5" fillId="0" borderId="0" xfId="73" applyNumberFormat="1" applyFont="1" applyBorder="1" applyAlignment="1">
      <alignment horizontal="right" vertical="center"/>
      <protection/>
    </xf>
    <xf numFmtId="177" fontId="6" fillId="0" borderId="10" xfId="71" applyNumberFormat="1" applyFont="1" applyFill="1" applyBorder="1" applyAlignment="1">
      <alignment horizontal="center" vertical="center"/>
      <protection/>
    </xf>
    <xf numFmtId="177" fontId="7" fillId="0" borderId="11" xfId="71" applyNumberFormat="1" applyFont="1" applyFill="1" applyBorder="1" applyAlignment="1">
      <alignment horizontal="center" vertical="center"/>
      <protection/>
    </xf>
    <xf numFmtId="177" fontId="7" fillId="0" borderId="12" xfId="71" applyNumberFormat="1" applyFont="1" applyFill="1" applyBorder="1" applyAlignment="1">
      <alignment horizontal="center" vertical="center"/>
      <protection/>
    </xf>
    <xf numFmtId="177" fontId="7" fillId="0" borderId="13" xfId="7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177" fontId="6" fillId="0" borderId="14" xfId="71" applyNumberFormat="1" applyFont="1" applyFill="1" applyBorder="1" applyAlignment="1">
      <alignment horizontal="center" vertical="center"/>
      <protection/>
    </xf>
    <xf numFmtId="177" fontId="6" fillId="0" borderId="10" xfId="71" applyNumberFormat="1" applyFont="1" applyFill="1" applyBorder="1" applyAlignment="1">
      <alignment horizontal="center" vertical="center" wrapText="1"/>
      <protection/>
    </xf>
    <xf numFmtId="177" fontId="6" fillId="0" borderId="11" xfId="71" applyNumberFormat="1" applyFont="1" applyFill="1" applyBorder="1" applyAlignment="1">
      <alignment horizontal="center" vertical="center"/>
      <protection/>
    </xf>
    <xf numFmtId="177" fontId="6" fillId="0" borderId="12" xfId="71" applyNumberFormat="1" applyFont="1" applyFill="1" applyBorder="1" applyAlignment="1">
      <alignment horizontal="center" vertical="center"/>
      <protection/>
    </xf>
    <xf numFmtId="177" fontId="6" fillId="0" borderId="13" xfId="71" applyNumberFormat="1" applyFont="1" applyFill="1" applyBorder="1" applyAlignment="1">
      <alignment horizontal="center" vertical="center"/>
      <protection/>
    </xf>
    <xf numFmtId="177" fontId="6" fillId="0" borderId="14" xfId="71" applyNumberFormat="1" applyFont="1" applyFill="1" applyBorder="1" applyAlignment="1">
      <alignment/>
      <protection/>
    </xf>
    <xf numFmtId="177" fontId="6" fillId="0" borderId="15" xfId="71" applyNumberFormat="1" applyFont="1" applyFill="1" applyBorder="1" applyAlignment="1">
      <alignment horizontal="center" vertical="center"/>
      <protection/>
    </xf>
    <xf numFmtId="177" fontId="6" fillId="0" borderId="15" xfId="71" applyNumberFormat="1" applyFont="1" applyFill="1" applyBorder="1" applyAlignment="1">
      <alignment horizontal="center" vertical="center" wrapText="1"/>
      <protection/>
    </xf>
    <xf numFmtId="177" fontId="8" fillId="0" borderId="16" xfId="71" applyNumberFormat="1" applyFont="1" applyFill="1" applyBorder="1" applyAlignment="1">
      <alignment horizontal="center" vertical="center" wrapText="1"/>
      <protection/>
    </xf>
    <xf numFmtId="177" fontId="8" fillId="0" borderId="16" xfId="71" applyNumberFormat="1" applyFont="1" applyFill="1" applyBorder="1" applyAlignment="1">
      <alignment horizontal="center" vertical="center"/>
      <protection/>
    </xf>
    <xf numFmtId="177" fontId="6" fillId="0" borderId="16" xfId="71" applyNumberFormat="1" applyFont="1" applyFill="1" applyBorder="1" applyAlignment="1">
      <alignment horizontal="center" vertical="center" wrapText="1"/>
      <protection/>
    </xf>
    <xf numFmtId="177" fontId="6" fillId="0" borderId="15" xfId="71" applyNumberFormat="1" applyFont="1" applyFill="1" applyBorder="1" applyAlignment="1">
      <alignment vertical="center" wrapText="1"/>
      <protection/>
    </xf>
    <xf numFmtId="177" fontId="6" fillId="33" borderId="16" xfId="71" applyNumberFormat="1" applyFont="1" applyFill="1" applyBorder="1" applyAlignment="1">
      <alignment horizontal="center" vertical="center" wrapText="1"/>
      <protection/>
    </xf>
    <xf numFmtId="178" fontId="6" fillId="33" borderId="16" xfId="71" applyNumberFormat="1" applyFont="1" applyFill="1" applyBorder="1" applyAlignment="1">
      <alignment vertical="center"/>
      <protection/>
    </xf>
    <xf numFmtId="177" fontId="6" fillId="33" borderId="16" xfId="71" applyNumberFormat="1" applyFont="1" applyFill="1" applyBorder="1" applyAlignment="1">
      <alignment vertical="center"/>
      <protection/>
    </xf>
    <xf numFmtId="177" fontId="6" fillId="33" borderId="16" xfId="25" applyNumberFormat="1" applyFont="1" applyFill="1" applyBorder="1" applyAlignment="1">
      <alignment vertical="center"/>
    </xf>
    <xf numFmtId="177" fontId="5" fillId="0" borderId="16" xfId="71" applyNumberFormat="1" applyFont="1" applyFill="1" applyBorder="1" applyAlignment="1">
      <alignment vertical="center" wrapText="1"/>
      <protection/>
    </xf>
    <xf numFmtId="178" fontId="5" fillId="0" borderId="16" xfId="71" applyNumberFormat="1" applyFont="1" applyFill="1" applyBorder="1" applyAlignment="1">
      <alignment vertical="center"/>
      <protection/>
    </xf>
    <xf numFmtId="177" fontId="5" fillId="0" borderId="16" xfId="71" applyNumberFormat="1" applyFont="1" applyFill="1" applyBorder="1" applyAlignment="1">
      <alignment vertical="center"/>
      <protection/>
    </xf>
    <xf numFmtId="177" fontId="5" fillId="0" borderId="16" xfId="25" applyNumberFormat="1" applyFont="1" applyFill="1" applyBorder="1" applyAlignment="1">
      <alignment vertical="center"/>
    </xf>
    <xf numFmtId="178" fontId="2" fillId="0" borderId="16" xfId="71" applyNumberFormat="1" applyFont="1" applyFill="1" applyBorder="1" applyAlignment="1">
      <alignment vertical="center"/>
      <protection/>
    </xf>
    <xf numFmtId="178" fontId="5" fillId="0" borderId="16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6" xfId="71" applyNumberFormat="1" applyFont="1" applyBorder="1" applyAlignment="1">
      <alignment vertical="center"/>
      <protection/>
    </xf>
    <xf numFmtId="0" fontId="3" fillId="0" borderId="16" xfId="0" applyFont="1" applyBorder="1" applyAlignment="1">
      <alignment/>
    </xf>
    <xf numFmtId="0" fontId="3" fillId="0" borderId="0" xfId="0" applyFont="1" applyAlignment="1">
      <alignment shrinkToFit="1"/>
    </xf>
    <xf numFmtId="177" fontId="4" fillId="0" borderId="0" xfId="73" applyNumberFormat="1" applyFont="1" applyAlignment="1">
      <alignment horizontal="center" vertical="center" shrinkToFit="1"/>
      <protection/>
    </xf>
    <xf numFmtId="177" fontId="4" fillId="0" borderId="0" xfId="73" applyNumberFormat="1" applyFont="1" applyFill="1" applyAlignment="1">
      <alignment horizontal="center" vertical="center"/>
      <protection/>
    </xf>
    <xf numFmtId="177" fontId="5" fillId="0" borderId="17" xfId="73" applyNumberFormat="1" applyFont="1" applyBorder="1" applyAlignment="1">
      <alignment horizontal="right" vertical="center"/>
      <protection/>
    </xf>
    <xf numFmtId="177" fontId="6" fillId="0" borderId="10" xfId="71" applyNumberFormat="1" applyFont="1" applyFill="1" applyBorder="1" applyAlignment="1">
      <alignment/>
      <protection/>
    </xf>
    <xf numFmtId="177" fontId="6" fillId="33" borderId="16" xfId="71" applyNumberFormat="1" applyFont="1" applyFill="1" applyBorder="1" applyAlignment="1">
      <alignment horizontal="center" vertical="center"/>
      <protection/>
    </xf>
    <xf numFmtId="177" fontId="2" fillId="0" borderId="16" xfId="71" applyNumberFormat="1" applyFont="1" applyFill="1" applyBorder="1" applyAlignment="1">
      <alignment vertical="center"/>
      <protection/>
    </xf>
    <xf numFmtId="177" fontId="6" fillId="0" borderId="16" xfId="71" applyNumberFormat="1" applyFont="1" applyFill="1" applyBorder="1" applyAlignment="1">
      <alignment vertical="center"/>
      <protection/>
    </xf>
    <xf numFmtId="177" fontId="6" fillId="0" borderId="16" xfId="71" applyNumberFormat="1" applyFont="1" applyFill="1" applyBorder="1" applyAlignment="1">
      <alignment horizontal="left" vertical="center" wrapText="1"/>
      <protection/>
    </xf>
    <xf numFmtId="177" fontId="5" fillId="0" borderId="16" xfId="71" applyNumberFormat="1" applyFont="1" applyFill="1" applyBorder="1" applyAlignment="1">
      <alignment horizontal="left" vertical="center" wrapText="1"/>
      <protection/>
    </xf>
    <xf numFmtId="178" fontId="6" fillId="33" borderId="16" xfId="0" applyNumberFormat="1" applyFont="1" applyFill="1" applyBorder="1" applyAlignment="1">
      <alignment vertical="center"/>
    </xf>
    <xf numFmtId="177" fontId="6" fillId="33" borderId="16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千分位[0]_laroux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_1" xfId="54"/>
    <cellStyle name="千位[0]_1" xfId="55"/>
    <cellStyle name="强调文字颜色 3" xfId="56"/>
    <cellStyle name="强调文字颜色 4" xfId="57"/>
    <cellStyle name="no dec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_Sheet1_Sheet2" xfId="64"/>
    <cellStyle name="强调文字颜色 6" xfId="65"/>
    <cellStyle name="40% - 强调文字颜色 6" xfId="66"/>
    <cellStyle name="60% - 强调文字颜色 6" xfId="67"/>
    <cellStyle name="ColLevel_1" xfId="68"/>
    <cellStyle name="Normal_APR" xfId="69"/>
    <cellStyle name="RowLevel_1" xfId="70"/>
    <cellStyle name="常规_Sheet1" xfId="71"/>
    <cellStyle name="普通_97-917" xfId="72"/>
    <cellStyle name="常规_Sheet1_1" xfId="73"/>
    <cellStyle name="千分位_97-91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Zeros="0" tabSelected="1" workbookViewId="0" topLeftCell="A1">
      <selection activeCell="I31" sqref="I31"/>
    </sheetView>
  </sheetViews>
  <sheetFormatPr defaultColWidth="9.00390625" defaultRowHeight="14.25"/>
  <cols>
    <col min="1" max="1" width="26.625" style="43" customWidth="1"/>
    <col min="2" max="2" width="10.00390625" style="5" customWidth="1"/>
    <col min="3" max="3" width="11.625" style="4" bestFit="1" customWidth="1"/>
    <col min="4" max="4" width="11.625" style="5" bestFit="1" customWidth="1"/>
    <col min="5" max="5" width="9.875" style="4" customWidth="1"/>
    <col min="6" max="6" width="8.50390625" style="4" bestFit="1" customWidth="1"/>
    <col min="7" max="16384" width="9.00390625" style="4" customWidth="1"/>
  </cols>
  <sheetData>
    <row r="1" spans="1:6" ht="34.5" customHeight="1">
      <c r="A1" s="7" t="s">
        <v>0</v>
      </c>
      <c r="B1" s="7"/>
      <c r="C1" s="7"/>
      <c r="D1" s="7"/>
      <c r="E1" s="7"/>
      <c r="F1" s="7"/>
    </row>
    <row r="2" spans="1:6" ht="22.5">
      <c r="A2" s="44"/>
      <c r="B2" s="45"/>
      <c r="C2" s="7"/>
      <c r="D2" s="45"/>
      <c r="E2" s="46" t="s">
        <v>1</v>
      </c>
      <c r="F2" s="46"/>
    </row>
    <row r="3" spans="1:6" s="16" customFormat="1" ht="24" customHeight="1">
      <c r="A3" s="12" t="s">
        <v>2</v>
      </c>
      <c r="B3" s="13" t="s">
        <v>3</v>
      </c>
      <c r="C3" s="14"/>
      <c r="D3" s="14"/>
      <c r="E3" s="14"/>
      <c r="F3" s="15"/>
    </row>
    <row r="4" spans="1:6" ht="23.25" customHeight="1">
      <c r="A4" s="17"/>
      <c r="B4" s="18" t="s">
        <v>4</v>
      </c>
      <c r="C4" s="19" t="s">
        <v>5</v>
      </c>
      <c r="D4" s="20"/>
      <c r="E4" s="21"/>
      <c r="F4" s="47" t="s">
        <v>6</v>
      </c>
    </row>
    <row r="5" spans="1:6" ht="24">
      <c r="A5" s="23"/>
      <c r="B5" s="24"/>
      <c r="C5" s="25" t="s">
        <v>7</v>
      </c>
      <c r="D5" s="25" t="s">
        <v>8</v>
      </c>
      <c r="E5" s="27" t="s">
        <v>9</v>
      </c>
      <c r="F5" s="28" t="s">
        <v>10</v>
      </c>
    </row>
    <row r="6" spans="1:6" ht="16.5" customHeight="1">
      <c r="A6" s="48" t="s">
        <v>11</v>
      </c>
      <c r="B6" s="30">
        <f>B7+B22</f>
        <v>88100</v>
      </c>
      <c r="C6" s="31">
        <f>SUM(C7,C22)</f>
        <v>30355.35</v>
      </c>
      <c r="D6" s="31">
        <f>SUM(D7,D22)</f>
        <v>32445.300000000003</v>
      </c>
      <c r="E6" s="31">
        <f aca="true" t="shared" si="0" ref="E6:E20">(D6-C6)/C6*100</f>
        <v>6.884947793387342</v>
      </c>
      <c r="F6" s="32">
        <f aca="true" t="shared" si="1" ref="F6:F20">D6/B6*100</f>
        <v>36.827809307604994</v>
      </c>
    </row>
    <row r="7" spans="1:6" ht="16.5" customHeight="1">
      <c r="A7" s="48" t="s">
        <v>12</v>
      </c>
      <c r="B7" s="30">
        <f>SUM(B8:B21)</f>
        <v>49000</v>
      </c>
      <c r="C7" s="31">
        <f>SUM(C8:C21)</f>
        <v>20403.44</v>
      </c>
      <c r="D7" s="31">
        <f>SUM(D8:D21)</f>
        <v>19545.300000000003</v>
      </c>
      <c r="E7" s="31">
        <f t="shared" si="0"/>
        <v>-4.205859404100465</v>
      </c>
      <c r="F7" s="32">
        <f t="shared" si="1"/>
        <v>39.88836734693878</v>
      </c>
    </row>
    <row r="8" spans="1:6" ht="16.5" customHeight="1">
      <c r="A8" s="33" t="s">
        <v>13</v>
      </c>
      <c r="B8" s="34">
        <v>24535</v>
      </c>
      <c r="C8" s="35">
        <v>11134.74</v>
      </c>
      <c r="D8" s="35">
        <v>9250.34</v>
      </c>
      <c r="E8" s="35">
        <f t="shared" si="0"/>
        <v>-16.92361025044141</v>
      </c>
      <c r="F8" s="36">
        <f t="shared" si="1"/>
        <v>37.702628897493376</v>
      </c>
    </row>
    <row r="9" spans="1:6" ht="16.5" customHeight="1">
      <c r="A9" s="33" t="s">
        <v>14</v>
      </c>
      <c r="B9" s="37">
        <v>4570</v>
      </c>
      <c r="C9" s="35">
        <v>2529.65</v>
      </c>
      <c r="D9" s="35">
        <v>2806.19</v>
      </c>
      <c r="E9" s="35">
        <f t="shared" si="0"/>
        <v>10.931947107307332</v>
      </c>
      <c r="F9" s="36">
        <f t="shared" si="1"/>
        <v>61.404595185995625</v>
      </c>
    </row>
    <row r="10" spans="1:6" ht="16.5" customHeight="1">
      <c r="A10" s="33" t="s">
        <v>15</v>
      </c>
      <c r="B10" s="34">
        <v>1800</v>
      </c>
      <c r="C10" s="35">
        <v>946.94</v>
      </c>
      <c r="D10" s="35">
        <v>765.36</v>
      </c>
      <c r="E10" s="35">
        <f t="shared" si="0"/>
        <v>-19.175449342091373</v>
      </c>
      <c r="F10" s="36">
        <f t="shared" si="1"/>
        <v>42.52</v>
      </c>
    </row>
    <row r="11" spans="1:6" ht="16.5" customHeight="1">
      <c r="A11" s="33" t="s">
        <v>16</v>
      </c>
      <c r="B11" s="34">
        <v>20</v>
      </c>
      <c r="C11" s="35">
        <v>9.09</v>
      </c>
      <c r="D11" s="35">
        <v>104.04</v>
      </c>
      <c r="E11" s="35">
        <f t="shared" si="0"/>
        <v>1044.5544554455446</v>
      </c>
      <c r="F11" s="36">
        <f t="shared" si="1"/>
        <v>520.2</v>
      </c>
    </row>
    <row r="12" spans="1:6" ht="16.5" customHeight="1">
      <c r="A12" s="33" t="s">
        <v>17</v>
      </c>
      <c r="B12" s="34">
        <v>2450</v>
      </c>
      <c r="C12" s="35">
        <v>954.21</v>
      </c>
      <c r="D12" s="35">
        <v>935.32</v>
      </c>
      <c r="E12" s="35">
        <f t="shared" si="0"/>
        <v>-1.9796480858511216</v>
      </c>
      <c r="F12" s="36">
        <f t="shared" si="1"/>
        <v>38.17632653061225</v>
      </c>
    </row>
    <row r="13" spans="1:6" ht="16.5" customHeight="1">
      <c r="A13" s="33" t="s">
        <v>18</v>
      </c>
      <c r="B13" s="34">
        <v>1700</v>
      </c>
      <c r="C13" s="35">
        <v>719.2</v>
      </c>
      <c r="D13" s="35">
        <v>224.39</v>
      </c>
      <c r="E13" s="35">
        <f t="shared" si="0"/>
        <v>-68.80005561735261</v>
      </c>
      <c r="F13" s="36">
        <f t="shared" si="1"/>
        <v>13.199411764705882</v>
      </c>
    </row>
    <row r="14" spans="1:6" ht="16.5" customHeight="1">
      <c r="A14" s="33" t="s">
        <v>19</v>
      </c>
      <c r="B14" s="34">
        <v>2000</v>
      </c>
      <c r="C14" s="35">
        <v>1109.06</v>
      </c>
      <c r="D14" s="35">
        <v>955.47</v>
      </c>
      <c r="E14" s="35">
        <f t="shared" si="0"/>
        <v>-13.84866463491605</v>
      </c>
      <c r="F14" s="36">
        <f t="shared" si="1"/>
        <v>47.7735</v>
      </c>
    </row>
    <row r="15" spans="1:6" ht="16.5" customHeight="1">
      <c r="A15" s="33" t="s">
        <v>20</v>
      </c>
      <c r="B15" s="34">
        <v>3775</v>
      </c>
      <c r="C15" s="35">
        <v>251.85</v>
      </c>
      <c r="D15" s="35">
        <v>100.02</v>
      </c>
      <c r="E15" s="35">
        <f t="shared" si="0"/>
        <v>-60.28588445503276</v>
      </c>
      <c r="F15" s="36">
        <f t="shared" si="1"/>
        <v>2.6495364238410595</v>
      </c>
    </row>
    <row r="16" spans="1:6" ht="16.5" customHeight="1">
      <c r="A16" s="33" t="s">
        <v>21</v>
      </c>
      <c r="B16" s="34">
        <v>2302</v>
      </c>
      <c r="C16" s="35">
        <v>1618.55</v>
      </c>
      <c r="D16" s="35">
        <v>3656.9</v>
      </c>
      <c r="E16" s="35">
        <f t="shared" si="0"/>
        <v>125.9367952797257</v>
      </c>
      <c r="F16" s="36">
        <f t="shared" si="1"/>
        <v>158.85751520417028</v>
      </c>
    </row>
    <row r="17" spans="1:6" ht="16.5" customHeight="1">
      <c r="A17" s="33" t="s">
        <v>22</v>
      </c>
      <c r="B17" s="34">
        <v>230</v>
      </c>
      <c r="C17" s="35">
        <v>130.61</v>
      </c>
      <c r="D17" s="35">
        <v>102.53</v>
      </c>
      <c r="E17" s="35">
        <f t="shared" si="0"/>
        <v>-21.49911951611669</v>
      </c>
      <c r="F17" s="36">
        <f t="shared" si="1"/>
        <v>44.57826086956522</v>
      </c>
    </row>
    <row r="18" spans="1:6" ht="16.5" customHeight="1">
      <c r="A18" s="33" t="s">
        <v>23</v>
      </c>
      <c r="B18" s="34">
        <v>50</v>
      </c>
      <c r="C18" s="35">
        <v>0</v>
      </c>
      <c r="D18" s="35">
        <v>1.41</v>
      </c>
      <c r="E18" s="35"/>
      <c r="F18" s="36">
        <f t="shared" si="1"/>
        <v>2.82</v>
      </c>
    </row>
    <row r="19" spans="1:6" ht="16.5" customHeight="1">
      <c r="A19" s="33" t="s">
        <v>24</v>
      </c>
      <c r="B19" s="34">
        <v>5500</v>
      </c>
      <c r="C19" s="35">
        <v>972.67</v>
      </c>
      <c r="D19" s="35">
        <v>618.99</v>
      </c>
      <c r="E19" s="35">
        <f t="shared" si="0"/>
        <v>-36.361767094698095</v>
      </c>
      <c r="F19" s="36">
        <f t="shared" si="1"/>
        <v>11.254363636363635</v>
      </c>
    </row>
    <row r="20" spans="1:6" ht="16.5" customHeight="1">
      <c r="A20" s="33" t="s">
        <v>25</v>
      </c>
      <c r="B20" s="34">
        <v>68</v>
      </c>
      <c r="C20" s="35">
        <v>29.96</v>
      </c>
      <c r="D20" s="35">
        <v>24.34</v>
      </c>
      <c r="E20" s="35">
        <f t="shared" si="0"/>
        <v>-18.75834445927904</v>
      </c>
      <c r="F20" s="36">
        <f t="shared" si="1"/>
        <v>35.79411764705882</v>
      </c>
    </row>
    <row r="21" spans="1:6" ht="16.5" customHeight="1">
      <c r="A21" s="33" t="s">
        <v>26</v>
      </c>
      <c r="B21" s="34"/>
      <c r="C21" s="35">
        <v>-3.09</v>
      </c>
      <c r="D21" s="35">
        <v>0</v>
      </c>
      <c r="E21" s="35"/>
      <c r="F21" s="36"/>
    </row>
    <row r="22" spans="1:6" ht="16.5" customHeight="1">
      <c r="A22" s="29" t="s">
        <v>27</v>
      </c>
      <c r="B22" s="30">
        <f>B23+B24+B25+B26+B27+B28</f>
        <v>39100</v>
      </c>
      <c r="C22" s="31">
        <f>C23+C24+C25+C26+C27+C28</f>
        <v>9951.91</v>
      </c>
      <c r="D22" s="31">
        <f>D23+D24+D25+D26+D27+D28</f>
        <v>12900</v>
      </c>
      <c r="E22" s="31">
        <f aca="true" t="shared" si="2" ref="E22:E34">(D22-C22)/C22*100</f>
        <v>29.62335873214288</v>
      </c>
      <c r="F22" s="32">
        <f aca="true" t="shared" si="3" ref="F22:F27">D22/B22*100</f>
        <v>32.992327365728904</v>
      </c>
    </row>
    <row r="23" spans="1:6" ht="16.5" customHeight="1">
      <c r="A23" s="33" t="s">
        <v>28</v>
      </c>
      <c r="B23" s="34">
        <v>2700</v>
      </c>
      <c r="C23" s="35">
        <v>887.19</v>
      </c>
      <c r="D23" s="35">
        <v>908.88</v>
      </c>
      <c r="E23" s="35">
        <f t="shared" si="2"/>
        <v>2.4447976194501675</v>
      </c>
      <c r="F23" s="36">
        <f t="shared" si="3"/>
        <v>33.66222222222222</v>
      </c>
    </row>
    <row r="24" spans="1:6" ht="16.5" customHeight="1">
      <c r="A24" s="33" t="s">
        <v>29</v>
      </c>
      <c r="B24" s="37">
        <v>1700</v>
      </c>
      <c r="C24" s="35">
        <v>989</v>
      </c>
      <c r="D24" s="35">
        <v>723.7</v>
      </c>
      <c r="E24" s="35">
        <f t="shared" si="2"/>
        <v>-26.825075834175934</v>
      </c>
      <c r="F24" s="36">
        <f t="shared" si="3"/>
        <v>42.570588235294125</v>
      </c>
    </row>
    <row r="25" spans="1:6" ht="23.25" customHeight="1">
      <c r="A25" s="33" t="s">
        <v>30</v>
      </c>
      <c r="B25" s="37">
        <v>2100</v>
      </c>
      <c r="C25" s="35">
        <v>198.37</v>
      </c>
      <c r="D25" s="35">
        <v>1060.15</v>
      </c>
      <c r="E25" s="35">
        <f t="shared" si="2"/>
        <v>434.4306094671573</v>
      </c>
      <c r="F25" s="36">
        <f t="shared" si="3"/>
        <v>50.483333333333334</v>
      </c>
    </row>
    <row r="26" spans="1:6" ht="16.5" customHeight="1">
      <c r="A26" s="33" t="s">
        <v>31</v>
      </c>
      <c r="B26" s="37">
        <v>32230</v>
      </c>
      <c r="C26" s="49">
        <v>7877.35</v>
      </c>
      <c r="D26" s="35">
        <v>10187.53</v>
      </c>
      <c r="E26" s="35">
        <f t="shared" si="2"/>
        <v>29.32686753794106</v>
      </c>
      <c r="F26" s="36">
        <f t="shared" si="3"/>
        <v>31.608842693143036</v>
      </c>
    </row>
    <row r="27" spans="1:6" ht="16.5" customHeight="1">
      <c r="A27" s="33" t="s">
        <v>32</v>
      </c>
      <c r="B27" s="34">
        <v>370</v>
      </c>
      <c r="C27" s="35">
        <v>0</v>
      </c>
      <c r="D27" s="35">
        <v>19.74</v>
      </c>
      <c r="E27" s="35"/>
      <c r="F27" s="36">
        <f t="shared" si="3"/>
        <v>5.335135135135135</v>
      </c>
    </row>
    <row r="28" spans="1:6" ht="16.5" customHeight="1">
      <c r="A28" s="33" t="s">
        <v>33</v>
      </c>
      <c r="B28" s="34"/>
      <c r="C28" s="35">
        <v>0</v>
      </c>
      <c r="D28" s="50">
        <v>0</v>
      </c>
      <c r="E28" s="35"/>
      <c r="F28" s="36"/>
    </row>
    <row r="29" spans="1:6" ht="16.5" customHeight="1">
      <c r="A29" s="29" t="s">
        <v>34</v>
      </c>
      <c r="B29" s="30">
        <f>SUM(B30:B33)</f>
        <v>34090</v>
      </c>
      <c r="C29" s="31">
        <f>SUM(C30:C33)</f>
        <v>16352.965</v>
      </c>
      <c r="D29" s="31">
        <f>SUM(D30:D33)</f>
        <v>14609.89</v>
      </c>
      <c r="E29" s="31">
        <f t="shared" si="2"/>
        <v>-10.659076198108421</v>
      </c>
      <c r="F29" s="32">
        <f aca="true" t="shared" si="4" ref="F29:F34">D29/B29*100</f>
        <v>42.85682018187151</v>
      </c>
    </row>
    <row r="30" spans="1:6" ht="16.5" customHeight="1">
      <c r="A30" s="51" t="s">
        <v>35</v>
      </c>
      <c r="B30" s="37"/>
      <c r="C30" s="35">
        <v>3.34</v>
      </c>
      <c r="D30" s="35">
        <v>2.22</v>
      </c>
      <c r="E30" s="35">
        <f t="shared" si="2"/>
        <v>-33.53293413173652</v>
      </c>
      <c r="F30" s="36"/>
    </row>
    <row r="31" spans="1:6" ht="16.5" customHeight="1">
      <c r="A31" s="52" t="s">
        <v>36</v>
      </c>
      <c r="B31" s="37">
        <v>24535</v>
      </c>
      <c r="C31" s="35">
        <v>11134.74</v>
      </c>
      <c r="D31" s="35">
        <v>9250.34</v>
      </c>
      <c r="E31" s="35">
        <f t="shared" si="2"/>
        <v>-16.92361025044141</v>
      </c>
      <c r="F31" s="36">
        <f t="shared" si="4"/>
        <v>37.702628897493376</v>
      </c>
    </row>
    <row r="32" spans="1:6" ht="16.5" customHeight="1">
      <c r="A32" s="52" t="s">
        <v>37</v>
      </c>
      <c r="B32" s="37">
        <v>6855</v>
      </c>
      <c r="C32" s="35">
        <v>3794.4750000000004</v>
      </c>
      <c r="D32" s="35">
        <v>4209.29</v>
      </c>
      <c r="E32" s="35">
        <f t="shared" si="2"/>
        <v>10.932078877842114</v>
      </c>
      <c r="F32" s="36">
        <f t="shared" si="4"/>
        <v>61.40466812545588</v>
      </c>
    </row>
    <row r="33" spans="1:6" s="1" customFormat="1" ht="21" customHeight="1">
      <c r="A33" s="52" t="s">
        <v>38</v>
      </c>
      <c r="B33" s="37">
        <v>2700</v>
      </c>
      <c r="C33" s="35">
        <v>1420.41</v>
      </c>
      <c r="D33" s="35">
        <v>1148.04</v>
      </c>
      <c r="E33" s="35">
        <f t="shared" si="2"/>
        <v>-19.175449342091376</v>
      </c>
      <c r="F33" s="36">
        <f t="shared" si="4"/>
        <v>42.519999999999996</v>
      </c>
    </row>
    <row r="34" spans="1:6" ht="14.25">
      <c r="A34" s="29" t="s">
        <v>39</v>
      </c>
      <c r="B34" s="53">
        <f>B29+B6</f>
        <v>122190</v>
      </c>
      <c r="C34" s="54">
        <f>C29+C6</f>
        <v>46708.315</v>
      </c>
      <c r="D34" s="54">
        <f>D29+D6</f>
        <v>47055.19</v>
      </c>
      <c r="E34" s="31">
        <f t="shared" si="2"/>
        <v>0.7426407910454488</v>
      </c>
      <c r="F34" s="32">
        <f t="shared" si="4"/>
        <v>38.50985350683362</v>
      </c>
    </row>
    <row r="35" ht="9" customHeight="1"/>
    <row r="36" spans="1:6" ht="57" customHeight="1">
      <c r="A36" s="55"/>
      <c r="B36" s="55"/>
      <c r="C36" s="55"/>
      <c r="D36" s="55"/>
      <c r="E36" s="55"/>
      <c r="F36" s="55"/>
    </row>
  </sheetData>
  <sheetProtection/>
  <mergeCells count="7">
    <mergeCell ref="A1:F1"/>
    <mergeCell ref="E2:F2"/>
    <mergeCell ref="B3:F3"/>
    <mergeCell ref="C4:E4"/>
    <mergeCell ref="A36:F36"/>
    <mergeCell ref="A3:A5"/>
    <mergeCell ref="B4:B5"/>
  </mergeCells>
  <printOptions horizontalCentered="1" verticalCentered="1"/>
  <pageMargins left="0.31496062992125984" right="0.15748031496062992" top="0.8661417322834646" bottom="0.35433070866141736" header="0.5118110236220472" footer="0.5118110236220472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Zeros="0" workbookViewId="0" topLeftCell="A1">
      <selection activeCell="D21" sqref="D21"/>
    </sheetView>
  </sheetViews>
  <sheetFormatPr defaultColWidth="9.00390625" defaultRowHeight="14.25"/>
  <cols>
    <col min="1" max="1" width="23.50390625" style="2" customWidth="1"/>
    <col min="2" max="2" width="9.875" style="3" customWidth="1"/>
    <col min="3" max="3" width="11.50390625" style="4" customWidth="1"/>
    <col min="4" max="4" width="11.25390625" style="5" customWidth="1"/>
    <col min="5" max="5" width="8.50390625" style="4" bestFit="1" customWidth="1"/>
    <col min="6" max="6" width="8.625" style="4" customWidth="1"/>
    <col min="7" max="7" width="9.00390625" style="4" customWidth="1"/>
    <col min="8" max="16384" width="9.00390625" style="6" customWidth="1"/>
  </cols>
  <sheetData>
    <row r="1" spans="1:6" ht="36" customHeight="1">
      <c r="A1" s="7" t="s">
        <v>40</v>
      </c>
      <c r="B1" s="7"/>
      <c r="C1" s="7"/>
      <c r="D1" s="7"/>
      <c r="E1" s="7"/>
      <c r="F1" s="7"/>
    </row>
    <row r="2" spans="1:6" ht="18.75" customHeight="1">
      <c r="A2" s="8"/>
      <c r="B2" s="9"/>
      <c r="D2" s="10"/>
      <c r="E2" s="11" t="s">
        <v>1</v>
      </c>
      <c r="F2" s="11"/>
    </row>
    <row r="3" spans="1:7" s="1" customFormat="1" ht="18" customHeight="1">
      <c r="A3" s="12" t="s">
        <v>41</v>
      </c>
      <c r="B3" s="13" t="s">
        <v>3</v>
      </c>
      <c r="C3" s="14"/>
      <c r="D3" s="14"/>
      <c r="E3" s="14"/>
      <c r="F3" s="15"/>
      <c r="G3" s="16"/>
    </row>
    <row r="4" spans="1:6" ht="14.25">
      <c r="A4" s="17"/>
      <c r="B4" s="18" t="s">
        <v>4</v>
      </c>
      <c r="C4" s="19" t="s">
        <v>42</v>
      </c>
      <c r="D4" s="20"/>
      <c r="E4" s="21"/>
      <c r="F4" s="22" t="s">
        <v>6</v>
      </c>
    </row>
    <row r="5" spans="1:6" ht="19.5" customHeight="1">
      <c r="A5" s="23"/>
      <c r="B5" s="24"/>
      <c r="C5" s="25" t="s">
        <v>43</v>
      </c>
      <c r="D5" s="26" t="s">
        <v>8</v>
      </c>
      <c r="E5" s="27" t="s">
        <v>9</v>
      </c>
      <c r="F5" s="28" t="s">
        <v>44</v>
      </c>
    </row>
    <row r="6" spans="1:6" ht="19.5" customHeight="1">
      <c r="A6" s="29" t="s">
        <v>45</v>
      </c>
      <c r="B6" s="30">
        <f>SUM(B7:B29)</f>
        <v>297000</v>
      </c>
      <c r="C6" s="31">
        <f>SUM(C7:C29)</f>
        <v>111361.27999999998</v>
      </c>
      <c r="D6" s="31">
        <f>SUM(D7:D29)</f>
        <v>113034.30999999997</v>
      </c>
      <c r="E6" s="31">
        <f>(D6-C6)/C6*100</f>
        <v>1.502344441443188</v>
      </c>
      <c r="F6" s="32">
        <f aca="true" t="shared" si="0" ref="F6:F29">D6/B6*100</f>
        <v>38.05869023569022</v>
      </c>
    </row>
    <row r="7" spans="1:6" ht="19.5" customHeight="1">
      <c r="A7" s="33" t="s">
        <v>46</v>
      </c>
      <c r="B7" s="34">
        <v>38400</v>
      </c>
      <c r="C7" s="35">
        <v>17071.58</v>
      </c>
      <c r="D7" s="35">
        <v>18546.64</v>
      </c>
      <c r="E7" s="35">
        <f>(D7-C7)/C7*100</f>
        <v>8.640442185199012</v>
      </c>
      <c r="F7" s="36">
        <f t="shared" si="0"/>
        <v>48.298541666666665</v>
      </c>
    </row>
    <row r="8" spans="1:6" ht="19.5" customHeight="1">
      <c r="A8" s="33" t="s">
        <v>47</v>
      </c>
      <c r="B8" s="34">
        <v>660</v>
      </c>
      <c r="C8" s="35">
        <v>193.21</v>
      </c>
      <c r="D8" s="35">
        <v>116.77</v>
      </c>
      <c r="E8" s="35">
        <f aca="true" t="shared" si="1" ref="E8:E27">(D8-C8)/C8*100</f>
        <v>-39.563169608198336</v>
      </c>
      <c r="F8" s="36">
        <f t="shared" si="0"/>
        <v>17.69242424242424</v>
      </c>
    </row>
    <row r="9" spans="1:7" s="1" customFormat="1" ht="19.5" customHeight="1">
      <c r="A9" s="33" t="s">
        <v>48</v>
      </c>
      <c r="B9" s="37">
        <v>17000</v>
      </c>
      <c r="C9" s="35">
        <v>6640.46</v>
      </c>
      <c r="D9" s="35">
        <v>8068.66</v>
      </c>
      <c r="E9" s="35">
        <f t="shared" si="1"/>
        <v>21.507546163970563</v>
      </c>
      <c r="F9" s="36">
        <f t="shared" si="0"/>
        <v>47.46270588235294</v>
      </c>
      <c r="G9" s="16"/>
    </row>
    <row r="10" spans="1:7" s="1" customFormat="1" ht="19.5" customHeight="1">
      <c r="A10" s="33" t="s">
        <v>49</v>
      </c>
      <c r="B10" s="37">
        <v>27600</v>
      </c>
      <c r="C10" s="35">
        <v>9582.74</v>
      </c>
      <c r="D10" s="35">
        <v>10492.14</v>
      </c>
      <c r="E10" s="35">
        <f t="shared" si="1"/>
        <v>9.489978857821454</v>
      </c>
      <c r="F10" s="36">
        <f t="shared" si="0"/>
        <v>38.015</v>
      </c>
      <c r="G10" s="16"/>
    </row>
    <row r="11" spans="1:7" s="1" customFormat="1" ht="19.5" customHeight="1">
      <c r="A11" s="33" t="s">
        <v>50</v>
      </c>
      <c r="B11" s="37">
        <v>4900</v>
      </c>
      <c r="C11" s="35">
        <v>531.41</v>
      </c>
      <c r="D11" s="35">
        <v>1512.74</v>
      </c>
      <c r="E11" s="35">
        <f t="shared" si="1"/>
        <v>184.66532432585012</v>
      </c>
      <c r="F11" s="36">
        <f t="shared" si="0"/>
        <v>30.872244897959185</v>
      </c>
      <c r="G11" s="16"/>
    </row>
    <row r="12" spans="1:7" s="1" customFormat="1" ht="19.5" customHeight="1">
      <c r="A12" s="33" t="s">
        <v>51</v>
      </c>
      <c r="B12" s="37">
        <v>8600</v>
      </c>
      <c r="C12" s="35">
        <v>2304.85</v>
      </c>
      <c r="D12" s="35">
        <v>2878.99</v>
      </c>
      <c r="E12" s="35">
        <f t="shared" si="1"/>
        <v>24.910080916328607</v>
      </c>
      <c r="F12" s="36">
        <f t="shared" si="0"/>
        <v>33.476627906976745</v>
      </c>
      <c r="G12" s="16"/>
    </row>
    <row r="13" spans="1:7" s="1" customFormat="1" ht="19.5" customHeight="1">
      <c r="A13" s="33" t="s">
        <v>52</v>
      </c>
      <c r="B13" s="37">
        <v>22270</v>
      </c>
      <c r="C13" s="35">
        <v>10898.84</v>
      </c>
      <c r="D13" s="35">
        <v>17472.9</v>
      </c>
      <c r="E13" s="35">
        <f t="shared" si="1"/>
        <v>60.31889632291144</v>
      </c>
      <c r="F13" s="36">
        <f t="shared" si="0"/>
        <v>78.45936237090257</v>
      </c>
      <c r="G13" s="16"/>
    </row>
    <row r="14" spans="1:7" s="1" customFormat="1" ht="19.5" customHeight="1">
      <c r="A14" s="33" t="s">
        <v>53</v>
      </c>
      <c r="B14" s="37">
        <v>26200</v>
      </c>
      <c r="C14" s="35">
        <v>10546.14</v>
      </c>
      <c r="D14" s="35">
        <v>7783.01</v>
      </c>
      <c r="E14" s="35">
        <f t="shared" si="1"/>
        <v>-26.20039180211906</v>
      </c>
      <c r="F14" s="36">
        <f t="shared" si="0"/>
        <v>29.706145038167943</v>
      </c>
      <c r="G14" s="16"/>
    </row>
    <row r="15" spans="1:7" s="1" customFormat="1" ht="19.5" customHeight="1">
      <c r="A15" s="33" t="s">
        <v>54</v>
      </c>
      <c r="B15" s="37">
        <v>7250</v>
      </c>
      <c r="C15" s="35">
        <v>1982.49</v>
      </c>
      <c r="D15" s="35">
        <v>970.61</v>
      </c>
      <c r="E15" s="35">
        <f t="shared" si="1"/>
        <v>-51.04086275340607</v>
      </c>
      <c r="F15" s="36">
        <f t="shared" si="0"/>
        <v>13.387724137931034</v>
      </c>
      <c r="G15" s="16"/>
    </row>
    <row r="16" spans="1:7" s="1" customFormat="1" ht="19.5" customHeight="1">
      <c r="A16" s="33" t="s">
        <v>55</v>
      </c>
      <c r="B16" s="37">
        <v>26700</v>
      </c>
      <c r="C16" s="35">
        <v>12077.39</v>
      </c>
      <c r="D16" s="35">
        <v>6685.95</v>
      </c>
      <c r="E16" s="35">
        <f t="shared" si="1"/>
        <v>-44.6407708950361</v>
      </c>
      <c r="F16" s="36">
        <f t="shared" si="0"/>
        <v>25.041011235955057</v>
      </c>
      <c r="G16" s="16"/>
    </row>
    <row r="17" spans="1:7" s="1" customFormat="1" ht="19.5" customHeight="1">
      <c r="A17" s="33" t="s">
        <v>56</v>
      </c>
      <c r="B17" s="34">
        <v>71000</v>
      </c>
      <c r="C17" s="35">
        <v>17248.95</v>
      </c>
      <c r="D17" s="35">
        <v>22490.14</v>
      </c>
      <c r="E17" s="35">
        <f t="shared" si="1"/>
        <v>30.3855597007354</v>
      </c>
      <c r="F17" s="36">
        <f t="shared" si="0"/>
        <v>31.676253521126757</v>
      </c>
      <c r="G17" s="16"/>
    </row>
    <row r="18" spans="1:7" s="1" customFormat="1" ht="19.5" customHeight="1">
      <c r="A18" s="33" t="s">
        <v>57</v>
      </c>
      <c r="B18" s="38">
        <v>9300</v>
      </c>
      <c r="C18" s="35">
        <v>11453.3</v>
      </c>
      <c r="D18" s="35">
        <v>6085.18</v>
      </c>
      <c r="E18" s="35">
        <f t="shared" si="1"/>
        <v>-46.86963582548261</v>
      </c>
      <c r="F18" s="36">
        <f t="shared" si="0"/>
        <v>65.4320430107527</v>
      </c>
      <c r="G18" s="16"/>
    </row>
    <row r="19" spans="1:7" s="1" customFormat="1" ht="19.5" customHeight="1">
      <c r="A19" s="33" t="s">
        <v>58</v>
      </c>
      <c r="B19" s="34">
        <v>7600</v>
      </c>
      <c r="C19" s="35">
        <v>4958.19</v>
      </c>
      <c r="D19" s="35">
        <v>3089.66</v>
      </c>
      <c r="E19" s="35">
        <f t="shared" si="1"/>
        <v>-37.68572805802117</v>
      </c>
      <c r="F19" s="36">
        <f t="shared" si="0"/>
        <v>40.65342105263158</v>
      </c>
      <c r="G19" s="16"/>
    </row>
    <row r="20" spans="1:7" s="1" customFormat="1" ht="19.5" customHeight="1">
      <c r="A20" s="35" t="s">
        <v>59</v>
      </c>
      <c r="B20" s="34">
        <v>3200</v>
      </c>
      <c r="C20" s="35">
        <v>701.37</v>
      </c>
      <c r="D20" s="35">
        <v>480.37</v>
      </c>
      <c r="E20" s="35">
        <f t="shared" si="1"/>
        <v>-31.509759470750105</v>
      </c>
      <c r="F20" s="36">
        <f t="shared" si="0"/>
        <v>15.0115625</v>
      </c>
      <c r="G20" s="16"/>
    </row>
    <row r="21" spans="1:6" ht="19.5" customHeight="1">
      <c r="A21" s="33" t="s">
        <v>60</v>
      </c>
      <c r="B21" s="37">
        <v>120</v>
      </c>
      <c r="C21" s="39">
        <v>0</v>
      </c>
      <c r="D21" s="35">
        <v>0</v>
      </c>
      <c r="E21" s="35"/>
      <c r="F21" s="36">
        <f t="shared" si="0"/>
        <v>0</v>
      </c>
    </row>
    <row r="22" spans="1:6" ht="19.5" customHeight="1">
      <c r="A22" s="33" t="s">
        <v>61</v>
      </c>
      <c r="B22" s="37">
        <v>3650</v>
      </c>
      <c r="C22" s="35">
        <v>1868.25</v>
      </c>
      <c r="D22" s="39">
        <v>1002.36</v>
      </c>
      <c r="E22" s="35">
        <f t="shared" si="1"/>
        <v>-46.34765154556403</v>
      </c>
      <c r="F22" s="36">
        <f t="shared" si="0"/>
        <v>27.461917808219177</v>
      </c>
    </row>
    <row r="23" spans="1:6" ht="19.5" customHeight="1">
      <c r="A23" s="33" t="s">
        <v>62</v>
      </c>
      <c r="B23" s="34">
        <v>5950</v>
      </c>
      <c r="C23" s="35">
        <v>625.66</v>
      </c>
      <c r="D23" s="35">
        <v>841.76</v>
      </c>
      <c r="E23" s="35">
        <f t="shared" si="1"/>
        <v>34.53952626026916</v>
      </c>
      <c r="F23" s="36">
        <f t="shared" si="0"/>
        <v>14.147226890756304</v>
      </c>
    </row>
    <row r="24" spans="1:6" ht="19.5" customHeight="1">
      <c r="A24" s="33" t="s">
        <v>63</v>
      </c>
      <c r="B24" s="38">
        <v>1070</v>
      </c>
      <c r="C24" s="35">
        <v>0</v>
      </c>
      <c r="D24" s="39">
        <v>462.43</v>
      </c>
      <c r="E24" s="35"/>
      <c r="F24" s="36">
        <f t="shared" si="0"/>
        <v>43.217757009345796</v>
      </c>
    </row>
    <row r="25" spans="1:6" ht="19.5" customHeight="1">
      <c r="A25" s="33" t="s">
        <v>64</v>
      </c>
      <c r="B25" s="34">
        <v>1850</v>
      </c>
      <c r="C25" s="40">
        <v>673.8</v>
      </c>
      <c r="D25" s="35">
        <v>930.85</v>
      </c>
      <c r="E25" s="35">
        <f t="shared" si="1"/>
        <v>38.149302463639074</v>
      </c>
      <c r="F25" s="36">
        <f t="shared" si="0"/>
        <v>50.31621621621621</v>
      </c>
    </row>
    <row r="26" spans="1:6" ht="19.5" customHeight="1">
      <c r="A26" s="35" t="s">
        <v>65</v>
      </c>
      <c r="B26" s="34">
        <v>10500</v>
      </c>
      <c r="C26" s="41">
        <v>1941.25</v>
      </c>
      <c r="D26" s="35">
        <v>2440</v>
      </c>
      <c r="E26" s="35">
        <f t="shared" si="1"/>
        <v>25.692208628461046</v>
      </c>
      <c r="F26" s="36">
        <f t="shared" si="0"/>
        <v>23.238095238095237</v>
      </c>
    </row>
    <row r="27" spans="1:6" ht="19.5" customHeight="1">
      <c r="A27" s="33" t="s">
        <v>66</v>
      </c>
      <c r="B27" s="37">
        <v>210</v>
      </c>
      <c r="C27" s="35">
        <v>61.4</v>
      </c>
      <c r="D27" s="39">
        <v>683.15</v>
      </c>
      <c r="E27" s="35">
        <f t="shared" si="1"/>
        <v>1012.6221498371336</v>
      </c>
      <c r="F27" s="36">
        <f t="shared" si="0"/>
        <v>325.3095238095238</v>
      </c>
    </row>
    <row r="28" spans="1:6" ht="19.5" customHeight="1">
      <c r="A28" s="33" t="s">
        <v>67</v>
      </c>
      <c r="B28" s="37"/>
      <c r="C28" s="39">
        <v>0</v>
      </c>
      <c r="D28" s="39">
        <v>0</v>
      </c>
      <c r="E28" s="35"/>
      <c r="F28" s="36"/>
    </row>
    <row r="29" spans="1:6" ht="19.5" customHeight="1">
      <c r="A29" s="33" t="s">
        <v>68</v>
      </c>
      <c r="B29" s="34">
        <v>2970</v>
      </c>
      <c r="C29" s="42"/>
      <c r="D29" s="42"/>
      <c r="E29" s="35"/>
      <c r="F29" s="36">
        <f t="shared" si="0"/>
        <v>0</v>
      </c>
    </row>
  </sheetData>
  <sheetProtection/>
  <mergeCells count="6">
    <mergeCell ref="A1:F1"/>
    <mergeCell ref="E2:F2"/>
    <mergeCell ref="B3:F3"/>
    <mergeCell ref="C4:E4"/>
    <mergeCell ref="A3:A5"/>
    <mergeCell ref="B4:B5"/>
  </mergeCells>
  <printOptions horizontalCentered="1" verticalCentered="1"/>
  <pageMargins left="0.1968503937007874" right="0.31496062992125984" top="0.9842519685039371" bottom="0.9842519685039371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王燕萍</dc:creator>
  <cp:keywords/>
  <dc:description/>
  <cp:lastModifiedBy>Administrator</cp:lastModifiedBy>
  <cp:lastPrinted>2020-02-04T07:56:37Z</cp:lastPrinted>
  <dcterms:created xsi:type="dcterms:W3CDTF">2009-05-08T06:39:49Z</dcterms:created>
  <dcterms:modified xsi:type="dcterms:W3CDTF">2021-05-07T00:52:37Z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C9DBF3C8BD8F4FE591AD06287873418C</vt:lpwstr>
  </property>
</Properties>
</file>