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320" windowHeight="10350" tabRatio="759" firstSheet="1" activeTab="2"/>
  </bookViews>
  <sheets>
    <sheet name="本级17支预 (原)" sheetId="17" state="hidden" r:id="rId1"/>
    <sheet name="19收入决算" sheetId="19" r:id="rId2"/>
    <sheet name="19支出决算" sheetId="20" r:id="rId3"/>
    <sheet name="19基本支出决算" sheetId="21" r:id="rId4"/>
    <sheet name="19年一般公共预算税收返还和转移支付决算" sheetId="22" r:id="rId5"/>
    <sheet name="专项转移支付分地区、分项目决算" sheetId="23" r:id="rId6"/>
  </sheets>
  <definedNames>
    <definedName name="_xlnm._FilterDatabase" localSheetId="2" hidden="1">'19支出决算'!$D$1:$E$464</definedName>
    <definedName name="_xlnm.Print_Titles" localSheetId="3">'19基本支出决算'!$1:$3</definedName>
  </definedNames>
  <calcPr calcId="124519" iterate="1"/>
</workbook>
</file>

<file path=xl/calcChain.xml><?xml version="1.0" encoding="utf-8"?>
<calcChain xmlns="http://schemas.openxmlformats.org/spreadsheetml/2006/main">
  <c r="B10" i="22"/>
  <c r="B11"/>
  <c r="D11"/>
  <c r="B4"/>
  <c r="E5" i="20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30"/>
  <c r="E31"/>
  <c r="E32"/>
  <c r="E33"/>
  <c r="E34"/>
  <c r="E35"/>
  <c r="E36"/>
  <c r="E37"/>
  <c r="E38"/>
  <c r="E39"/>
  <c r="E40"/>
  <c r="E41"/>
  <c r="E42"/>
  <c r="E43"/>
  <c r="E44"/>
  <c r="E45"/>
  <c r="E46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8"/>
  <c r="E79"/>
  <c r="E80"/>
  <c r="E81"/>
  <c r="E82"/>
  <c r="E83"/>
  <c r="E84"/>
  <c r="E85"/>
  <c r="E87"/>
  <c r="E88"/>
  <c r="E89"/>
  <c r="E90"/>
  <c r="E91"/>
  <c r="E92"/>
  <c r="E93"/>
  <c r="E94"/>
  <c r="E95"/>
  <c r="E96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7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8"/>
  <c r="E170"/>
  <c r="E171"/>
  <c r="E172"/>
  <c r="E173"/>
  <c r="E174"/>
  <c r="E175"/>
  <c r="E176"/>
  <c r="E177"/>
  <c r="E178"/>
  <c r="E179"/>
  <c r="E180"/>
  <c r="E181"/>
  <c r="E182"/>
  <c r="E183"/>
  <c r="E184"/>
  <c r="E185"/>
  <c r="E187"/>
  <c r="E188"/>
  <c r="E190"/>
  <c r="E191"/>
  <c r="E192"/>
  <c r="E193"/>
  <c r="E194"/>
  <c r="E196"/>
  <c r="E197"/>
  <c r="E198"/>
  <c r="E199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80"/>
  <c r="E281"/>
  <c r="E283"/>
  <c r="E284"/>
  <c r="E289"/>
  <c r="E290"/>
  <c r="E291"/>
  <c r="E292"/>
  <c r="E293"/>
  <c r="E294"/>
  <c r="E295"/>
  <c r="E296"/>
  <c r="E297"/>
  <c r="E300"/>
  <c r="E302"/>
  <c r="E303"/>
  <c r="E304"/>
  <c r="E305"/>
  <c r="E306"/>
  <c r="E307"/>
  <c r="E310"/>
  <c r="E311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4"/>
  <c r="E336"/>
  <c r="E337"/>
  <c r="E338"/>
  <c r="E339"/>
  <c r="E340"/>
  <c r="E341"/>
  <c r="E342"/>
  <c r="E344"/>
  <c r="E345"/>
  <c r="E346"/>
  <c r="E348"/>
  <c r="E349"/>
  <c r="E350"/>
  <c r="E351"/>
  <c r="E352"/>
  <c r="E353"/>
  <c r="E354"/>
  <c r="E355"/>
  <c r="E356"/>
  <c r="E357"/>
  <c r="E358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5"/>
  <c r="E406"/>
  <c r="E407"/>
  <c r="E408"/>
  <c r="E409"/>
  <c r="E410"/>
  <c r="E411"/>
  <c r="E412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8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60"/>
  <c r="E461"/>
  <c r="E462"/>
  <c r="E46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7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9"/>
  <c r="D160"/>
  <c r="D161"/>
  <c r="D162"/>
  <c r="D163"/>
  <c r="D164"/>
  <c r="D165"/>
  <c r="D166"/>
  <c r="D168"/>
  <c r="D170"/>
  <c r="D172"/>
  <c r="D173"/>
  <c r="D174"/>
  <c r="D175"/>
  <c r="D176"/>
  <c r="D177"/>
  <c r="D178"/>
  <c r="D179"/>
  <c r="D180"/>
  <c r="D181"/>
  <c r="D182"/>
  <c r="D183"/>
  <c r="D184"/>
  <c r="D185"/>
  <c r="D187"/>
  <c r="D188"/>
  <c r="D190"/>
  <c r="D191"/>
  <c r="D192"/>
  <c r="D193"/>
  <c r="D194"/>
  <c r="D196"/>
  <c r="D197"/>
  <c r="D198"/>
  <c r="D199"/>
  <c r="D202"/>
  <c r="D203"/>
  <c r="D204"/>
  <c r="D205"/>
  <c r="D206"/>
  <c r="D207"/>
  <c r="D208"/>
  <c r="D209"/>
  <c r="D210"/>
  <c r="D211"/>
  <c r="D213"/>
  <c r="D214"/>
  <c r="D215"/>
  <c r="D216"/>
  <c r="D217"/>
  <c r="D218"/>
  <c r="D220"/>
  <c r="D221"/>
  <c r="D222"/>
  <c r="D223"/>
  <c r="D224"/>
  <c r="D225"/>
  <c r="D226"/>
  <c r="D227"/>
  <c r="D228"/>
  <c r="D230"/>
  <c r="D231"/>
  <c r="D232"/>
  <c r="D233"/>
  <c r="D234"/>
  <c r="D235"/>
  <c r="D236"/>
  <c r="D237"/>
  <c r="D238"/>
  <c r="D239"/>
  <c r="D241"/>
  <c r="D242"/>
  <c r="D243"/>
  <c r="D244"/>
  <c r="D245"/>
  <c r="D248"/>
  <c r="D249"/>
  <c r="D250"/>
  <c r="D251"/>
  <c r="D252"/>
  <c r="D253"/>
  <c r="D254"/>
  <c r="D255"/>
  <c r="D256"/>
  <c r="D257"/>
  <c r="D258"/>
  <c r="D259"/>
  <c r="D260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80"/>
  <c r="D281"/>
  <c r="D283"/>
  <c r="D284"/>
  <c r="D291"/>
  <c r="D292"/>
  <c r="D293"/>
  <c r="D294"/>
  <c r="D295"/>
  <c r="D296"/>
  <c r="D297"/>
  <c r="D300"/>
  <c r="D302"/>
  <c r="D303"/>
  <c r="D304"/>
  <c r="D305"/>
  <c r="D310"/>
  <c r="D311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4"/>
  <c r="D336"/>
  <c r="D337"/>
  <c r="D338"/>
  <c r="D339"/>
  <c r="D340"/>
  <c r="D341"/>
  <c r="D342"/>
  <c r="D344"/>
  <c r="D345"/>
  <c r="D346"/>
  <c r="D348"/>
  <c r="D349"/>
  <c r="D350"/>
  <c r="D351"/>
  <c r="D352"/>
  <c r="D353"/>
  <c r="D354"/>
  <c r="D355"/>
  <c r="D356"/>
  <c r="D357"/>
  <c r="D358"/>
  <c r="D362"/>
  <c r="D363"/>
  <c r="D364"/>
  <c r="D365"/>
  <c r="D366"/>
  <c r="D367"/>
  <c r="D368"/>
  <c r="D369"/>
  <c r="D371"/>
  <c r="D372"/>
  <c r="D373"/>
  <c r="D374"/>
  <c r="D375"/>
  <c r="D376"/>
  <c r="D377"/>
  <c r="D378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5"/>
  <c r="D406"/>
  <c r="D407"/>
  <c r="D408"/>
  <c r="D409"/>
  <c r="D410"/>
  <c r="D411"/>
  <c r="D412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3"/>
  <c r="D434"/>
  <c r="D435"/>
  <c r="D436"/>
  <c r="D438"/>
  <c r="D441"/>
  <c r="D442"/>
  <c r="D443"/>
  <c r="D444"/>
  <c r="D445"/>
  <c r="D446"/>
  <c r="D447"/>
  <c r="D449"/>
  <c r="D450"/>
  <c r="D451"/>
  <c r="D452"/>
  <c r="D453"/>
  <c r="D454"/>
  <c r="D455"/>
  <c r="D456"/>
  <c r="D457"/>
  <c r="D458"/>
  <c r="D460"/>
  <c r="D461"/>
  <c r="D462"/>
  <c r="D463"/>
  <c r="D464"/>
  <c r="F98"/>
  <c r="F442"/>
  <c r="F444"/>
  <c r="F433"/>
  <c r="F367"/>
  <c r="F316"/>
  <c r="F250"/>
  <c r="F191"/>
  <c r="B10" i="21"/>
  <c r="B30"/>
  <c r="B23"/>
  <c r="B5"/>
  <c r="B4" s="1"/>
  <c r="C5"/>
  <c r="C4" s="1"/>
  <c r="D5"/>
  <c r="D4" s="1"/>
  <c r="E5"/>
  <c r="E6"/>
  <c r="E7"/>
  <c r="E8"/>
  <c r="E9"/>
  <c r="C10"/>
  <c r="D10"/>
  <c r="E10"/>
  <c r="E11"/>
  <c r="E12"/>
  <c r="E13"/>
  <c r="E14"/>
  <c r="E15"/>
  <c r="E16"/>
  <c r="E17"/>
  <c r="E18"/>
  <c r="E19"/>
  <c r="E20"/>
  <c r="E21"/>
  <c r="C23"/>
  <c r="E23" s="1"/>
  <c r="D23"/>
  <c r="E24"/>
  <c r="E25"/>
  <c r="E27"/>
  <c r="C30"/>
  <c r="D30"/>
  <c r="E30"/>
  <c r="E31"/>
  <c r="E32"/>
  <c r="E34"/>
  <c r="E35"/>
  <c r="F457" i="20"/>
  <c r="E6" i="19"/>
  <c r="E7"/>
  <c r="E8"/>
  <c r="E9"/>
  <c r="E10"/>
  <c r="E11"/>
  <c r="E12"/>
  <c r="E13"/>
  <c r="E14"/>
  <c r="E15"/>
  <c r="E16"/>
  <c r="E17"/>
  <c r="E18"/>
  <c r="E21"/>
  <c r="E22"/>
  <c r="E23"/>
  <c r="E25"/>
  <c r="E27"/>
  <c r="C457" i="20"/>
  <c r="B457"/>
  <c r="C455"/>
  <c r="B455"/>
  <c r="C453"/>
  <c r="B453"/>
  <c r="B452"/>
  <c r="C450"/>
  <c r="B450"/>
  <c r="B449" s="1"/>
  <c r="B444"/>
  <c r="C442"/>
  <c r="B442"/>
  <c r="C434"/>
  <c r="B434"/>
  <c r="C430"/>
  <c r="B430"/>
  <c r="B429"/>
  <c r="C427"/>
  <c r="B427"/>
  <c r="C425"/>
  <c r="B425"/>
  <c r="F421"/>
  <c r="C421"/>
  <c r="C420" s="1"/>
  <c r="B421"/>
  <c r="B420"/>
  <c r="F418"/>
  <c r="C418"/>
  <c r="B418"/>
  <c r="C415"/>
  <c r="B415"/>
  <c r="F412"/>
  <c r="C412"/>
  <c r="B412"/>
  <c r="C406"/>
  <c r="B406"/>
  <c r="B405"/>
  <c r="C403"/>
  <c r="C402" s="1"/>
  <c r="B402"/>
  <c r="C400"/>
  <c r="B400"/>
  <c r="C398"/>
  <c r="B398"/>
  <c r="C396"/>
  <c r="B396"/>
  <c r="B395"/>
  <c r="B393"/>
  <c r="C391"/>
  <c r="B391"/>
  <c r="C389"/>
  <c r="B389"/>
  <c r="C387"/>
  <c r="B387"/>
  <c r="C385"/>
  <c r="B385"/>
  <c r="C382"/>
  <c r="B382"/>
  <c r="C379"/>
  <c r="B379"/>
  <c r="C377"/>
  <c r="B377"/>
  <c r="C373"/>
  <c r="B373"/>
  <c r="C368"/>
  <c r="B368"/>
  <c r="B367"/>
  <c r="C365"/>
  <c r="B365"/>
  <c r="C362"/>
  <c r="B362"/>
  <c r="C356"/>
  <c r="B356"/>
  <c r="B354"/>
  <c r="C351"/>
  <c r="B351"/>
  <c r="C346"/>
  <c r="B346"/>
  <c r="F340"/>
  <c r="C340"/>
  <c r="B340"/>
  <c r="F328"/>
  <c r="F327" s="1"/>
  <c r="C328"/>
  <c r="B328"/>
  <c r="B327" s="1"/>
  <c r="C325"/>
  <c r="B325"/>
  <c r="C323"/>
  <c r="B323"/>
  <c r="C321"/>
  <c r="B321"/>
  <c r="C317"/>
  <c r="B317"/>
  <c r="B316" s="1"/>
  <c r="C314"/>
  <c r="B314"/>
  <c r="C312"/>
  <c r="B312"/>
  <c r="C310"/>
  <c r="B310"/>
  <c r="C308"/>
  <c r="B308"/>
  <c r="C306"/>
  <c r="C303"/>
  <c r="B303"/>
  <c r="C300"/>
  <c r="B300"/>
  <c r="C298"/>
  <c r="B298"/>
  <c r="F294"/>
  <c r="F293" s="1"/>
  <c r="C294"/>
  <c r="C293" s="1"/>
  <c r="B294"/>
  <c r="C291"/>
  <c r="B291"/>
  <c r="C289"/>
  <c r="C285"/>
  <c r="B285"/>
  <c r="C283"/>
  <c r="B283"/>
  <c r="C280"/>
  <c r="B280"/>
  <c r="C277"/>
  <c r="B277"/>
  <c r="C272"/>
  <c r="B272"/>
  <c r="C269"/>
  <c r="B269"/>
  <c r="C262"/>
  <c r="B262"/>
  <c r="C259"/>
  <c r="B259"/>
  <c r="C255"/>
  <c r="B255"/>
  <c r="C251"/>
  <c r="B251"/>
  <c r="C248"/>
  <c r="B248"/>
  <c r="C246"/>
  <c r="C243"/>
  <c r="B243"/>
  <c r="C241"/>
  <c r="B241"/>
  <c r="C238"/>
  <c r="B238"/>
  <c r="C235"/>
  <c r="B235"/>
  <c r="C232"/>
  <c r="B232"/>
  <c r="C226"/>
  <c r="B226"/>
  <c r="C220"/>
  <c r="B220"/>
  <c r="C216"/>
  <c r="B216"/>
  <c r="C208"/>
  <c r="B208"/>
  <c r="C206"/>
  <c r="B206"/>
  <c r="C204"/>
  <c r="B204"/>
  <c r="C197"/>
  <c r="B197"/>
  <c r="B191" s="1"/>
  <c r="C192"/>
  <c r="B192"/>
  <c r="C187"/>
  <c r="B187"/>
  <c r="F181"/>
  <c r="C181"/>
  <c r="B181"/>
  <c r="F176"/>
  <c r="F162" s="1"/>
  <c r="C176"/>
  <c r="B176"/>
  <c r="C173"/>
  <c r="B173"/>
  <c r="F163"/>
  <c r="C163"/>
  <c r="B163"/>
  <c r="C159"/>
  <c r="C156"/>
  <c r="B156"/>
  <c r="C151"/>
  <c r="B151"/>
  <c r="C147"/>
  <c r="B147"/>
  <c r="C144"/>
  <c r="B144"/>
  <c r="C142"/>
  <c r="B142"/>
  <c r="C140"/>
  <c r="B140"/>
  <c r="C138"/>
  <c r="C135"/>
  <c r="B135"/>
  <c r="C133"/>
  <c r="B133"/>
  <c r="C127"/>
  <c r="B127"/>
  <c r="B124"/>
  <c r="C121"/>
  <c r="B121"/>
  <c r="C114"/>
  <c r="B114"/>
  <c r="C110"/>
  <c r="B110"/>
  <c r="C106"/>
  <c r="B106"/>
  <c r="C101"/>
  <c r="B101"/>
  <c r="C99"/>
  <c r="B99"/>
  <c r="B98" s="1"/>
  <c r="C94"/>
  <c r="C93"/>
  <c r="B94"/>
  <c r="B93"/>
  <c r="C91"/>
  <c r="B91"/>
  <c r="C87"/>
  <c r="B87"/>
  <c r="C83"/>
  <c r="B83"/>
  <c r="C79"/>
  <c r="B79"/>
  <c r="F74"/>
  <c r="C74"/>
  <c r="B74"/>
  <c r="F70"/>
  <c r="C70"/>
  <c r="B70"/>
  <c r="C66"/>
  <c r="B66"/>
  <c r="F62"/>
  <c r="C62"/>
  <c r="B62"/>
  <c r="F59"/>
  <c r="C59"/>
  <c r="B59"/>
  <c r="F56"/>
  <c r="C56"/>
  <c r="B56"/>
  <c r="F52"/>
  <c r="C52"/>
  <c r="B52"/>
  <c r="F48"/>
  <c r="C48"/>
  <c r="B48"/>
  <c r="C44"/>
  <c r="B44"/>
  <c r="F40"/>
  <c r="C40"/>
  <c r="B40"/>
  <c r="F37"/>
  <c r="C37"/>
  <c r="B37"/>
  <c r="F34"/>
  <c r="C34"/>
  <c r="B34"/>
  <c r="F30"/>
  <c r="C30"/>
  <c r="B30"/>
  <c r="F24"/>
  <c r="C24"/>
  <c r="B24"/>
  <c r="F19"/>
  <c r="C19"/>
  <c r="B19"/>
  <c r="F15"/>
  <c r="C15"/>
  <c r="B15"/>
  <c r="F11"/>
  <c r="C11"/>
  <c r="B11"/>
  <c r="F6"/>
  <c r="C6"/>
  <c r="B6"/>
  <c r="C42" i="19"/>
  <c r="B42"/>
  <c r="C37"/>
  <c r="C36" s="1"/>
  <c r="C29" s="1"/>
  <c r="B37"/>
  <c r="B36" s="1"/>
  <c r="B29" s="1"/>
  <c r="B47" s="1"/>
  <c r="C30"/>
  <c r="B30"/>
  <c r="D25"/>
  <c r="D22"/>
  <c r="D21"/>
  <c r="F20"/>
  <c r="F4"/>
  <c r="C20"/>
  <c r="D20" s="1"/>
  <c r="B20"/>
  <c r="B4" s="1"/>
  <c r="D18"/>
  <c r="D17"/>
  <c r="D15"/>
  <c r="D14"/>
  <c r="D13"/>
  <c r="D12"/>
  <c r="D11"/>
  <c r="D10"/>
  <c r="D9"/>
  <c r="D8"/>
  <c r="D7"/>
  <c r="D6"/>
  <c r="C5"/>
  <c r="E5" s="1"/>
  <c r="B5"/>
  <c r="D5" s="1"/>
  <c r="E4" i="17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B1216"/>
  <c r="C1216"/>
  <c r="D1216"/>
  <c r="E1216" s="1"/>
  <c r="E1217"/>
  <c r="E1218"/>
  <c r="E1219"/>
  <c r="E1220"/>
  <c r="E1224"/>
  <c r="B162" i="20"/>
  <c r="C191"/>
  <c r="B433"/>
  <c r="C123"/>
  <c r="B250"/>
  <c r="B293"/>
  <c r="C316"/>
  <c r="B384"/>
  <c r="C449"/>
  <c r="C5"/>
  <c r="B5"/>
  <c r="B146"/>
  <c r="C327"/>
  <c r="C405"/>
  <c r="C162"/>
  <c r="C367"/>
  <c r="C395"/>
  <c r="C429"/>
  <c r="C384"/>
  <c r="C98"/>
  <c r="B123"/>
  <c r="C146"/>
  <c r="C250"/>
  <c r="C433"/>
  <c r="F405" l="1"/>
  <c r="F5"/>
  <c r="F4" s="1"/>
  <c r="F464" s="1"/>
  <c r="B4"/>
  <c r="B464" s="1"/>
  <c r="E4" i="21"/>
  <c r="C452" i="20"/>
  <c r="E20" i="19"/>
  <c r="C4"/>
  <c r="C4" i="20"/>
  <c r="D4" l="1"/>
  <c r="C464"/>
  <c r="E4"/>
  <c r="C47" i="19"/>
  <c r="E4"/>
  <c r="D4"/>
</calcChain>
</file>

<file path=xl/comments1.xml><?xml version="1.0" encoding="utf-8"?>
<comments xmlns="http://schemas.openxmlformats.org/spreadsheetml/2006/main">
  <authors>
    <author xml:space="preserve">孙溪    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行政3052+事业2105=</t>
        </r>
      </text>
    </comment>
    <comment ref="D31" authorId="0">
      <text>
        <r>
          <rPr>
            <b/>
            <sz val="9"/>
            <rFont val="宋体"/>
            <family val="3"/>
            <charset val="134"/>
          </rPr>
          <t>行政652+事业82</t>
        </r>
      </text>
    </comment>
    <comment ref="D32" authorId="0">
      <text>
        <r>
          <rPr>
            <b/>
            <sz val="9"/>
            <rFont val="宋体"/>
            <family val="3"/>
            <charset val="134"/>
          </rPr>
          <t>行政9+事业5</t>
        </r>
      </text>
    </comment>
    <comment ref="D34" authorId="0">
      <text>
        <r>
          <rPr>
            <b/>
            <sz val="9"/>
            <rFont val="宋体"/>
            <family val="3"/>
            <charset val="134"/>
          </rPr>
          <t>行政3300+事业3340</t>
        </r>
      </text>
    </comment>
    <comment ref="D35" authorId="0">
      <text>
        <r>
          <rPr>
            <b/>
            <sz val="9"/>
            <rFont val="宋体"/>
            <family val="3"/>
            <charset val="134"/>
          </rPr>
          <t>行政56+事业17</t>
        </r>
      </text>
    </comment>
  </commentList>
</comments>
</file>

<file path=xl/sharedStrings.xml><?xml version="1.0" encoding="utf-8"?>
<sst xmlns="http://schemas.openxmlformats.org/spreadsheetml/2006/main" count="1821" uniqueCount="1471">
  <si>
    <t>单位：万元</t>
  </si>
  <si>
    <t>项　　目</t>
  </si>
  <si>
    <t>增长%</t>
  </si>
  <si>
    <t>一、本级收入</t>
  </si>
  <si>
    <t xml:space="preserve">     企业所得税</t>
  </si>
  <si>
    <t xml:space="preserve">     个人所得税</t>
  </si>
  <si>
    <t xml:space="preserve">     资源税</t>
  </si>
  <si>
    <t xml:space="preserve">     城市维护建设税</t>
  </si>
  <si>
    <t xml:space="preserve">     房产税</t>
  </si>
  <si>
    <t xml:space="preserve">     印花税</t>
  </si>
  <si>
    <t xml:space="preserve">     城镇土地使用税</t>
  </si>
  <si>
    <t xml:space="preserve">     土地增值税</t>
  </si>
  <si>
    <t xml:space="preserve">     车船税</t>
  </si>
  <si>
    <t xml:space="preserve">     耕地占用税</t>
  </si>
  <si>
    <t xml:space="preserve">     契税</t>
  </si>
  <si>
    <t xml:space="preserve">     环保税</t>
  </si>
  <si>
    <t xml:space="preserve">     其他税收收入</t>
  </si>
  <si>
    <t>（二）非税收入</t>
  </si>
  <si>
    <t xml:space="preserve">     专项收入</t>
  </si>
  <si>
    <t xml:space="preserve">     行政事业性收费收入</t>
  </si>
  <si>
    <t xml:space="preserve">     罚没收入</t>
  </si>
  <si>
    <t xml:space="preserve">     国有企业政策性亏损补贴</t>
  </si>
  <si>
    <t xml:space="preserve">     国有资源（资产）有偿使用收入</t>
  </si>
  <si>
    <t xml:space="preserve">     捐赠收入</t>
  </si>
  <si>
    <t xml:space="preserve">     其他收入</t>
  </si>
  <si>
    <t>二、转移性收入</t>
  </si>
  <si>
    <t>（一）上级税收返还收入</t>
  </si>
  <si>
    <t>（二）上级转移支付收入</t>
  </si>
  <si>
    <t>（三）调入资金</t>
  </si>
  <si>
    <t xml:space="preserve">     调入预算稳定调节基金</t>
  </si>
  <si>
    <t xml:space="preserve">     从其他资金调入</t>
  </si>
  <si>
    <t>（四）地方政府一般债务转贷收入</t>
  </si>
  <si>
    <t>（五）使用结转资金</t>
  </si>
  <si>
    <t>收入合计</t>
  </si>
  <si>
    <t>一、本级支出</t>
  </si>
  <si>
    <t>（一）一般公共服务支出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</si>
  <si>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</si>
  <si>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</si>
  <si>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</si>
  <si>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</si>
  <si>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其他人大事务支出</t>
  </si>
  <si>
    <t xml:space="preserve">    政协事务</t>
  </si>
  <si>
    <t xml:space="preserve">      政协会议</t>
  </si>
  <si>
    <t xml:space="preserve">    政府办公厅(室)及相关机构事务</t>
  </si>
  <si>
    <t xml:space="preserve">      法制建设</t>
  </si>
  <si>
    <t xml:space="preserve">      其他政府办公厅(室)及相关机构事务支出</t>
  </si>
  <si>
    <t xml:space="preserve">    发展与改革事务</t>
  </si>
  <si>
    <t xml:space="preserve">      物价管理</t>
  </si>
  <si>
    <t xml:space="preserve">      其他发展与改革事务支出</t>
  </si>
  <si>
    <t xml:space="preserve">    统计信息事务</t>
  </si>
  <si>
    <t xml:space="preserve">    财政事务</t>
  </si>
  <si>
    <t xml:space="preserve">      其他财政事务支出</t>
  </si>
  <si>
    <t xml:space="preserve">    税收事务</t>
  </si>
  <si>
    <t xml:space="preserve">      其他税收事务支出</t>
  </si>
  <si>
    <t xml:space="preserve">    审计事务</t>
  </si>
  <si>
    <t xml:space="preserve">      其他审计事务支出</t>
  </si>
  <si>
    <t xml:space="preserve">    人力资源事务</t>
  </si>
  <si>
    <t xml:space="preserve">      其他人力资源事务支出</t>
  </si>
  <si>
    <t xml:space="preserve">    纪检监察事务</t>
  </si>
  <si>
    <t xml:space="preserve">    商贸事务</t>
  </si>
  <si>
    <t xml:space="preserve">      招商引资</t>
  </si>
  <si>
    <t xml:space="preserve">    工商行政管理事务</t>
  </si>
  <si>
    <t xml:space="preserve">      其他工商行政管理事务支出</t>
  </si>
  <si>
    <t xml:space="preserve">    质量技术监督与检验检疫事务</t>
  </si>
  <si>
    <t xml:space="preserve">      其他质量技术监督与检验检疫事务支出</t>
  </si>
  <si>
    <t xml:space="preserve">    港澳台侨事务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</si>
  <si>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</si>
  <si>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</si>
  <si>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</si>
  <si>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</si>
  <si>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</si>
  <si>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</si>
  <si>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</si>
  <si>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</si>
  <si>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</si>
  <si>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</si>
  <si>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</si>
  <si>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</si>
  <si>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</si>
  <si>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其他共产党事务支出</t>
  </si>
  <si>
    <t xml:space="preserve">      其他共产党事务支出</t>
  </si>
  <si>
    <t xml:space="preserve">    其他一般公共服务支出(款)</t>
  </si>
  <si>
    <t xml:space="preserve">      其他一般公共服务支出(项)</t>
  </si>
  <si>
    <t>（二）国防支出</t>
  </si>
  <si>
    <t>（三）公共安全支出</t>
  </si>
  <si>
    <t xml:space="preserve">    武装警察</t>
  </si>
  <si>
    <t xml:space="preserve">    公安</t>
  </si>
  <si>
    <t xml:space="preserve">    检察</t>
  </si>
  <si>
    <t xml:space="preserve">    法院</t>
  </si>
  <si>
    <t xml:space="preserve">    司法</t>
  </si>
  <si>
    <t>（四）教育支出</t>
  </si>
  <si>
    <t xml:space="preserve">    教育管理事务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</si>
  <si>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</si>
  <si>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</si>
  <si>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</si>
  <si>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</si>
  <si>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</si>
  <si>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</si>
  <si>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</si>
  <si>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职业高中教育</t>
  </si>
  <si>
    <t xml:space="preserve">      其他职业教育支出</t>
  </si>
  <si>
    <t xml:space="preserve">    成人教育</t>
  </si>
  <si>
    <t xml:space="preserve">      其他成人教育支出</t>
  </si>
  <si>
    <t xml:space="preserve">    进修及培训</t>
  </si>
  <si>
    <t xml:space="preserve">      干部教育</t>
  </si>
  <si>
    <t xml:space="preserve">    教育费附加安排的支出</t>
  </si>
  <si>
    <t xml:space="preserve">      其他教育费附加安排的支出</t>
  </si>
  <si>
    <t xml:space="preserve">    其他教育支出(款)</t>
  </si>
  <si>
    <t xml:space="preserve">      其他教育支出(项)</t>
  </si>
  <si>
    <t>（五）科学技术支出</t>
  </si>
  <si>
    <t xml:space="preserve">    科学技术管理事务</t>
  </si>
  <si>
    <t xml:space="preserve">      其他科学技术管理事务支出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</si>
  <si>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</si>
  <si>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</si>
  <si>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</si>
  <si>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</si>
  <si>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</si>
  <si>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科学技术普及</t>
  </si>
  <si>
    <t xml:space="preserve">      科普活动</t>
  </si>
  <si>
    <t xml:space="preserve">      其他科学技术普及支出</t>
  </si>
  <si>
    <t xml:space="preserve">    其他科学技术支出</t>
  </si>
  <si>
    <t xml:space="preserve">      科技奖励</t>
  </si>
  <si>
    <t xml:space="preserve">      其他科学技术支出</t>
  </si>
  <si>
    <t>（六）文化体育与传媒支出</t>
  </si>
  <si>
    <t xml:space="preserve">    文化</t>
  </si>
  <si>
    <t xml:space="preserve">      图书馆</t>
  </si>
  <si>
    <t xml:space="preserve">      群众文化</t>
  </si>
  <si>
    <t xml:space="preserve">      文化创作与保护</t>
  </si>
  <si>
    <t xml:space="preserve">      其他文化支出</t>
  </si>
  <si>
    <t xml:space="preserve">    文物</t>
  </si>
  <si>
    <t xml:space="preserve">      文物保护</t>
  </si>
  <si>
    <t xml:space="preserve">    体育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</si>
  <si>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</si>
  <si>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</si>
  <si>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</si>
  <si>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</si>
  <si>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</si>
  <si>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其他新闻出版广播影视支出</t>
  </si>
  <si>
    <t xml:space="preserve">    其他文化体育与传媒支出(款)</t>
  </si>
  <si>
    <t xml:space="preserve">      宣传文化发展专项支出</t>
  </si>
  <si>
    <t xml:space="preserve">      其他文化体育与传媒支出(项)</t>
  </si>
  <si>
    <t>（七）社会保障和就业支出</t>
  </si>
  <si>
    <t xml:space="preserve">    人力资源和社会保障管理事务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</si>
  <si>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</si>
  <si>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</si>
  <si>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</si>
  <si>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</si>
  <si>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行政区划和地名管理</t>
  </si>
  <si>
    <t xml:space="preserve">      其他民政管理事务支出</t>
  </si>
  <si>
    <t xml:space="preserve">    行政事业单位离退休</t>
  </si>
  <si>
    <t xml:space="preserve">      归口管理的行政单位离退休</t>
  </si>
  <si>
    <t xml:space="preserve">    就业补助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</si>
  <si>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</si>
  <si>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</si>
  <si>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</si>
  <si>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</si>
  <si>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</si>
  <si>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</si>
  <si>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</si>
  <si>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</si>
  <si>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</si>
  <si>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</si>
  <si>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退伍士兵安置</t>
  </si>
  <si>
    <t xml:space="preserve">      军队移交政府的离退休人员安置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</si>
  <si>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</si>
  <si>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</si>
  <si>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</si>
  <si>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</si>
  <si>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</si>
  <si>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</si>
  <si>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</si>
  <si>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</si>
  <si>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残疾人生活和护理补贴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</si>
  <si>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</si>
  <si>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</si>
  <si>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</si>
  <si>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自然灾害灾后重建补助</t>
  </si>
  <si>
    <t xml:space="preserve">      其他自然灾害生活救助支出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</si>
  <si>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</si>
  <si>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</si>
  <si>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</si>
  <si>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</si>
  <si>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</si>
  <si>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</si>
  <si>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</si>
  <si>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</si>
  <si>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其他生活救助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</si>
  <si>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</si>
  <si>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</si>
  <si>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</si>
  <si>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</si>
  <si>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其他社会保障和就业支出(款)</t>
  </si>
  <si>
    <t xml:space="preserve">      其他社会保障和就业支出(项)</t>
  </si>
  <si>
    <t>（八）医疗卫生与计划生育支出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</si>
  <si>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</si>
  <si>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</si>
  <si>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</si>
  <si>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</si>
  <si>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中医(民族)医院</t>
  </si>
  <si>
    <t xml:space="preserve">      其他公立医院支出</t>
  </si>
  <si>
    <t xml:space="preserve">    基层医疗卫生机构</t>
  </si>
  <si>
    <t xml:space="preserve">      乡镇卫生院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</si>
  <si>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</si>
  <si>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</si>
  <si>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</si>
  <si>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</si>
  <si>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</si>
  <si>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重大公共卫生专项</t>
  </si>
  <si>
    <t xml:space="preserve">      其他公共卫生支出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</si>
  <si>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</si>
  <si>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</si>
  <si>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</si>
  <si>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</si>
  <si>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食品安全事务</t>
  </si>
  <si>
    <t xml:space="preserve">      其他食品和药品监督管理事务支出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</si>
  <si>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</si>
  <si>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</si>
  <si>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</si>
  <si>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</si>
  <si>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</si>
  <si>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</si>
  <si>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</si>
  <si>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</si>
  <si>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</si>
  <si>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</si>
  <si>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</si>
  <si>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  其他医疗卫生与计划生育支出</t>
  </si>
  <si>
    <t xml:space="preserve">      其他医疗卫生与计划生育支出</t>
  </si>
  <si>
    <t>（九）节能环保支出</t>
  </si>
  <si>
    <t xml:space="preserve">    环境保护管理事务</t>
  </si>
  <si>
    <t xml:space="preserve">      其他环境保护管理事务支出</t>
  </si>
  <si>
    <t xml:space="preserve">    污染防治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</si>
  <si>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</si>
  <si>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</si>
  <si>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</si>
  <si>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</si>
  <si>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天然林保护</t>
  </si>
  <si>
    <t xml:space="preserve">    污染减排</t>
  </si>
  <si>
    <t xml:space="preserve">       其他污染减排支出</t>
  </si>
  <si>
    <t xml:space="preserve">    其他节能环保支出(款)</t>
  </si>
  <si>
    <t xml:space="preserve">      其他节能环保支出(项)</t>
  </si>
  <si>
    <t>（十）城乡社区支出</t>
  </si>
  <si>
    <t xml:space="preserve">    城乡社区管理事务</t>
  </si>
  <si>
    <t xml:space="preserve">      城管执法</t>
  </si>
  <si>
    <t xml:space="preserve">      其他城乡社区管理事务支出</t>
  </si>
  <si>
    <t xml:space="preserve">    城乡社区公共设施</t>
  </si>
  <si>
    <t xml:space="preserve">      其他城乡社区公共设施支出</t>
  </si>
  <si>
    <t xml:space="preserve">    城乡社区环境卫生(款)</t>
  </si>
  <si>
    <t xml:space="preserve">      城乡社区环境卫生(项)</t>
  </si>
  <si>
    <t xml:space="preserve">    其他城乡社区支出(款)</t>
  </si>
  <si>
    <t xml:space="preserve">      其他城乡社区支出(项)</t>
  </si>
  <si>
    <t>（十一）农林水支出</t>
  </si>
  <si>
    <t xml:space="preserve">    农业</t>
  </si>
  <si>
    <t xml:space="preserve">      事业运行</t>
  </si>
  <si>
    <t xml:space="preserve">      科技转化与推广服务</t>
  </si>
  <si>
    <t xml:space="preserve">      执法监管</t>
  </si>
  <si>
    <t xml:space="preserve">      农村公益事业</t>
  </si>
  <si>
    <t xml:space="preserve">      成品油价格改革对渔业的补贴</t>
  </si>
  <si>
    <t xml:space="preserve">      对高校毕业生到基层任职补助</t>
  </si>
  <si>
    <t xml:space="preserve">      其他农业支出</t>
  </si>
  <si>
    <t xml:space="preserve">    林业</t>
  </si>
  <si>
    <t xml:space="preserve">      森林生态效益补偿</t>
  </si>
  <si>
    <t xml:space="preserve">      林业防灾减灾</t>
  </si>
  <si>
    <t xml:space="preserve">      其他林业支出</t>
  </si>
  <si>
    <t xml:space="preserve">    水利</t>
  </si>
  <si>
    <t xml:space="preserve">      防汛</t>
  </si>
  <si>
    <t xml:space="preserve">      抗旱</t>
  </si>
  <si>
    <t xml:space="preserve">      其他水利支出</t>
  </si>
  <si>
    <t xml:space="preserve">    扶贫</t>
  </si>
  <si>
    <t xml:space="preserve">      生产发展</t>
  </si>
  <si>
    <t xml:space="preserve">      其他扶贫支出</t>
  </si>
  <si>
    <t xml:space="preserve">    农业综合开发</t>
  </si>
  <si>
    <t xml:space="preserve">      其他农业综合开发支出</t>
  </si>
  <si>
    <t xml:space="preserve">    农村综合改革</t>
  </si>
  <si>
    <t xml:space="preserve">      对村级一事一议补助</t>
  </si>
  <si>
    <t xml:space="preserve">      对村民委员会和村党支部的补助</t>
  </si>
  <si>
    <t xml:space="preserve">    普惠金融发展支出</t>
  </si>
  <si>
    <t xml:space="preserve">      农业保险保费补贴</t>
  </si>
  <si>
    <t xml:space="preserve">      其他普惠金融发展支出</t>
  </si>
  <si>
    <t xml:space="preserve">    其他农林水事务支出(款)</t>
  </si>
  <si>
    <t xml:space="preserve">      其他农林水事务支出(项)</t>
  </si>
  <si>
    <t>（十二）交通运输支出</t>
  </si>
  <si>
    <t xml:space="preserve">    公路水路运输</t>
  </si>
  <si>
    <t xml:space="preserve">      公路养护</t>
  </si>
  <si>
    <t xml:space="preserve">      其他公路水路运输支出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</si>
  <si>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</si>
  <si>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</si>
  <si>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</si>
  <si>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</si>
  <si>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邮政业支出</t>
  </si>
  <si>
    <t xml:space="preserve">      邮政普遍服务与特殊服务</t>
  </si>
  <si>
    <t xml:space="preserve">    其他交通运输支出(款)</t>
  </si>
  <si>
    <t xml:space="preserve">      其他交通运输支出(项)</t>
  </si>
  <si>
    <t xml:space="preserve">    制造业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</si>
  <si>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</si>
  <si>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</si>
  <si>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</si>
  <si>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</si>
  <si>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工业和信息产业支持</t>
  </si>
  <si>
    <t xml:space="preserve">    安全生产监管</t>
  </si>
  <si>
    <t xml:space="preserve">      安全监管监察专项</t>
  </si>
  <si>
    <t xml:space="preserve">      其他安全生产监管支出</t>
  </si>
  <si>
    <t xml:space="preserve">    支持中小企业发展和管理支出</t>
  </si>
  <si>
    <t xml:space="preserve">      其他支持中小企业发展和管理支出</t>
  </si>
  <si>
    <t xml:space="preserve">    其他资源勘探信息等支出(款)</t>
  </si>
  <si>
    <t xml:space="preserve">      其他资源勘探信息等支出(项)</t>
  </si>
  <si>
    <t>（十四）商业服务业等支出</t>
  </si>
  <si>
    <t xml:space="preserve">    商业流通事务</t>
  </si>
  <si>
    <t xml:space="preserve">      其他商业流通事务支出</t>
  </si>
  <si>
    <t xml:space="preserve">    旅游业管理与服务支出</t>
  </si>
  <si>
    <t xml:space="preserve">      旅游宣传</t>
  </si>
  <si>
    <t xml:space="preserve">      其他旅游业管理与服务支出</t>
  </si>
  <si>
    <t xml:space="preserve">    涉外发展服务支出</t>
  </si>
  <si>
    <t xml:space="preserve">      其他涉外发展服务支出</t>
  </si>
  <si>
    <t xml:space="preserve">    其他商业服务业等支出(款)</t>
  </si>
  <si>
    <t xml:space="preserve">      其他商业服务业等支出(项)</t>
  </si>
  <si>
    <t xml:space="preserve">    国土资源事务</t>
  </si>
  <si>
    <t xml:space="preserve">      国土资源规划及管理</t>
  </si>
  <si>
    <t xml:space="preserve">      土地资源利用与保护</t>
  </si>
  <si>
    <t xml:space="preserve">      地质灾害防治</t>
  </si>
  <si>
    <t xml:space="preserve">      其他国土资源事务支出</t>
  </si>
  <si>
    <t xml:space="preserve">    海洋管理事务</t>
  </si>
  <si>
    <t xml:space="preserve">      其他海洋管理事务支出</t>
  </si>
  <si>
    <t xml:space="preserve">    气象事务</t>
  </si>
  <si>
    <t xml:space="preserve">      气象服务</t>
  </si>
  <si>
    <t xml:space="preserve">      其他气象事务支出</t>
  </si>
  <si>
    <t xml:space="preserve">    其他国土海洋气象等支出</t>
  </si>
  <si>
    <t xml:space="preserve">      其他国土海洋气象等支出</t>
  </si>
  <si>
    <t xml:space="preserve">    保障性安居工程支出</t>
  </si>
  <si>
    <t xml:space="preserve">      农村危房改造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</si>
  <si>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</si>
  <si>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</si>
  <si>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</si>
  <si>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</si>
  <si>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  城乡社区住宅</t>
  </si>
  <si>
    <t xml:space="preserve">      其他城乡社区住宅支出</t>
  </si>
  <si>
    <t xml:space="preserve">    粮油事务</t>
  </si>
  <si>
    <t xml:space="preserve">      粮食风险基金</t>
  </si>
  <si>
    <t xml:space="preserve">      其他粮油事务支出</t>
  </si>
  <si>
    <t>（二十二）预备费</t>
  </si>
  <si>
    <t>二、转移性支出</t>
  </si>
  <si>
    <t>（一）上解省级支出</t>
  </si>
  <si>
    <t>（二）对下级补助支出</t>
  </si>
  <si>
    <t>项目</t>
  </si>
  <si>
    <t>2016年决算数</t>
  </si>
  <si>
    <t>基本支出合计</t>
  </si>
  <si>
    <t>一、机关工资福利支出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</si>
  <si>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</si>
  <si>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</si>
  <si>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</si>
  <si>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</si>
  <si>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二、商品和服务支出</t>
  </si>
  <si>
    <t xml:space="preserve">  办公费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</si>
  <si>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</si>
  <si>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</si>
  <si>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</si>
  <si>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</si>
  <si>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</si>
  <si>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因公出国（境）费用</t>
  </si>
  <si>
    <t xml:space="preserve">  公务用车运行维护费</t>
  </si>
  <si>
    <t xml:space="preserve">  维修(护)费</t>
  </si>
  <si>
    <t xml:space="preserve">  其他商品和服务支出</t>
  </si>
  <si>
    <t>三、机关资本性支出（一）</t>
  </si>
  <si>
    <t>四、机关资本性支出（二）</t>
  </si>
  <si>
    <t>五、对事业单位经常性补助</t>
  </si>
  <si>
    <t xml:space="preserve">  工资福利支出</t>
  </si>
  <si>
    <t xml:space="preserve">  商品和服务支出</t>
  </si>
  <si>
    <t xml:space="preserve">  其他事业单位补助</t>
  </si>
  <si>
    <t>六、对事业单位资本性补助</t>
  </si>
  <si>
    <t>七、对企业补助</t>
  </si>
  <si>
    <t>八、对企业资本性支出</t>
  </si>
  <si>
    <t>九、对个人和家庭的补助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</si>
  <si>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</si>
  <si>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</si>
  <si>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</si>
  <si>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</si>
  <si>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</si>
  <si>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</si>
  <si>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</si>
  <si>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</si>
  <si>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</si>
  <si>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</si>
  <si>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</si>
  <si>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市本级2017年一般公共预算支出</t>
  </si>
  <si>
    <t>2016年执行数</t>
  </si>
  <si>
    <t>2016年调整后
执行数</t>
  </si>
  <si>
    <t>2017年预算数</t>
  </si>
  <si>
    <t>为上年调整后%</t>
  </si>
  <si>
    <t xml:space="preserve">      机关服务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</si>
  <si>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</si>
  <si>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</si>
  <si>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</si>
  <si>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</si>
  <si>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</si>
  <si>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委员视察</t>
  </si>
  <si>
    <t xml:space="preserve">      参政议政</t>
  </si>
  <si>
    <t xml:space="preserve">      其他政协事务支出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</si>
  <si>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</si>
  <si>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</si>
  <si>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</si>
  <si>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</si>
  <si>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</si>
  <si>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</si>
  <si>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</si>
  <si>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</si>
  <si>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</si>
  <si>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应对气候变化管理事务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</si>
  <si>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</si>
  <si>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</si>
  <si>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</si>
  <si>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</si>
  <si>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</si>
  <si>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</si>
  <si>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</si>
  <si>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</si>
  <si>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</si>
  <si>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</si>
  <si>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</si>
  <si>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</si>
  <si>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</si>
  <si>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</si>
  <si>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</si>
  <si>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</si>
  <si>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审计业务</t>
  </si>
  <si>
    <t xml:space="preserve">      审计管理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</si>
  <si>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</si>
  <si>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</si>
  <si>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</si>
  <si>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</si>
  <si>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</si>
  <si>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</si>
  <si>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</si>
  <si>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</si>
  <si>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</si>
  <si>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</si>
  <si>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</si>
  <si>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</si>
  <si>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</si>
  <si>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</si>
  <si>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</si>
  <si>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</si>
  <si>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</si>
  <si>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</si>
  <si>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</si>
  <si>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</si>
  <si>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</si>
  <si>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</si>
  <si>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</si>
  <si>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</si>
  <si>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</si>
  <si>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</si>
  <si>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</si>
  <si>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</si>
  <si>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</si>
  <si>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</si>
  <si>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</si>
  <si>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</si>
  <si>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</si>
  <si>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</si>
  <si>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</si>
  <si>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</si>
  <si>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</si>
  <si>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</si>
  <si>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</si>
  <si>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标准化管理 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</si>
  <si>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</si>
  <si>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</si>
  <si>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</si>
  <si>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</si>
  <si>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</si>
  <si>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</si>
  <si>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</si>
  <si>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</si>
  <si>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</si>
  <si>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</si>
  <si>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  其他档案事务支出</t>
  </si>
  <si>
    <t xml:space="preserve">      厂务公开</t>
  </si>
  <si>
    <t xml:space="preserve">      工会疗养休养</t>
  </si>
  <si>
    <t xml:space="preserve">      专项业务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</si>
  <si>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</si>
  <si>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</si>
  <si>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</si>
  <si>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  国家赔偿费用支出</t>
  </si>
  <si>
    <t xml:space="preserve">    国家安全</t>
  </si>
  <si>
    <t xml:space="preserve">    监狱</t>
  </si>
  <si>
    <t xml:space="preserve">    强制隔离戒毒</t>
  </si>
  <si>
    <t xml:space="preserve">    国家保密</t>
  </si>
  <si>
    <t xml:space="preserve">    缉私警察</t>
  </si>
  <si>
    <t xml:space="preserve">    海警</t>
  </si>
  <si>
    <t xml:space="preserve">    其他公共安全支出</t>
  </si>
  <si>
    <t xml:space="preserve">      其他教育管理事务支出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</si>
  <si>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</si>
  <si>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</si>
  <si>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</si>
  <si>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初等职业教育</t>
  </si>
  <si>
    <t xml:space="preserve">      中专教育</t>
  </si>
  <si>
    <t xml:space="preserve">      技校教育</t>
  </si>
  <si>
    <t xml:space="preserve">      高等职业教育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</si>
  <si>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</si>
  <si>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</si>
  <si>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</si>
  <si>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</si>
  <si>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</si>
  <si>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</si>
  <si>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</si>
  <si>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</si>
  <si>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</si>
  <si>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</si>
  <si>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</si>
  <si>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</si>
  <si>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</si>
  <si>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</si>
  <si>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</si>
  <si>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</si>
  <si>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  教师进修</t>
  </si>
  <si>
    <t xml:space="preserve">      培训支出</t>
  </si>
  <si>
    <t xml:space="preserve">      退役士兵能力提升</t>
  </si>
  <si>
    <t xml:space="preserve">      其他进修及培训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</si>
  <si>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</si>
  <si>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</si>
  <si>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</si>
  <si>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</si>
  <si>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</si>
  <si>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</si>
  <si>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</si>
  <si>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</si>
  <si>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</si>
  <si>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</si>
  <si>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</si>
  <si>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</si>
  <si>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</si>
  <si>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</si>
  <si>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</si>
  <si>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</si>
  <si>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</si>
  <si>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</si>
  <si>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</si>
  <si>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</si>
  <si>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</si>
  <si>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</si>
  <si>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</si>
  <si>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</si>
  <si>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</si>
  <si>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</si>
  <si>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</si>
  <si>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</si>
  <si>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  青少年科技活动</t>
  </si>
  <si>
    <t xml:space="preserve">      学术交流活动</t>
  </si>
  <si>
    <t xml:space="preserve">      科技馆站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</si>
  <si>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</si>
  <si>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</si>
  <si>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</si>
  <si>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</si>
  <si>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科技重大专项</t>
  </si>
  <si>
    <t xml:space="preserve">      科技重大专项</t>
  </si>
  <si>
    <t xml:space="preserve">      重点研发计划</t>
  </si>
  <si>
    <t xml:space="preserve">      核应急</t>
  </si>
  <si>
    <t xml:space="preserve">      转制科研机构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</si>
  <si>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</si>
  <si>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</si>
  <si>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</si>
  <si>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</si>
  <si>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文化交流与合作</t>
  </si>
  <si>
    <t xml:space="preserve">      文化市场管理</t>
  </si>
  <si>
    <t xml:space="preserve">      博物馆</t>
  </si>
  <si>
    <t xml:space="preserve">      历史名城与古迹</t>
  </si>
  <si>
    <t xml:space="preserve">      其他文物支出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</si>
  <si>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</si>
  <si>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</si>
  <si>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</si>
  <si>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</si>
  <si>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</si>
  <si>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</si>
  <si>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新闻通讯</t>
  </si>
  <si>
    <t xml:space="preserve">      出版发行</t>
  </si>
  <si>
    <t xml:space="preserve">      版权管理</t>
  </si>
  <si>
    <t xml:space="preserve">      文化产业发展专项支出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</si>
  <si>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</si>
  <si>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</si>
  <si>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</si>
  <si>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</si>
  <si>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</si>
  <si>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</si>
  <si>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</si>
  <si>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劳动人事争议调节仲裁</t>
  </si>
  <si>
    <t xml:space="preserve">      民间组织管理</t>
  </si>
  <si>
    <t xml:space="preserve">      基层政权和社区建设</t>
  </si>
  <si>
    <t xml:space="preserve">      部队供应</t>
  </si>
  <si>
    <t xml:space="preserve">    补充全国社会保障基金</t>
  </si>
  <si>
    <t xml:space="preserve">      用一般公共预算补充基金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</si>
  <si>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</si>
  <si>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</si>
  <si>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</si>
  <si>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</si>
  <si>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</si>
  <si>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</si>
  <si>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</si>
  <si>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</si>
  <si>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</si>
  <si>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</si>
  <si>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</si>
  <si>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</si>
  <si>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</si>
  <si>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</si>
  <si>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</si>
  <si>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</si>
  <si>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</si>
  <si>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</si>
  <si>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</si>
  <si>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</si>
  <si>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</si>
  <si>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</si>
  <si>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  假肢矫形</t>
  </si>
  <si>
    <t xml:space="preserve">      残疾人就业和扶贫</t>
  </si>
  <si>
    <t xml:space="preserve">      残疾人体育</t>
  </si>
  <si>
    <t xml:space="preserve">      地方自然灾害生活补助</t>
  </si>
  <si>
    <t xml:space="preserve">    红十字事业</t>
  </si>
  <si>
    <t xml:space="preserve">      其他红十字事业支出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</si>
  <si>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</si>
  <si>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</si>
  <si>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</si>
  <si>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</si>
  <si>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  其他城市生活救助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</si>
  <si>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</si>
  <si>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</si>
  <si>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</si>
  <si>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</si>
  <si>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</si>
  <si>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</si>
  <si>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</si>
  <si>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</si>
  <si>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</si>
  <si>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</si>
  <si>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</si>
  <si>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</si>
  <si>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</si>
  <si>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</si>
  <si>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</si>
  <si>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城市社区卫生机构</t>
  </si>
  <si>
    <t xml:space="preserve">      其他基层医疗卫生机构支出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</si>
  <si>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</si>
  <si>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</si>
  <si>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</si>
  <si>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</si>
  <si>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突发公共卫生事件应急处理</t>
  </si>
  <si>
    <t xml:space="preserve">    中医药</t>
  </si>
  <si>
    <t xml:space="preserve">      中医(民族医)药专项</t>
  </si>
  <si>
    <t xml:space="preserve">      其他中医药支出</t>
  </si>
  <si>
    <t xml:space="preserve">      计划生育机构</t>
  </si>
  <si>
    <t xml:space="preserve">      药品事务</t>
  </si>
  <si>
    <t xml:space="preserve">      化妆品事务</t>
  </si>
  <si>
    <t xml:space="preserve">      医疗器械事务</t>
  </si>
  <si>
    <t xml:space="preserve">      财政对城镇职工基本医疗保险基金的补助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</si>
  <si>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</si>
  <si>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</si>
  <si>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  财政对其他基本医疗保险基金的补助</t>
  </si>
  <si>
    <t xml:space="preserve">      疾病医疗救助</t>
  </si>
  <si>
    <t xml:space="preserve">      其他医疗救助支出</t>
  </si>
  <si>
    <t xml:space="preserve">      其他优抚对象医疗支出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</si>
  <si>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</si>
  <si>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</si>
  <si>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</si>
  <si>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</si>
  <si>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</si>
  <si>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</si>
  <si>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</si>
  <si>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</si>
  <si>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</si>
  <si>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</si>
  <si>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</si>
  <si>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</si>
  <si>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</si>
  <si>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</si>
  <si>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排污费安排的支出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</si>
  <si>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</si>
  <si>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</si>
  <si>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</si>
  <si>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</si>
  <si>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</si>
  <si>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</si>
  <si>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</si>
  <si>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</si>
  <si>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</si>
  <si>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</si>
  <si>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</si>
  <si>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</si>
  <si>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</si>
  <si>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</si>
  <si>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</si>
  <si>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</si>
  <si>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</si>
  <si>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</si>
  <si>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</si>
  <si>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</si>
  <si>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已垦草原退耕还草(款)</t>
  </si>
  <si>
    <t xml:space="preserve">      已垦草原退耕还草(项)</t>
  </si>
  <si>
    <t xml:space="preserve">    能源节约利用(款)</t>
  </si>
  <si>
    <t xml:space="preserve">      能源节能利用(项)</t>
  </si>
  <si>
    <t xml:space="preserve">       环境监测与信息</t>
  </si>
  <si>
    <t xml:space="preserve">       环境执法监察</t>
  </si>
  <si>
    <t xml:space="preserve">       减排专项支出</t>
  </si>
  <si>
    <t xml:space="preserve">       清洁生产专项支出</t>
  </si>
  <si>
    <t xml:space="preserve">    可再生能源(款)</t>
  </si>
  <si>
    <t xml:space="preserve">       可再生能源(项)</t>
  </si>
  <si>
    <t xml:space="preserve">    循环经济(款)</t>
  </si>
  <si>
    <t xml:space="preserve">       循环经济(项)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</si>
  <si>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</si>
  <si>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</si>
  <si>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</si>
  <si>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</si>
  <si>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</si>
  <si>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</si>
  <si>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</si>
  <si>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</si>
  <si>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</si>
  <si>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</si>
  <si>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</si>
  <si>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</si>
  <si>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</si>
  <si>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国家重点风景区规划与保护</t>
  </si>
  <si>
    <t xml:space="preserve">      住宅建设与房地产市场监管</t>
  </si>
  <si>
    <t xml:space="preserve">      执业资格注册、资质审查</t>
  </si>
  <si>
    <t xml:space="preserve">    城乡社区规划与管理(款)</t>
  </si>
  <si>
    <t xml:space="preserve">      城乡社区规划与管理(项)</t>
  </si>
  <si>
    <t xml:space="preserve">      小城镇基础设施建设</t>
  </si>
  <si>
    <t xml:space="preserve">    建设市场管理与监督(款)</t>
  </si>
  <si>
    <t xml:space="preserve">      建设市场管理与监督(项)</t>
  </si>
  <si>
    <t xml:space="preserve">      农垦运行</t>
  </si>
  <si>
    <t xml:space="preserve">      病虫害控制</t>
  </si>
  <si>
    <t xml:space="preserve">      农产品质量安全</t>
  </si>
  <si>
    <t xml:space="preserve">      统计监测与信息服务</t>
  </si>
  <si>
    <t xml:space="preserve">      农业行业业务管理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</si>
  <si>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</si>
  <si>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</si>
  <si>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</si>
  <si>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</si>
  <si>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农业生产支持补贴</t>
  </si>
  <si>
    <t xml:space="preserve">      农业组织化与产业化经营</t>
  </si>
  <si>
    <t xml:space="preserve">      农产品加工与促销</t>
  </si>
  <si>
    <t xml:space="preserve">      综合财力补助</t>
  </si>
  <si>
    <t xml:space="preserve">      农业资源保护修复与利用</t>
  </si>
  <si>
    <t xml:space="preserve">      农村道路建设</t>
  </si>
  <si>
    <t xml:space="preserve">      林业事业机构</t>
  </si>
  <si>
    <t xml:space="preserve">      森林培育</t>
  </si>
  <si>
    <t xml:space="preserve">      林业技术推广</t>
  </si>
  <si>
    <t xml:space="preserve">      森林资源管理</t>
  </si>
  <si>
    <t xml:space="preserve">      森林资源监测</t>
  </si>
  <si>
    <t xml:space="preserve">      林业自然保护区</t>
  </si>
  <si>
    <t xml:space="preserve">      动植物保护</t>
  </si>
  <si>
    <t xml:space="preserve">      湿地保护</t>
  </si>
  <si>
    <t xml:space="preserve">      林业执法与监督</t>
  </si>
  <si>
    <t xml:space="preserve">      林业检疫检测</t>
  </si>
  <si>
    <t xml:space="preserve">      防沙治沙</t>
  </si>
  <si>
    <t xml:space="preserve">      林业质量安全</t>
  </si>
  <si>
    <t xml:space="preserve">      林业工程与项目管理</t>
  </si>
  <si>
    <t xml:space="preserve">      林业对外合作与交流</t>
  </si>
  <si>
    <t xml:space="preserve">      林业产业化</t>
  </si>
  <si>
    <t xml:space="preserve">      信息管理</t>
  </si>
  <si>
    <t xml:space="preserve">      林业政策制定与宣传</t>
  </si>
  <si>
    <t xml:space="preserve">      林业资金审计稽查</t>
  </si>
  <si>
    <t xml:space="preserve">      林区公共支出</t>
  </si>
  <si>
    <t xml:space="preserve">      林业贷款贴息</t>
  </si>
  <si>
    <t xml:space="preserve">      成品油价格改革对林业的补贴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</si>
  <si>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</si>
  <si>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</si>
  <si>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</si>
  <si>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</si>
  <si>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</si>
  <si>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</si>
  <si>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</si>
  <si>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</si>
  <si>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</si>
  <si>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</si>
  <si>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农田水利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</si>
  <si>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</si>
  <si>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</si>
  <si>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</si>
  <si>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</si>
  <si>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</si>
  <si>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水资源费安排的支出</t>
  </si>
  <si>
    <t xml:space="preserve">      砂石资源费支出</t>
  </si>
  <si>
    <t xml:space="preserve">      水利建设移民支出</t>
  </si>
  <si>
    <t xml:space="preserve">      农村人畜饮水</t>
  </si>
  <si>
    <t xml:space="preserve">    南水北调</t>
  </si>
  <si>
    <t xml:space="preserve">      南水北调工程建设</t>
  </si>
  <si>
    <t xml:space="preserve">      政策研究与信息管理</t>
  </si>
  <si>
    <t xml:space="preserve">      工程稽查</t>
  </si>
  <si>
    <t xml:space="preserve">      前期工作</t>
  </si>
  <si>
    <t xml:space="preserve">      南水北调技术推广</t>
  </si>
  <si>
    <t xml:space="preserve">      环境、移民及水资源管理与保护</t>
  </si>
  <si>
    <t xml:space="preserve">      其他南水北调支出</t>
  </si>
  <si>
    <t xml:space="preserve">      农村基础设施建设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</si>
  <si>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</si>
  <si>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</si>
  <si>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</si>
  <si>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</si>
  <si>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土地治理</t>
  </si>
  <si>
    <t xml:space="preserve">      产业化经营</t>
  </si>
  <si>
    <t xml:space="preserve">      科技示范</t>
  </si>
  <si>
    <t xml:space="preserve">      国有农场办社会职能改革补助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</si>
  <si>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</si>
  <si>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</si>
  <si>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</si>
  <si>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  支持农村金融机构</t>
  </si>
  <si>
    <t xml:space="preserve">      涉农贷款增量奖励</t>
  </si>
  <si>
    <t xml:space="preserve">      创业担保贴息</t>
  </si>
  <si>
    <t xml:space="preserve">      补充创业担保贷款基金</t>
  </si>
  <si>
    <t xml:space="preserve">    目标价格补贴</t>
  </si>
  <si>
    <t xml:space="preserve">      棉花目标价格补贴</t>
  </si>
  <si>
    <t xml:space="preserve">      大豆目标价格补贴</t>
  </si>
  <si>
    <t xml:space="preserve">      其他目标价格补贴</t>
  </si>
  <si>
    <t xml:space="preserve">      化解其他公益性乡村债务支出</t>
  </si>
  <si>
    <t xml:space="preserve">      公路建设</t>
  </si>
  <si>
    <t xml:space="preserve">      公路运输信息化建设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</si>
  <si>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</si>
  <si>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</si>
  <si>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</si>
  <si>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</si>
  <si>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</si>
  <si>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</si>
  <si>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</si>
  <si>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</si>
  <si>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</si>
  <si>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</si>
  <si>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</si>
  <si>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</si>
  <si>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</si>
  <si>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</si>
  <si>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</si>
  <si>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</si>
  <si>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</si>
  <si>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</si>
  <si>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</si>
  <si>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</si>
  <si>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</si>
  <si>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</si>
  <si>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</si>
  <si>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</si>
  <si>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</si>
  <si>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</si>
  <si>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</si>
  <si>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</si>
  <si>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</si>
  <si>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  成品油价格改革补贴其他支出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</si>
  <si>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</si>
  <si>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</si>
  <si>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</si>
  <si>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</si>
  <si>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</si>
  <si>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</si>
  <si>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  公共交通运营补助</t>
  </si>
  <si>
    <r>
      <t>(十三</t>
    </r>
    <r>
      <rPr>
        <sz val="9"/>
        <rFont val="宋体"/>
        <family val="3"/>
        <charset val="134"/>
      </rPr>
      <t>)</t>
    </r>
    <r>
      <rPr>
        <sz val="9"/>
        <rFont val="宋体"/>
        <family val="3"/>
        <charset val="134"/>
      </rPr>
      <t>资源勘探信息等支出</t>
    </r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</si>
  <si>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</si>
  <si>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</si>
  <si>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</si>
  <si>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</si>
  <si>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</si>
  <si>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</si>
  <si>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</si>
  <si>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</si>
  <si>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</si>
  <si>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</si>
  <si>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</si>
  <si>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</si>
  <si>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</si>
  <si>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</si>
  <si>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</si>
  <si>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</si>
  <si>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</si>
  <si>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</si>
  <si>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</si>
  <si>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</si>
  <si>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</si>
  <si>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</si>
  <si>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</si>
  <si>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电子专项工程</t>
  </si>
  <si>
    <t xml:space="preserve">      技术基础研究</t>
  </si>
  <si>
    <t xml:space="preserve">      其他工业和信息产业监管支出</t>
  </si>
  <si>
    <t xml:space="preserve">      国务院安委会专项</t>
  </si>
  <si>
    <t xml:space="preserve">      应急救援支出</t>
  </si>
  <si>
    <t xml:space="preserve">      煤炭安全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</si>
  <si>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</si>
  <si>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</si>
  <si>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</si>
  <si>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</si>
  <si>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  科技型中小企业技术创新基金</t>
  </si>
  <si>
    <t xml:space="preserve">      中小企业发展专项</t>
  </si>
  <si>
    <t xml:space="preserve">      黄金事务</t>
  </si>
  <si>
    <t xml:space="preserve">      建设项目贷款贴息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</si>
  <si>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</si>
  <si>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</si>
  <si>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</si>
  <si>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</si>
  <si>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</si>
  <si>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</si>
  <si>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</si>
  <si>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旅游行业业务管理</t>
  </si>
  <si>
    <t xml:space="preserve">      外商投资环境建设补助资金</t>
  </si>
  <si>
    <t xml:space="preserve">      服务业基础设施建设</t>
  </si>
  <si>
    <t>（十五）金融支出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</si>
  <si>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</si>
  <si>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</si>
  <si>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</si>
  <si>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</si>
  <si>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</si>
  <si>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</si>
  <si>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</si>
  <si>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</si>
  <si>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</si>
  <si>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</si>
  <si>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</si>
  <si>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</si>
  <si>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</si>
  <si>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</si>
  <si>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</si>
  <si>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商业银行贷款贴息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</si>
  <si>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</si>
  <si>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</si>
  <si>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</si>
  <si>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</si>
  <si>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</si>
  <si>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</si>
  <si>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其他金融支出(款)</t>
  </si>
  <si>
    <t xml:space="preserve">      其他金融支出(项)</t>
  </si>
  <si>
    <t>（十六）援助其他地区支出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</si>
  <si>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</si>
  <si>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</si>
  <si>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</si>
  <si>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</si>
  <si>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</si>
  <si>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</si>
  <si>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</si>
  <si>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</si>
  <si>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>（十七）国土海洋气象等支出</t>
  </si>
  <si>
    <t xml:space="preserve">      土地资源调查</t>
  </si>
  <si>
    <t xml:space="preserve">      国土资源社会公益服务</t>
  </si>
  <si>
    <t xml:space="preserve">      国土资源行业业务管理</t>
  </si>
  <si>
    <t xml:space="preserve">      国土资源调查</t>
  </si>
  <si>
    <t xml:space="preserve">      国土整治</t>
  </si>
  <si>
    <t xml:space="preserve">      土地资源储备支出</t>
  </si>
  <si>
    <t xml:space="preserve">      地质及矿产资源调查</t>
  </si>
  <si>
    <t xml:space="preserve">      地质矿产资源利用与保护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</si>
  <si>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</si>
  <si>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</si>
  <si>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</si>
  <si>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海域使用管理</t>
  </si>
  <si>
    <t xml:space="preserve">      海洋环境保护与监测</t>
  </si>
  <si>
    <t xml:space="preserve">      海洋调查评价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</si>
  <si>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</si>
  <si>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</si>
  <si>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</si>
  <si>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</si>
  <si>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极地考察</t>
  </si>
  <si>
    <t xml:space="preserve">      海洋矿产资源勘探研究</t>
  </si>
  <si>
    <t xml:space="preserve">      海港航标维护</t>
  </si>
  <si>
    <t xml:space="preserve">      海水淡化</t>
  </si>
  <si>
    <t xml:space="preserve">      海洋工程排污费支出</t>
  </si>
  <si>
    <t xml:space="preserve">      无居民海岛使用金支出</t>
  </si>
  <si>
    <t xml:space="preserve">      海岛和海域保护</t>
  </si>
  <si>
    <t xml:space="preserve">    测绘事务</t>
  </si>
  <si>
    <t xml:space="preserve">      基础测绘</t>
  </si>
  <si>
    <t xml:space="preserve">      航空摄影</t>
  </si>
  <si>
    <t xml:space="preserve">      测绘工程建设</t>
  </si>
  <si>
    <t xml:space="preserve">      其他测绘事务支出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</si>
  <si>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</si>
  <si>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</si>
  <si>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</si>
  <si>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</si>
  <si>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</si>
  <si>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</si>
  <si>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</si>
  <si>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</si>
  <si>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</si>
  <si>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</si>
  <si>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</si>
  <si>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</si>
  <si>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</si>
  <si>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</si>
  <si>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</si>
  <si>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</si>
  <si>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</si>
  <si>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</si>
  <si>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</si>
  <si>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>（十八）住房保障支出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</si>
  <si>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</si>
  <si>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</si>
  <si>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</si>
  <si>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</si>
  <si>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公共租赁住房</t>
  </si>
  <si>
    <t xml:space="preserve">      提租补贴</t>
  </si>
  <si>
    <t xml:space="preserve">      购房补贴</t>
  </si>
  <si>
    <t xml:space="preserve">      公有住房建设和维修改造支出</t>
  </si>
  <si>
    <t xml:space="preserve">      住房公积金管理</t>
  </si>
  <si>
    <t>（十九）粮油物资储备支出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</si>
  <si>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</si>
  <si>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</si>
  <si>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</si>
  <si>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</si>
  <si>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</si>
  <si>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</si>
  <si>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</si>
  <si>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粮油市场调控专项资金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</si>
  <si>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</si>
  <si>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</si>
  <si>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</si>
  <si>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</si>
  <si>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</si>
  <si>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</si>
  <si>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</si>
  <si>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</si>
  <si>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</si>
  <si>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</si>
  <si>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</si>
  <si>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石油储备支出</t>
  </si>
  <si>
    <t xml:space="preserve">      国家留成油串换石油储备支出</t>
  </si>
  <si>
    <t xml:space="preserve">      天然铀能源储备</t>
  </si>
  <si>
    <t xml:space="preserve">      煤炭储备</t>
  </si>
  <si>
    <t xml:space="preserve">      其他能源储备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</si>
  <si>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</si>
  <si>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</si>
  <si>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</si>
  <si>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</si>
  <si>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</si>
  <si>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</si>
  <si>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</si>
  <si>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</si>
  <si>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</si>
  <si>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</si>
  <si>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</si>
  <si>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</si>
  <si>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</si>
  <si>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</si>
  <si>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</si>
  <si>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</si>
  <si>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</si>
  <si>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</si>
  <si>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>（二十）其他支出(类)</t>
  </si>
  <si>
    <t>（二十一）债务付息支出</t>
  </si>
  <si>
    <t>（三）调出资金</t>
  </si>
  <si>
    <t xml:space="preserve">     补充预算稳定调节基金</t>
  </si>
  <si>
    <t xml:space="preserve">     补充预算周转金</t>
  </si>
  <si>
    <t xml:space="preserve">     其他调出资金</t>
  </si>
  <si>
    <t>（四）地方政府一般债务还本支出</t>
  </si>
  <si>
    <t>（五）年终结余</t>
  </si>
  <si>
    <t>（一）税收收入</t>
    <phoneticPr fontId="4" type="noConversion"/>
  </si>
  <si>
    <t xml:space="preserve">     增值税</t>
    <phoneticPr fontId="4" type="noConversion"/>
  </si>
  <si>
    <t xml:space="preserve">     政府住房基金收入</t>
    <phoneticPr fontId="4" type="noConversion"/>
  </si>
  <si>
    <t xml:space="preserve">     上划“增值税”净返还</t>
    <phoneticPr fontId="4" type="noConversion"/>
  </si>
  <si>
    <t xml:space="preserve">     上划“企业所得税、个人所得税”基数返还</t>
    <phoneticPr fontId="4" type="noConversion"/>
  </si>
  <si>
    <t xml:space="preserve">     成品油税费改革基数返还</t>
    <phoneticPr fontId="4" type="noConversion"/>
  </si>
  <si>
    <t xml:space="preserve">     消费税基数返还</t>
    <phoneticPr fontId="4" type="noConversion"/>
  </si>
  <si>
    <t xml:space="preserve">     营改增基数返还</t>
    <phoneticPr fontId="4" type="noConversion"/>
  </si>
  <si>
    <t xml:space="preserve">     省级一般性转移支付补助</t>
    <phoneticPr fontId="4" type="noConversion"/>
  </si>
  <si>
    <t xml:space="preserve">        专项转入一般转移支付补助</t>
    <phoneticPr fontId="4" type="noConversion"/>
  </si>
  <si>
    <t xml:space="preserve">        其他体制结算补助</t>
    <phoneticPr fontId="4" type="noConversion"/>
  </si>
  <si>
    <t xml:space="preserve">     省级专项转移支付补助</t>
    <phoneticPr fontId="4" type="noConversion"/>
  </si>
  <si>
    <t xml:space="preserve">     市级转移支付补助</t>
    <phoneticPr fontId="4" type="noConversion"/>
  </si>
  <si>
    <t>2019年决算数</t>
    <phoneticPr fontId="4" type="noConversion"/>
  </si>
  <si>
    <t>嵊泗县2019年一般公共预算收入决算</t>
    <phoneticPr fontId="4" type="noConversion"/>
  </si>
  <si>
    <t>为调整预算%</t>
    <phoneticPr fontId="4" type="noConversion"/>
  </si>
  <si>
    <t>（一）一般公共服务支出</t>
    <phoneticPr fontId="4" type="noConversion"/>
  </si>
  <si>
    <t xml:space="preserve">    人大事务</t>
    <phoneticPr fontId="4" type="noConversion"/>
  </si>
  <si>
    <t xml:space="preserve">      行政运行</t>
    <phoneticPr fontId="4" type="noConversion"/>
  </si>
  <si>
    <t xml:space="preserve">      一般行政管理事务</t>
    <phoneticPr fontId="4" type="noConversion"/>
  </si>
  <si>
    <r>
      <t xml:space="preserve"> </t>
    </r>
    <r>
      <rPr>
        <sz val="9"/>
        <color indexed="8"/>
        <rFont val="宋体"/>
        <family val="3"/>
        <charset val="134"/>
      </rPr>
      <t xml:space="preserve">     </t>
    </r>
    <r>
      <rPr>
        <sz val="9"/>
        <color indexed="8"/>
        <rFont val="宋体"/>
        <family val="3"/>
        <charset val="134"/>
      </rPr>
      <t>人大会议</t>
    </r>
    <phoneticPr fontId="4" type="noConversion"/>
  </si>
  <si>
    <t xml:space="preserve">      其他人大事务支出</t>
    <phoneticPr fontId="4" type="noConversion"/>
  </si>
  <si>
    <t xml:space="preserve">    政协事务</t>
    <phoneticPr fontId="4" type="noConversion"/>
  </si>
  <si>
    <t xml:space="preserve">      政协会议</t>
    <phoneticPr fontId="4" type="noConversion"/>
  </si>
  <si>
    <t xml:space="preserve">    政府办公厅(室)及相关机构事务</t>
    <phoneticPr fontId="4" type="noConversion"/>
  </si>
  <si>
    <t xml:space="preserve">      其他政府办公厅(室)及相关机构事务支出</t>
    <phoneticPr fontId="4" type="noConversion"/>
  </si>
  <si>
    <t xml:space="preserve">    发展与改革事务</t>
    <phoneticPr fontId="4" type="noConversion"/>
  </si>
  <si>
    <t xml:space="preserve">      物价管理</t>
    <phoneticPr fontId="4" type="noConversion"/>
  </si>
  <si>
    <t xml:space="preserve">      其他发展与改革事务支出</t>
    <phoneticPr fontId="4" type="noConversion"/>
  </si>
  <si>
    <t xml:space="preserve">    统计信息事务</t>
    <phoneticPr fontId="4" type="noConversion"/>
  </si>
  <si>
    <t xml:space="preserve">      专项统计业务</t>
    <phoneticPr fontId="4" type="noConversion"/>
  </si>
  <si>
    <t xml:space="preserve">      专项普查活动</t>
    <phoneticPr fontId="4" type="noConversion"/>
  </si>
  <si>
    <t xml:space="preserve">      其他统计信息事务支出</t>
    <phoneticPr fontId="4" type="noConversion"/>
  </si>
  <si>
    <t xml:space="preserve">    财政事务</t>
    <phoneticPr fontId="4" type="noConversion"/>
  </si>
  <si>
    <t xml:space="preserve">      其他财政事务支出</t>
    <phoneticPr fontId="4" type="noConversion"/>
  </si>
  <si>
    <t xml:space="preserve">    税收事务</t>
    <phoneticPr fontId="4" type="noConversion"/>
  </si>
  <si>
    <t xml:space="preserve">    审计事务</t>
    <phoneticPr fontId="4" type="noConversion"/>
  </si>
  <si>
    <t xml:space="preserve">    人力资源事务</t>
    <phoneticPr fontId="4" type="noConversion"/>
  </si>
  <si>
    <t xml:space="preserve">      其他人力资源事务支出</t>
    <phoneticPr fontId="4" type="noConversion"/>
  </si>
  <si>
    <t xml:space="preserve">    纪检监察事务</t>
    <phoneticPr fontId="4" type="noConversion"/>
  </si>
  <si>
    <r>
      <t xml:space="preserve"> </t>
    </r>
    <r>
      <rPr>
        <sz val="9"/>
        <color indexed="8"/>
        <rFont val="宋体"/>
        <family val="3"/>
        <charset val="134"/>
      </rPr>
      <t xml:space="preserve">      </t>
    </r>
    <r>
      <rPr>
        <sz val="9"/>
        <color indexed="8"/>
        <rFont val="宋体"/>
        <family val="3"/>
        <charset val="134"/>
      </rPr>
      <t>行政运行</t>
    </r>
    <phoneticPr fontId="4" type="noConversion"/>
  </si>
  <si>
    <t xml:space="preserve">      其他纪检监察事务支出</t>
    <phoneticPr fontId="4" type="noConversion"/>
  </si>
  <si>
    <t xml:space="preserve">    商贸事务</t>
    <phoneticPr fontId="4" type="noConversion"/>
  </si>
  <si>
    <t xml:space="preserve">      其他商贸事务支出</t>
    <phoneticPr fontId="4" type="noConversion"/>
  </si>
  <si>
    <t xml:space="preserve">    港澳台侨事务</t>
    <phoneticPr fontId="4" type="noConversion"/>
  </si>
  <si>
    <t xml:space="preserve">    档案事务</t>
    <phoneticPr fontId="4" type="noConversion"/>
  </si>
  <si>
    <t xml:space="preserve">    民主党派及工商联事务</t>
    <phoneticPr fontId="4" type="noConversion"/>
  </si>
  <si>
    <t xml:space="preserve">      其他民主党派及工商联事务支出</t>
    <phoneticPr fontId="4" type="noConversion"/>
  </si>
  <si>
    <t xml:space="preserve">      其他群众团体事务支出</t>
    <phoneticPr fontId="4" type="noConversion"/>
  </si>
  <si>
    <t xml:space="preserve">    党委办公厅(室)及相关机构事务</t>
    <phoneticPr fontId="4" type="noConversion"/>
  </si>
  <si>
    <t xml:space="preserve">      其他党委办公厅(室)及相关机构事务支出</t>
    <phoneticPr fontId="4" type="noConversion"/>
  </si>
  <si>
    <t xml:space="preserve">    组织事务</t>
    <phoneticPr fontId="4" type="noConversion"/>
  </si>
  <si>
    <t xml:space="preserve">      公务员事务</t>
    <phoneticPr fontId="4" type="noConversion"/>
  </si>
  <si>
    <t xml:space="preserve">      其他组织事务支出</t>
    <phoneticPr fontId="4" type="noConversion"/>
  </si>
  <si>
    <t xml:space="preserve">    宣传事务</t>
    <phoneticPr fontId="4" type="noConversion"/>
  </si>
  <si>
    <t xml:space="preserve">      其他宣传事务支出</t>
    <phoneticPr fontId="4" type="noConversion"/>
  </si>
  <si>
    <t xml:space="preserve">    统战事务</t>
    <phoneticPr fontId="4" type="noConversion"/>
  </si>
  <si>
    <t xml:space="preserve">      宗教事务</t>
    <phoneticPr fontId="4" type="noConversion"/>
  </si>
  <si>
    <t xml:space="preserve">    其他共产党事务支出</t>
    <phoneticPr fontId="4" type="noConversion"/>
  </si>
  <si>
    <t xml:space="preserve">      其他共产党事务支出</t>
    <phoneticPr fontId="4" type="noConversion"/>
  </si>
  <si>
    <t xml:space="preserve">    其他一般公共服务支出(款)</t>
    <phoneticPr fontId="4" type="noConversion"/>
  </si>
  <si>
    <t xml:space="preserve">      其他一般公共服务支出(项)</t>
    <phoneticPr fontId="4" type="noConversion"/>
  </si>
  <si>
    <t>（二）国防支出</t>
    <phoneticPr fontId="4" type="noConversion"/>
  </si>
  <si>
    <t xml:space="preserve">    国防动员</t>
    <phoneticPr fontId="4" type="noConversion"/>
  </si>
  <si>
    <t xml:space="preserve">      兵役征集 </t>
    <phoneticPr fontId="4" type="noConversion"/>
  </si>
  <si>
    <t xml:space="preserve">      民兵</t>
    <phoneticPr fontId="4" type="noConversion"/>
  </si>
  <si>
    <t xml:space="preserve">      边海防</t>
    <phoneticPr fontId="4" type="noConversion"/>
  </si>
  <si>
    <t>（三）公共安全支出</t>
    <phoneticPr fontId="4" type="noConversion"/>
  </si>
  <si>
    <t xml:space="preserve">    武装警察部队</t>
    <phoneticPr fontId="4" type="noConversion"/>
  </si>
  <si>
    <t xml:space="preserve">      武装警察部队</t>
    <phoneticPr fontId="4" type="noConversion"/>
  </si>
  <si>
    <t xml:space="preserve">    公安</t>
    <phoneticPr fontId="4" type="noConversion"/>
  </si>
  <si>
    <t xml:space="preserve">      执法办案</t>
    <phoneticPr fontId="4" type="noConversion"/>
  </si>
  <si>
    <t xml:space="preserve">      其他公安支出</t>
    <phoneticPr fontId="4" type="noConversion"/>
  </si>
  <si>
    <t xml:space="preserve">    检察</t>
    <phoneticPr fontId="4" type="noConversion"/>
  </si>
  <si>
    <t xml:space="preserve">      其他检察支出</t>
    <phoneticPr fontId="4" type="noConversion"/>
  </si>
  <si>
    <t xml:space="preserve">    法院</t>
    <phoneticPr fontId="4" type="noConversion"/>
  </si>
  <si>
    <t xml:space="preserve">      其他法院支出</t>
    <phoneticPr fontId="4" type="noConversion"/>
  </si>
  <si>
    <t xml:space="preserve">    司法</t>
    <phoneticPr fontId="4" type="noConversion"/>
  </si>
  <si>
    <t xml:space="preserve">      基层司法业务</t>
    <phoneticPr fontId="4" type="noConversion"/>
  </si>
  <si>
    <t xml:space="preserve">      法律援助</t>
    <phoneticPr fontId="4" type="noConversion"/>
  </si>
  <si>
    <t xml:space="preserve">      社区矫正</t>
    <phoneticPr fontId="4" type="noConversion"/>
  </si>
  <si>
    <t xml:space="preserve">      其他司法支出</t>
    <phoneticPr fontId="4" type="noConversion"/>
  </si>
  <si>
    <t xml:space="preserve">    其他公共安全支出(款)</t>
    <phoneticPr fontId="4" type="noConversion"/>
  </si>
  <si>
    <t xml:space="preserve">      其他公共安全支出(项）</t>
    <phoneticPr fontId="4" type="noConversion"/>
  </si>
  <si>
    <t>（四）教育支出</t>
    <phoneticPr fontId="4" type="noConversion"/>
  </si>
  <si>
    <t xml:space="preserve">    教育管理事务</t>
    <phoneticPr fontId="4" type="noConversion"/>
  </si>
  <si>
    <t xml:space="preserve">    普通教育</t>
    <phoneticPr fontId="4" type="noConversion"/>
  </si>
  <si>
    <t xml:space="preserve">      学前教育</t>
    <phoneticPr fontId="4" type="noConversion"/>
  </si>
  <si>
    <t xml:space="preserve">      小学教育</t>
    <phoneticPr fontId="4" type="noConversion"/>
  </si>
  <si>
    <t xml:space="preserve">      初中教育</t>
    <phoneticPr fontId="4" type="noConversion"/>
  </si>
  <si>
    <t xml:space="preserve">      高中教育</t>
    <phoneticPr fontId="4" type="noConversion"/>
  </si>
  <si>
    <t xml:space="preserve">      其他普通教育支出</t>
    <phoneticPr fontId="4" type="noConversion"/>
  </si>
  <si>
    <t xml:space="preserve">    职业教育</t>
    <phoneticPr fontId="4" type="noConversion"/>
  </si>
  <si>
    <t xml:space="preserve">      职业高中教育</t>
    <phoneticPr fontId="4" type="noConversion"/>
  </si>
  <si>
    <t xml:space="preserve">    成人教育</t>
    <phoneticPr fontId="4" type="noConversion"/>
  </si>
  <si>
    <t xml:space="preserve">      成人初等教育</t>
    <phoneticPr fontId="4" type="noConversion"/>
  </si>
  <si>
    <t xml:space="preserve">      其他成人教育支出</t>
    <phoneticPr fontId="4" type="noConversion"/>
  </si>
  <si>
    <t xml:space="preserve">    特殊教育</t>
    <phoneticPr fontId="4" type="noConversion"/>
  </si>
  <si>
    <t xml:space="preserve">      特殊学校教育</t>
    <phoneticPr fontId="4" type="noConversion"/>
  </si>
  <si>
    <t xml:space="preserve">    进修及培训</t>
    <phoneticPr fontId="4" type="noConversion"/>
  </si>
  <si>
    <t xml:space="preserve">      干部教育</t>
    <phoneticPr fontId="4" type="noConversion"/>
  </si>
  <si>
    <t xml:space="preserve">    教育费附加安排的支出</t>
    <phoneticPr fontId="4" type="noConversion"/>
  </si>
  <si>
    <t xml:space="preserve">      其他教育费附加安排的支出 </t>
    <phoneticPr fontId="4" type="noConversion"/>
  </si>
  <si>
    <t xml:space="preserve">    其他教育支出(款)</t>
    <phoneticPr fontId="4" type="noConversion"/>
  </si>
  <si>
    <t xml:space="preserve">      其他教育支出(项)</t>
    <phoneticPr fontId="4" type="noConversion"/>
  </si>
  <si>
    <t>（五）科学技术支出</t>
    <phoneticPr fontId="4" type="noConversion"/>
  </si>
  <si>
    <t xml:space="preserve">    科学技术管理事务</t>
    <phoneticPr fontId="4" type="noConversion"/>
  </si>
  <si>
    <t xml:space="preserve">      其他科学技术管理事务支出</t>
    <phoneticPr fontId="4" type="noConversion"/>
  </si>
  <si>
    <t xml:space="preserve">    技术研究与开发</t>
    <phoneticPr fontId="4" type="noConversion"/>
  </si>
  <si>
    <t xml:space="preserve">      应用技术研究与开发</t>
    <phoneticPr fontId="4" type="noConversion"/>
  </si>
  <si>
    <t xml:space="preserve">      产业技术研究与开发</t>
    <phoneticPr fontId="4" type="noConversion"/>
  </si>
  <si>
    <t xml:space="preserve">      科技成果转化与扩散 </t>
    <phoneticPr fontId="4" type="noConversion"/>
  </si>
  <si>
    <t xml:space="preserve">      其他技术研究与开发支出</t>
    <phoneticPr fontId="4" type="noConversion"/>
  </si>
  <si>
    <t xml:space="preserve">    科学技术普及</t>
    <phoneticPr fontId="4" type="noConversion"/>
  </si>
  <si>
    <t xml:space="preserve">      科普活动</t>
    <phoneticPr fontId="4" type="noConversion"/>
  </si>
  <si>
    <t xml:space="preserve">      其他科学技术普及支出</t>
    <phoneticPr fontId="4" type="noConversion"/>
  </si>
  <si>
    <t xml:space="preserve">    其他科学技术支出</t>
    <phoneticPr fontId="4" type="noConversion"/>
  </si>
  <si>
    <t xml:space="preserve">      科技奖励</t>
    <phoneticPr fontId="4" type="noConversion"/>
  </si>
  <si>
    <t xml:space="preserve">      其他科学技术支出</t>
    <phoneticPr fontId="4" type="noConversion"/>
  </si>
  <si>
    <t>（六）文化旅游体育与传媒支出</t>
    <phoneticPr fontId="4" type="noConversion"/>
  </si>
  <si>
    <t xml:space="preserve">    文化和旅游</t>
    <phoneticPr fontId="4" type="noConversion"/>
  </si>
  <si>
    <t xml:space="preserve">      图书馆</t>
    <phoneticPr fontId="4" type="noConversion"/>
  </si>
  <si>
    <t xml:space="preserve">      文化活动</t>
    <phoneticPr fontId="4" type="noConversion"/>
  </si>
  <si>
    <t xml:space="preserve">      群众文化</t>
    <phoneticPr fontId="4" type="noConversion"/>
  </si>
  <si>
    <t xml:space="preserve">      文化和旅游交流与合作</t>
    <phoneticPr fontId="4" type="noConversion"/>
  </si>
  <si>
    <t xml:space="preserve">      文化创作与保护</t>
    <phoneticPr fontId="4" type="noConversion"/>
  </si>
  <si>
    <t xml:space="preserve">      旅游宣传</t>
    <phoneticPr fontId="4" type="noConversion"/>
  </si>
  <si>
    <t xml:space="preserve">      其他文化和旅游支出</t>
    <phoneticPr fontId="4" type="noConversion"/>
  </si>
  <si>
    <t xml:space="preserve">    体育</t>
    <phoneticPr fontId="4" type="noConversion"/>
  </si>
  <si>
    <t xml:space="preserve">      其他体育支出</t>
    <phoneticPr fontId="4" type="noConversion"/>
  </si>
  <si>
    <t xml:space="preserve">    新闻出版电影</t>
    <phoneticPr fontId="4" type="noConversion"/>
  </si>
  <si>
    <t xml:space="preserve">      电影</t>
    <phoneticPr fontId="4" type="noConversion"/>
  </si>
  <si>
    <t xml:space="preserve">      其他新闻出版电影支出</t>
    <phoneticPr fontId="4" type="noConversion"/>
  </si>
  <si>
    <t xml:space="preserve">    广播电视</t>
    <phoneticPr fontId="4" type="noConversion"/>
  </si>
  <si>
    <t xml:space="preserve">      广播</t>
    <phoneticPr fontId="4" type="noConversion"/>
  </si>
  <si>
    <t xml:space="preserve">      电视</t>
    <phoneticPr fontId="4" type="noConversion"/>
  </si>
  <si>
    <t xml:space="preserve">      其他广播电视支出</t>
    <phoneticPr fontId="4" type="noConversion"/>
  </si>
  <si>
    <t xml:space="preserve">    其他文化体育与传媒支出(款)</t>
    <phoneticPr fontId="4" type="noConversion"/>
  </si>
  <si>
    <t xml:space="preserve">      宣传文化发展专项支出</t>
    <phoneticPr fontId="4" type="noConversion"/>
  </si>
  <si>
    <t xml:space="preserve">      文化产业发展专项支出</t>
    <phoneticPr fontId="4" type="noConversion"/>
  </si>
  <si>
    <t xml:space="preserve">      其他文化体育与传媒支出(项)</t>
    <phoneticPr fontId="4" type="noConversion"/>
  </si>
  <si>
    <t>（七）社会保障和就业支出</t>
    <phoneticPr fontId="4" type="noConversion"/>
  </si>
  <si>
    <t xml:space="preserve">    人力资源和社会保障管理事务</t>
    <phoneticPr fontId="4" type="noConversion"/>
  </si>
  <si>
    <t xml:space="preserve">      信息化建设</t>
    <phoneticPr fontId="4" type="noConversion"/>
  </si>
  <si>
    <t xml:space="preserve">      其他人力资源和社会保障管理事务支出</t>
    <phoneticPr fontId="4" type="noConversion"/>
  </si>
  <si>
    <t xml:space="preserve">    民政管理事务</t>
    <phoneticPr fontId="4" type="noConversion"/>
  </si>
  <si>
    <t xml:space="preserve">      民间组织管理</t>
    <phoneticPr fontId="4" type="noConversion"/>
  </si>
  <si>
    <t xml:space="preserve">      基层政权和社区建设</t>
    <phoneticPr fontId="4" type="noConversion"/>
  </si>
  <si>
    <t xml:space="preserve">      行政区划和地名管理 </t>
    <phoneticPr fontId="4" type="noConversion"/>
  </si>
  <si>
    <t xml:space="preserve">      其他民政管理事务支出</t>
    <phoneticPr fontId="4" type="noConversion"/>
  </si>
  <si>
    <t xml:space="preserve">    行政事业单位离退休</t>
    <phoneticPr fontId="4" type="noConversion"/>
  </si>
  <si>
    <t xml:space="preserve">      归口管理的行政单位离退休</t>
    <phoneticPr fontId="4" type="noConversion"/>
  </si>
  <si>
    <t xml:space="preserve">    就业补助</t>
    <phoneticPr fontId="4" type="noConversion"/>
  </si>
  <si>
    <t xml:space="preserve">      其他就业补助支出</t>
    <phoneticPr fontId="4" type="noConversion"/>
  </si>
  <si>
    <t xml:space="preserve">    抚恤</t>
    <phoneticPr fontId="4" type="noConversion"/>
  </si>
  <si>
    <t xml:space="preserve">      抚恤</t>
    <phoneticPr fontId="4" type="noConversion"/>
  </si>
  <si>
    <t xml:space="preserve">      伤残抚恤</t>
    <phoneticPr fontId="4" type="noConversion"/>
  </si>
  <si>
    <t xml:space="preserve">      在乡复员、退伍军人生活补助</t>
    <phoneticPr fontId="4" type="noConversion"/>
  </si>
  <si>
    <t xml:space="preserve">      优抚事业单位支出</t>
    <phoneticPr fontId="4" type="noConversion"/>
  </si>
  <si>
    <t xml:space="preserve">      义务兵优待</t>
    <phoneticPr fontId="4" type="noConversion"/>
  </si>
  <si>
    <t xml:space="preserve">      农村籍退役士兵老年生活补助</t>
    <phoneticPr fontId="4" type="noConversion"/>
  </si>
  <si>
    <t xml:space="preserve">      其他优抚支出</t>
    <phoneticPr fontId="4" type="noConversion"/>
  </si>
  <si>
    <t xml:space="preserve">    退役安置</t>
    <phoneticPr fontId="4" type="noConversion"/>
  </si>
  <si>
    <t xml:space="preserve">      退役士兵安置</t>
    <phoneticPr fontId="4" type="noConversion"/>
  </si>
  <si>
    <t xml:space="preserve">      军队移交政府的离退休人员安置</t>
    <phoneticPr fontId="4" type="noConversion"/>
  </si>
  <si>
    <t xml:space="preserve">      军队移交政府离退休干部管理机构</t>
    <phoneticPr fontId="4" type="noConversion"/>
  </si>
  <si>
    <t xml:space="preserve">    社会福利</t>
    <phoneticPr fontId="4" type="noConversion"/>
  </si>
  <si>
    <t xml:space="preserve">      儿童福利</t>
    <phoneticPr fontId="4" type="noConversion"/>
  </si>
  <si>
    <t xml:space="preserve">      老年福利 </t>
    <phoneticPr fontId="4" type="noConversion"/>
  </si>
  <si>
    <t xml:space="preserve">      殡葬</t>
    <phoneticPr fontId="4" type="noConversion"/>
  </si>
  <si>
    <t xml:space="preserve">      社会福利事业单位</t>
    <phoneticPr fontId="4" type="noConversion"/>
  </si>
  <si>
    <t xml:space="preserve">      其他社会福利支出</t>
    <phoneticPr fontId="4" type="noConversion"/>
  </si>
  <si>
    <t xml:space="preserve">    残疾人事业</t>
    <phoneticPr fontId="4" type="noConversion"/>
  </si>
  <si>
    <t xml:space="preserve">      残疾人康复</t>
    <phoneticPr fontId="4" type="noConversion"/>
  </si>
  <si>
    <t xml:space="preserve">      残疾人生活和护理补贴</t>
    <phoneticPr fontId="4" type="noConversion"/>
  </si>
  <si>
    <t xml:space="preserve">      其他残疾人事业支出</t>
    <phoneticPr fontId="4" type="noConversion"/>
  </si>
  <si>
    <t xml:space="preserve">    最低生活保障</t>
    <phoneticPr fontId="4" type="noConversion"/>
  </si>
  <si>
    <t xml:space="preserve">      城市最低生活保障金支出</t>
    <phoneticPr fontId="4" type="noConversion"/>
  </si>
  <si>
    <t xml:space="preserve">      农村最低生活保障金支出</t>
    <phoneticPr fontId="4" type="noConversion"/>
  </si>
  <si>
    <t xml:space="preserve">    临时救助</t>
    <phoneticPr fontId="4" type="noConversion"/>
  </si>
  <si>
    <t xml:space="preserve">      临时救助支出</t>
    <phoneticPr fontId="4" type="noConversion"/>
  </si>
  <si>
    <t xml:space="preserve">      流浪乞讨人员救助支出</t>
    <phoneticPr fontId="4" type="noConversion"/>
  </si>
  <si>
    <t xml:space="preserve">    特困人员救助供养</t>
    <phoneticPr fontId="4" type="noConversion"/>
  </si>
  <si>
    <t xml:space="preserve">      城市特困人员救助供养支出</t>
    <phoneticPr fontId="4" type="noConversion"/>
  </si>
  <si>
    <t xml:space="preserve">      农村特困人员救助供养支出</t>
    <phoneticPr fontId="4" type="noConversion"/>
  </si>
  <si>
    <t xml:space="preserve">    其他生活救助</t>
    <phoneticPr fontId="4" type="noConversion"/>
  </si>
  <si>
    <t xml:space="preserve">      其他农村生活救助</t>
    <phoneticPr fontId="4" type="noConversion"/>
  </si>
  <si>
    <t xml:space="preserve">    财政对基本养老保险基金的补助</t>
    <phoneticPr fontId="4" type="noConversion"/>
  </si>
  <si>
    <t xml:space="preserve">      财政对企业职工基本养老保险基金的补助</t>
    <phoneticPr fontId="4" type="noConversion"/>
  </si>
  <si>
    <t xml:space="preserve">      财政对城乡居民基本养老保险基金的补助</t>
    <phoneticPr fontId="4" type="noConversion"/>
  </si>
  <si>
    <t xml:space="preserve">    退役军人管理事务</t>
    <phoneticPr fontId="4" type="noConversion"/>
  </si>
  <si>
    <t xml:space="preserve">      拥军优属</t>
    <phoneticPr fontId="4" type="noConversion"/>
  </si>
  <si>
    <t xml:space="preserve">    其他社会保障和就业支出(款)</t>
    <phoneticPr fontId="4" type="noConversion"/>
  </si>
  <si>
    <t xml:space="preserve">      其他社会保障和就业支出(项)</t>
    <phoneticPr fontId="4" type="noConversion"/>
  </si>
  <si>
    <t>（八）卫生健康支出</t>
    <phoneticPr fontId="4" type="noConversion"/>
  </si>
  <si>
    <t xml:space="preserve">    卫生健康管理事务</t>
    <phoneticPr fontId="4" type="noConversion"/>
  </si>
  <si>
    <t xml:space="preserve">      其他卫生健康管理事务支出</t>
    <phoneticPr fontId="4" type="noConversion"/>
  </si>
  <si>
    <t xml:space="preserve">    公立医院</t>
    <phoneticPr fontId="4" type="noConversion"/>
  </si>
  <si>
    <t xml:space="preserve">      综合医院</t>
    <phoneticPr fontId="4" type="noConversion"/>
  </si>
  <si>
    <t xml:space="preserve">      中医(民族)医院</t>
    <phoneticPr fontId="4" type="noConversion"/>
  </si>
  <si>
    <t xml:space="preserve">      其他公立医院支出</t>
    <phoneticPr fontId="4" type="noConversion"/>
  </si>
  <si>
    <t xml:space="preserve">    基层医疗卫生机构</t>
    <phoneticPr fontId="4" type="noConversion"/>
  </si>
  <si>
    <t xml:space="preserve">      乡镇卫生院</t>
    <phoneticPr fontId="4" type="noConversion"/>
  </si>
  <si>
    <t xml:space="preserve">      其他基层医疗卫生机构支出</t>
    <phoneticPr fontId="4" type="noConversion"/>
  </si>
  <si>
    <t xml:space="preserve">    公共卫生</t>
    <phoneticPr fontId="4" type="noConversion"/>
  </si>
  <si>
    <t xml:space="preserve">      疾病预防控制机构</t>
    <phoneticPr fontId="4" type="noConversion"/>
  </si>
  <si>
    <t xml:space="preserve">      卫生监督机构 </t>
    <phoneticPr fontId="4" type="noConversion"/>
  </si>
  <si>
    <t xml:space="preserve">      妇幼保健机构</t>
    <phoneticPr fontId="4" type="noConversion"/>
  </si>
  <si>
    <t xml:space="preserve">      基本公共卫生服务</t>
    <phoneticPr fontId="4" type="noConversion"/>
  </si>
  <si>
    <t xml:space="preserve">      重大公共卫生专项</t>
    <phoneticPr fontId="4" type="noConversion"/>
  </si>
  <si>
    <t xml:space="preserve">      其他公共卫生支出</t>
    <phoneticPr fontId="4" type="noConversion"/>
  </si>
  <si>
    <t xml:space="preserve">    计划生育事务</t>
    <phoneticPr fontId="4" type="noConversion"/>
  </si>
  <si>
    <t xml:space="preserve">      计划生育服务</t>
    <phoneticPr fontId="4" type="noConversion"/>
  </si>
  <si>
    <t xml:space="preserve">      其他计划生育事务支出</t>
    <phoneticPr fontId="4" type="noConversion"/>
  </si>
  <si>
    <t xml:space="preserve">    行政事业单位医疗</t>
    <phoneticPr fontId="4" type="noConversion"/>
  </si>
  <si>
    <t xml:space="preserve">      行政单位医疗</t>
    <phoneticPr fontId="4" type="noConversion"/>
  </si>
  <si>
    <t xml:space="preserve">      事业单位医疗</t>
    <phoneticPr fontId="4" type="noConversion"/>
  </si>
  <si>
    <t xml:space="preserve">      公务员医疗补助</t>
    <phoneticPr fontId="4" type="noConversion"/>
  </si>
  <si>
    <t xml:space="preserve">      其他行政事业单位医疗支出</t>
    <phoneticPr fontId="4" type="noConversion"/>
  </si>
  <si>
    <t xml:space="preserve">    财政对基本医疗保险基金的补助</t>
    <phoneticPr fontId="4" type="noConversion"/>
  </si>
  <si>
    <t xml:space="preserve">      财政对城乡居民基本医疗保险基金的补助</t>
    <phoneticPr fontId="4" type="noConversion"/>
  </si>
  <si>
    <t xml:space="preserve">      财政对其他基本医疗保险基金的补助</t>
    <phoneticPr fontId="4" type="noConversion"/>
  </si>
  <si>
    <t xml:space="preserve">    医疗救助</t>
    <phoneticPr fontId="4" type="noConversion"/>
  </si>
  <si>
    <t xml:space="preserve">      城乡医疗救助</t>
    <phoneticPr fontId="4" type="noConversion"/>
  </si>
  <si>
    <t xml:space="preserve">      疾病应急救助</t>
    <phoneticPr fontId="4" type="noConversion"/>
  </si>
  <si>
    <t xml:space="preserve">    优抚对象医疗</t>
    <phoneticPr fontId="4" type="noConversion"/>
  </si>
  <si>
    <t xml:space="preserve">      优抚对象医疗补助</t>
    <phoneticPr fontId="4" type="noConversion"/>
  </si>
  <si>
    <t xml:space="preserve">    医疗保障管理事务</t>
    <phoneticPr fontId="4" type="noConversion"/>
  </si>
  <si>
    <t xml:space="preserve">      其他医疗保障管理事务支出</t>
    <phoneticPr fontId="4" type="noConversion"/>
  </si>
  <si>
    <t xml:space="preserve">    老龄卫生健康事务</t>
    <phoneticPr fontId="4" type="noConversion"/>
  </si>
  <si>
    <t xml:space="preserve">      老龄卫生健康事务</t>
    <phoneticPr fontId="4" type="noConversion"/>
  </si>
  <si>
    <t xml:space="preserve">    其他卫生健康支出</t>
    <phoneticPr fontId="4" type="noConversion"/>
  </si>
  <si>
    <t xml:space="preserve">      其他卫生健康支出</t>
    <phoneticPr fontId="4" type="noConversion"/>
  </si>
  <si>
    <t>（九）节能环保支出</t>
    <phoneticPr fontId="4" type="noConversion"/>
  </si>
  <si>
    <t xml:space="preserve">    环境保护管理事务</t>
    <phoneticPr fontId="4" type="noConversion"/>
  </si>
  <si>
    <t xml:space="preserve">      其他环境保护管理事务支出</t>
    <phoneticPr fontId="4" type="noConversion"/>
  </si>
  <si>
    <t xml:space="preserve">    环境监测与监察</t>
    <phoneticPr fontId="4" type="noConversion"/>
  </si>
  <si>
    <t xml:space="preserve">      其他环境监测与监察支出</t>
    <phoneticPr fontId="4" type="noConversion"/>
  </si>
  <si>
    <t xml:space="preserve">    污染防治 </t>
    <phoneticPr fontId="4" type="noConversion"/>
  </si>
  <si>
    <t xml:space="preserve">      大气</t>
    <phoneticPr fontId="4" type="noConversion"/>
  </si>
  <si>
    <t xml:space="preserve">      其他污染防治支出</t>
    <phoneticPr fontId="4" type="noConversion"/>
  </si>
  <si>
    <t xml:space="preserve">      生态保护</t>
    <phoneticPr fontId="4" type="noConversion"/>
  </si>
  <si>
    <t xml:space="preserve">      农村环境保护</t>
    <phoneticPr fontId="4" type="noConversion"/>
  </si>
  <si>
    <t xml:space="preserve">    天然林保护</t>
    <phoneticPr fontId="4" type="noConversion"/>
  </si>
  <si>
    <t xml:space="preserve">      停伐补助</t>
    <phoneticPr fontId="4" type="noConversion"/>
  </si>
  <si>
    <t xml:space="preserve">    能源节约利用</t>
    <phoneticPr fontId="4" type="noConversion"/>
  </si>
  <si>
    <t xml:space="preserve">      能源节能利用</t>
    <phoneticPr fontId="4" type="noConversion"/>
  </si>
  <si>
    <t xml:space="preserve">    污染减排</t>
    <phoneticPr fontId="4" type="noConversion"/>
  </si>
  <si>
    <t xml:space="preserve">      其他污染减排支出</t>
    <phoneticPr fontId="4" type="noConversion"/>
  </si>
  <si>
    <t xml:space="preserve">    能源管理事务</t>
    <phoneticPr fontId="4" type="noConversion"/>
  </si>
  <si>
    <t xml:space="preserve">      其他能源管理事务支出</t>
    <phoneticPr fontId="4" type="noConversion"/>
  </si>
  <si>
    <t xml:space="preserve">    其他节能环保支出(款)</t>
    <phoneticPr fontId="4" type="noConversion"/>
  </si>
  <si>
    <t xml:space="preserve">      其他节能环保支出(项)</t>
    <phoneticPr fontId="4" type="noConversion"/>
  </si>
  <si>
    <t>（十）城乡社区支出</t>
    <phoneticPr fontId="4" type="noConversion"/>
  </si>
  <si>
    <t xml:space="preserve">    城乡社区管理事务</t>
    <phoneticPr fontId="4" type="noConversion"/>
  </si>
  <si>
    <t xml:space="preserve">      其他城乡社区管理事务支出</t>
    <phoneticPr fontId="4" type="noConversion"/>
  </si>
  <si>
    <t xml:space="preserve">    城乡社区公共设施</t>
    <phoneticPr fontId="4" type="noConversion"/>
  </si>
  <si>
    <t xml:space="preserve">      其他城乡社区公共设施支出</t>
    <phoneticPr fontId="4" type="noConversion"/>
  </si>
  <si>
    <t xml:space="preserve">    城乡社区环境卫生(款)</t>
    <phoneticPr fontId="4" type="noConversion"/>
  </si>
  <si>
    <t xml:space="preserve">      城乡社区环境卫生(项)</t>
    <phoneticPr fontId="4" type="noConversion"/>
  </si>
  <si>
    <t xml:space="preserve">    其他城乡社区支出(款)</t>
    <phoneticPr fontId="4" type="noConversion"/>
  </si>
  <si>
    <t xml:space="preserve">      其他城乡社区支出(项)</t>
    <phoneticPr fontId="4" type="noConversion"/>
  </si>
  <si>
    <t>（十一）农林水支出</t>
    <phoneticPr fontId="4" type="noConversion"/>
  </si>
  <si>
    <t xml:space="preserve">    农业</t>
    <phoneticPr fontId="4" type="noConversion"/>
  </si>
  <si>
    <t xml:space="preserve">      事业运行</t>
    <phoneticPr fontId="4" type="noConversion"/>
  </si>
  <si>
    <t xml:space="preserve">      科技转化与推广服务</t>
    <phoneticPr fontId="4" type="noConversion"/>
  </si>
  <si>
    <t xml:space="preserve">      病虫害控制</t>
    <phoneticPr fontId="4" type="noConversion"/>
  </si>
  <si>
    <t xml:space="preserve">      执法监管</t>
    <phoneticPr fontId="4" type="noConversion"/>
  </si>
  <si>
    <t xml:space="preserve">      农村公益事业</t>
    <phoneticPr fontId="4" type="noConversion"/>
  </si>
  <si>
    <t xml:space="preserve">      成品油价格改革对渔业的补贴</t>
    <phoneticPr fontId="4" type="noConversion"/>
  </si>
  <si>
    <t xml:space="preserve">      对高校毕业生到基层任职补助</t>
    <phoneticPr fontId="4" type="noConversion"/>
  </si>
  <si>
    <t xml:space="preserve">      其他农业支出</t>
    <phoneticPr fontId="4" type="noConversion"/>
  </si>
  <si>
    <t xml:space="preserve">    林业和草原</t>
    <phoneticPr fontId="4" type="noConversion"/>
  </si>
  <si>
    <t xml:space="preserve">      森林培育</t>
    <phoneticPr fontId="4" type="noConversion"/>
  </si>
  <si>
    <t xml:space="preserve">      森林生态效益补偿</t>
    <phoneticPr fontId="4" type="noConversion"/>
  </si>
  <si>
    <t xml:space="preserve">      其他林业和草原支出</t>
    <phoneticPr fontId="4" type="noConversion"/>
  </si>
  <si>
    <t xml:space="preserve">    水利</t>
    <phoneticPr fontId="4" type="noConversion"/>
  </si>
  <si>
    <t xml:space="preserve">      水利工程建设 </t>
    <phoneticPr fontId="4" type="noConversion"/>
  </si>
  <si>
    <t xml:space="preserve">      防汛</t>
    <phoneticPr fontId="4" type="noConversion"/>
  </si>
  <si>
    <t xml:space="preserve">      抗旱</t>
    <phoneticPr fontId="4" type="noConversion"/>
  </si>
  <si>
    <t xml:space="preserve">      其他水利支出</t>
    <phoneticPr fontId="4" type="noConversion"/>
  </si>
  <si>
    <t xml:space="preserve">    扶贫</t>
    <phoneticPr fontId="4" type="noConversion"/>
  </si>
  <si>
    <t xml:space="preserve">      生产发展</t>
    <phoneticPr fontId="4" type="noConversion"/>
  </si>
  <si>
    <t xml:space="preserve">      其他扶贫支出</t>
    <phoneticPr fontId="4" type="noConversion"/>
  </si>
  <si>
    <t xml:space="preserve">    农业综合开发</t>
    <phoneticPr fontId="4" type="noConversion"/>
  </si>
  <si>
    <t xml:space="preserve">      其他农业综合开发支出</t>
    <phoneticPr fontId="4" type="noConversion"/>
  </si>
  <si>
    <t xml:space="preserve">    农村综合改革</t>
    <phoneticPr fontId="4" type="noConversion"/>
  </si>
  <si>
    <t xml:space="preserve">      对村级一事一议补助</t>
    <phoneticPr fontId="4" type="noConversion"/>
  </si>
  <si>
    <t xml:space="preserve">      对村民委员会和村党支部的补助</t>
    <phoneticPr fontId="4" type="noConversion"/>
  </si>
  <si>
    <t xml:space="preserve">      对村集体经济组织的补助</t>
    <phoneticPr fontId="4" type="noConversion"/>
  </si>
  <si>
    <t xml:space="preserve">      农村综合改革示范试点补助</t>
    <phoneticPr fontId="4" type="noConversion"/>
  </si>
  <si>
    <t xml:space="preserve">      其他农村综合改革支出</t>
    <phoneticPr fontId="4" type="noConversion"/>
  </si>
  <si>
    <t xml:space="preserve">    普惠金融发展支出</t>
    <phoneticPr fontId="4" type="noConversion"/>
  </si>
  <si>
    <t xml:space="preserve">      其他普惠金融发展支出</t>
    <phoneticPr fontId="4" type="noConversion"/>
  </si>
  <si>
    <t xml:space="preserve">      农业保险保费补贴 </t>
    <phoneticPr fontId="4" type="noConversion"/>
  </si>
  <si>
    <t xml:space="preserve">    其他农林水事务支出(款)</t>
    <phoneticPr fontId="4" type="noConversion"/>
  </si>
  <si>
    <t xml:space="preserve">      其他农林水事务支出(项)</t>
    <phoneticPr fontId="4" type="noConversion"/>
  </si>
  <si>
    <t xml:space="preserve">    （十二）交通运输支出</t>
    <phoneticPr fontId="4" type="noConversion"/>
  </si>
  <si>
    <t xml:space="preserve">    公路水路运输</t>
    <phoneticPr fontId="4" type="noConversion"/>
  </si>
  <si>
    <t xml:space="preserve">      其他公路水路运输支出</t>
    <phoneticPr fontId="4" type="noConversion"/>
  </si>
  <si>
    <t xml:space="preserve">    成品油价格改革对交通运输的补贴</t>
    <phoneticPr fontId="4" type="noConversion"/>
  </si>
  <si>
    <t xml:space="preserve">      对城市公交的补贴</t>
    <phoneticPr fontId="4" type="noConversion"/>
  </si>
  <si>
    <t xml:space="preserve">      对农村道路客运的补贴</t>
    <phoneticPr fontId="4" type="noConversion"/>
  </si>
  <si>
    <t xml:space="preserve">      对出租车的补贴</t>
    <phoneticPr fontId="4" type="noConversion"/>
  </si>
  <si>
    <t xml:space="preserve">    邮政业支出</t>
    <phoneticPr fontId="4" type="noConversion"/>
  </si>
  <si>
    <t xml:space="preserve">      邮政普遍服务与特殊服务</t>
    <phoneticPr fontId="4" type="noConversion"/>
  </si>
  <si>
    <t xml:space="preserve">    车辆购置税支出</t>
    <phoneticPr fontId="4" type="noConversion"/>
  </si>
  <si>
    <t xml:space="preserve">      车辆购置税用于公路等基础设施建设支出</t>
    <phoneticPr fontId="4" type="noConversion"/>
  </si>
  <si>
    <t xml:space="preserve">      车辆购置税其他支出</t>
    <phoneticPr fontId="4" type="noConversion"/>
  </si>
  <si>
    <t xml:space="preserve">    其他交通运输支出(款)</t>
    <phoneticPr fontId="4" type="noConversion"/>
  </si>
  <si>
    <t xml:space="preserve">      其他交通运输支出(项)</t>
    <phoneticPr fontId="4" type="noConversion"/>
  </si>
  <si>
    <t>（十三）资源勘探信息等支出</t>
    <phoneticPr fontId="4" type="noConversion"/>
  </si>
  <si>
    <t xml:space="preserve">      其他制造业支出</t>
    <phoneticPr fontId="4" type="noConversion"/>
  </si>
  <si>
    <t xml:space="preserve">    建筑业</t>
    <phoneticPr fontId="4" type="noConversion"/>
  </si>
  <si>
    <t xml:space="preserve">      其他建筑业支出</t>
    <phoneticPr fontId="4" type="noConversion"/>
  </si>
  <si>
    <t xml:space="preserve">    工业和信息产业监管</t>
    <phoneticPr fontId="4" type="noConversion"/>
  </si>
  <si>
    <t xml:space="preserve">      工业和信息产业支持</t>
    <phoneticPr fontId="4" type="noConversion"/>
  </si>
  <si>
    <t xml:space="preserve">    支持中小企业发展和管理支出</t>
    <phoneticPr fontId="4" type="noConversion"/>
  </si>
  <si>
    <t xml:space="preserve">      其他支持中小企业发展和管理支出</t>
    <phoneticPr fontId="4" type="noConversion"/>
  </si>
  <si>
    <t xml:space="preserve">    其他资源勘探信息等支出(款)</t>
    <phoneticPr fontId="4" type="noConversion"/>
  </si>
  <si>
    <t xml:space="preserve">      其他资源勘探信息等支出(项)</t>
    <phoneticPr fontId="4" type="noConversion"/>
  </si>
  <si>
    <t>（十四）商业服务业等支出</t>
    <phoneticPr fontId="4" type="noConversion"/>
  </si>
  <si>
    <t xml:space="preserve">    商业流通事务</t>
    <phoneticPr fontId="4" type="noConversion"/>
  </si>
  <si>
    <t xml:space="preserve">    涉外发展服务支出</t>
    <phoneticPr fontId="4" type="noConversion"/>
  </si>
  <si>
    <t xml:space="preserve">    其他商业服务业等支出(款)</t>
    <phoneticPr fontId="4" type="noConversion"/>
  </si>
  <si>
    <t xml:space="preserve">      其他商业服务业等支出(项)</t>
    <phoneticPr fontId="4" type="noConversion"/>
  </si>
  <si>
    <t>（十五）金融支出</t>
    <phoneticPr fontId="4" type="noConversion"/>
  </si>
  <si>
    <t xml:space="preserve">    金融部门行政支出</t>
    <phoneticPr fontId="4" type="noConversion"/>
  </si>
  <si>
    <t>（十六）自然资源海洋气象等支出</t>
    <phoneticPr fontId="4" type="noConversion"/>
  </si>
  <si>
    <t xml:space="preserve">    自然资源事务</t>
    <phoneticPr fontId="4" type="noConversion"/>
  </si>
  <si>
    <t xml:space="preserve">      自然资源规划及管理</t>
    <phoneticPr fontId="4" type="noConversion"/>
  </si>
  <si>
    <t xml:space="preserve">      土地资源利用与保护</t>
    <phoneticPr fontId="4" type="noConversion"/>
  </si>
  <si>
    <t xml:space="preserve">      其他自然资源事务支出</t>
    <phoneticPr fontId="4" type="noConversion"/>
  </si>
  <si>
    <t xml:space="preserve">    海洋管理事务</t>
    <phoneticPr fontId="4" type="noConversion"/>
  </si>
  <si>
    <t xml:space="preserve">      海岛和海域保护</t>
    <phoneticPr fontId="4" type="noConversion"/>
  </si>
  <si>
    <t xml:space="preserve">      其他海洋管理事务支出</t>
    <phoneticPr fontId="4" type="noConversion"/>
  </si>
  <si>
    <t xml:space="preserve">    气象事务</t>
    <phoneticPr fontId="4" type="noConversion"/>
  </si>
  <si>
    <t xml:space="preserve">      气象服务</t>
    <phoneticPr fontId="4" type="noConversion"/>
  </si>
  <si>
    <t xml:space="preserve">      其他气象事务支出</t>
    <phoneticPr fontId="4" type="noConversion"/>
  </si>
  <si>
    <t xml:space="preserve">    其他自然资源海洋气象等支出</t>
    <phoneticPr fontId="4" type="noConversion"/>
  </si>
  <si>
    <t xml:space="preserve">      其他自然资源海洋气象等支出</t>
    <phoneticPr fontId="4" type="noConversion"/>
  </si>
  <si>
    <t>（十七）住房保障支出</t>
    <phoneticPr fontId="4" type="noConversion"/>
  </si>
  <si>
    <t xml:space="preserve">    保障性安居工程支出</t>
    <phoneticPr fontId="4" type="noConversion"/>
  </si>
  <si>
    <t xml:space="preserve">    住房改革支出 </t>
    <phoneticPr fontId="4" type="noConversion"/>
  </si>
  <si>
    <t xml:space="preserve">      住房公积金</t>
    <phoneticPr fontId="4" type="noConversion"/>
  </si>
  <si>
    <t xml:space="preserve">    城乡社区住宅</t>
    <phoneticPr fontId="4" type="noConversion"/>
  </si>
  <si>
    <t xml:space="preserve">      其他城乡社区住宅支出</t>
    <phoneticPr fontId="4" type="noConversion"/>
  </si>
  <si>
    <t>（十八）粮油物资储备支出</t>
    <phoneticPr fontId="4" type="noConversion"/>
  </si>
  <si>
    <t xml:space="preserve">    粮油事务</t>
    <phoneticPr fontId="4" type="noConversion"/>
  </si>
  <si>
    <t xml:space="preserve">      粮食风险基金</t>
    <phoneticPr fontId="4" type="noConversion"/>
  </si>
  <si>
    <t>（十九）灾害防治及应急管理支出</t>
    <phoneticPr fontId="4" type="noConversion"/>
  </si>
  <si>
    <t xml:space="preserve">    应急管理事务</t>
    <phoneticPr fontId="4" type="noConversion"/>
  </si>
  <si>
    <t xml:space="preserve">      灾害风险防治</t>
    <phoneticPr fontId="4" type="noConversion"/>
  </si>
  <si>
    <t xml:space="preserve">      安全监管</t>
    <phoneticPr fontId="4" type="noConversion"/>
  </si>
  <si>
    <t xml:space="preserve">    消防事务</t>
    <phoneticPr fontId="4" type="noConversion"/>
  </si>
  <si>
    <t xml:space="preserve">      其他消防事务支出</t>
    <phoneticPr fontId="4" type="noConversion"/>
  </si>
  <si>
    <t xml:space="preserve">      中央自然灾害生活补助</t>
    <phoneticPr fontId="4" type="noConversion"/>
  </si>
  <si>
    <t xml:space="preserve">      自然灾害灾后重建补助</t>
    <phoneticPr fontId="4" type="noConversion"/>
  </si>
  <si>
    <t xml:space="preserve">      其他自然灾害生活救助支出</t>
    <phoneticPr fontId="4" type="noConversion"/>
  </si>
  <si>
    <t xml:space="preserve">    其他灾害防治及应急管理支出</t>
    <phoneticPr fontId="4" type="noConversion"/>
  </si>
  <si>
    <t>（二十）其他支出(类)</t>
    <phoneticPr fontId="4" type="noConversion"/>
  </si>
  <si>
    <t xml:space="preserve">    其他支出(款)</t>
    <phoneticPr fontId="4" type="noConversion"/>
  </si>
  <si>
    <t xml:space="preserve">      其他支出(项)</t>
    <phoneticPr fontId="4" type="noConversion"/>
  </si>
  <si>
    <t>（二十一）债务付息支出</t>
    <phoneticPr fontId="4" type="noConversion"/>
  </si>
  <si>
    <t xml:space="preserve">    地方政府一般债务付息支出</t>
    <phoneticPr fontId="4" type="noConversion"/>
  </si>
  <si>
    <t xml:space="preserve">      地方政府一般债券付息支出</t>
    <phoneticPr fontId="4" type="noConversion"/>
  </si>
  <si>
    <t>（二十二）债务发行费用支出</t>
    <phoneticPr fontId="4" type="noConversion"/>
  </si>
  <si>
    <t xml:space="preserve">      地方政府一般债务发行费用支出</t>
    <phoneticPr fontId="4" type="noConversion"/>
  </si>
  <si>
    <t xml:space="preserve"> 二、转移性支出</t>
    <phoneticPr fontId="4" type="noConversion"/>
  </si>
  <si>
    <t>（一）上解省级支出</t>
    <phoneticPr fontId="4" type="noConversion"/>
  </si>
  <si>
    <t>（二）对下级补助支出</t>
    <phoneticPr fontId="4" type="noConversion"/>
  </si>
  <si>
    <t>（三）补充预算稳定调节基金</t>
    <phoneticPr fontId="4" type="noConversion"/>
  </si>
  <si>
    <t>（四）结转下年</t>
    <phoneticPr fontId="4" type="noConversion"/>
  </si>
  <si>
    <t>（五）地区间援助支出</t>
    <phoneticPr fontId="4" type="noConversion"/>
  </si>
  <si>
    <t>（六）地方政府一般债务还本支出</t>
    <phoneticPr fontId="4" type="noConversion"/>
  </si>
  <si>
    <t>嵊泗县2019年一般公共预算支出决算</t>
    <phoneticPr fontId="4" type="noConversion"/>
  </si>
  <si>
    <t xml:space="preserve">      防灾救灾</t>
    <phoneticPr fontId="4" type="noConversion"/>
  </si>
  <si>
    <t xml:space="preserve">      公路养护</t>
    <phoneticPr fontId="4" type="noConversion"/>
  </si>
  <si>
    <t xml:space="preserve">      其他商业流通事务支出</t>
    <phoneticPr fontId="4" type="noConversion"/>
  </si>
  <si>
    <t xml:space="preserve">      其他涉外发展服务支出</t>
    <phoneticPr fontId="4" type="noConversion"/>
  </si>
  <si>
    <t xml:space="preserve">      农村危房改造</t>
    <phoneticPr fontId="4" type="noConversion"/>
  </si>
  <si>
    <t xml:space="preserve">      保障性住房租金补贴</t>
    <phoneticPr fontId="4" type="noConversion"/>
  </si>
  <si>
    <t xml:space="preserve">      其他保障性安居工程支出</t>
    <phoneticPr fontId="4" type="noConversion"/>
  </si>
  <si>
    <t xml:space="preserve">      其他粮油事务支出</t>
    <phoneticPr fontId="4" type="noConversion"/>
  </si>
  <si>
    <t xml:space="preserve">      安全生产基础</t>
    <phoneticPr fontId="4" type="noConversion"/>
  </si>
  <si>
    <t xml:space="preserve">      应急管理</t>
    <phoneticPr fontId="4" type="noConversion"/>
  </si>
  <si>
    <t xml:space="preserve">      其他应急管理支出</t>
    <phoneticPr fontId="4" type="noConversion"/>
  </si>
  <si>
    <t>支出合计</t>
    <phoneticPr fontId="4" type="noConversion"/>
  </si>
  <si>
    <t xml:space="preserve">    群众团体事务</t>
    <phoneticPr fontId="4" type="noConversion"/>
  </si>
  <si>
    <t xml:space="preserve">    自然生态保护</t>
    <phoneticPr fontId="4" type="noConversion"/>
  </si>
  <si>
    <t xml:space="preserve">    制造业</t>
    <phoneticPr fontId="4" type="noConversion"/>
  </si>
  <si>
    <t>2018年决算数</t>
    <phoneticPr fontId="4" type="noConversion"/>
  </si>
  <si>
    <t>2018年决算数</t>
    <phoneticPr fontId="4" type="noConversion"/>
  </si>
  <si>
    <t>嵊泗县2019年一般公共预算基本支出决算</t>
    <phoneticPr fontId="4" type="noConversion"/>
  </si>
  <si>
    <t>2019年调整预算数</t>
    <phoneticPr fontId="4" type="noConversion"/>
  </si>
  <si>
    <t>为调整预算%</t>
    <phoneticPr fontId="4" type="noConversion"/>
  </si>
  <si>
    <t xml:space="preserve">    市场监督管理事务</t>
    <phoneticPr fontId="4" type="noConversion"/>
  </si>
  <si>
    <t xml:space="preserve">      行政运行</t>
    <phoneticPr fontId="4" type="noConversion"/>
  </si>
  <si>
    <t xml:space="preserve">      一般行政管理事务</t>
    <phoneticPr fontId="4" type="noConversion"/>
  </si>
  <si>
    <t xml:space="preserve">      其他市场监督管理事务</t>
    <phoneticPr fontId="4" type="noConversion"/>
  </si>
  <si>
    <t xml:space="preserve">    自然灾害救灾及恢复重建事务</t>
    <phoneticPr fontId="4" type="noConversion"/>
  </si>
  <si>
    <t>单位:万元</t>
  </si>
  <si>
    <t>项　　目　　名　　称</t>
  </si>
  <si>
    <t>金额</t>
  </si>
  <si>
    <t>一、税收返还收入合计</t>
  </si>
  <si>
    <t xml:space="preserve"> （一）上划“增值税”净返还</t>
  </si>
  <si>
    <t xml:space="preserve"> （二）上划“企业所得税、个人所得税”基数返还</t>
  </si>
  <si>
    <t xml:space="preserve"> （三）成品油税费改革基数返还</t>
  </si>
  <si>
    <t xml:space="preserve"> （四）消费税基数返还</t>
  </si>
  <si>
    <t xml:space="preserve"> （五）营改增基数返还</t>
  </si>
  <si>
    <t>二、转移支付补助合计</t>
  </si>
  <si>
    <t xml:space="preserve"> （一）省级一般性转移支付补助</t>
  </si>
  <si>
    <t xml:space="preserve">   1.专项转入一般转移支付补助</t>
  </si>
  <si>
    <r>
      <rPr>
        <sz val="14"/>
        <color theme="1"/>
        <rFont val="宋体"/>
        <family val="3"/>
        <charset val="134"/>
      </rPr>
      <t xml:space="preserve">   2</t>
    </r>
    <r>
      <rPr>
        <sz val="14"/>
        <rFont val="宋体"/>
        <family val="3"/>
        <charset val="134"/>
      </rPr>
      <t>.其他体制结算补助</t>
    </r>
  </si>
  <si>
    <t xml:space="preserve"> （二）省级专项转移支付补助</t>
  </si>
  <si>
    <t xml:space="preserve"> （三）市级转移支付补助</t>
  </si>
  <si>
    <t>嵊泗县2019年一般公共预算税收返还和转移支付决算表</t>
    <phoneticPr fontId="15" type="noConversion"/>
  </si>
  <si>
    <t>项目名称</t>
  </si>
  <si>
    <t>菜园镇</t>
  </si>
  <si>
    <t>洋山镇</t>
  </si>
  <si>
    <t>嵊山镇</t>
  </si>
  <si>
    <t>五龙乡</t>
  </si>
  <si>
    <t>枸杞乡</t>
  </si>
  <si>
    <t>黄龙乡</t>
  </si>
  <si>
    <t>花鸟乡</t>
  </si>
  <si>
    <t>注：我县不存在专项转移支付</t>
  </si>
  <si>
    <t>嵊泗县2019年专项转移支付分地区、分项目决算表</t>
    <phoneticPr fontId="15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</si>
</sst>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"/>
    <numFmt numFmtId="178" formatCode="0_);[Red]\(0\)"/>
    <numFmt numFmtId="179" formatCode="0.0%"/>
  </numFmts>
  <fonts count="26">
    <font>
      <sz val="12"/>
      <name val="宋体"/>
      <charset val="134"/>
    </font>
    <font>
      <sz val="11"/>
      <color indexed="8"/>
      <name val="宋体"/>
      <charset val="134"/>
    </font>
    <font>
      <sz val="9"/>
      <name val="黑体"/>
      <family val="3"/>
      <charset val="134"/>
    </font>
    <font>
      <b/>
      <sz val="9"/>
      <name val="宋体"/>
      <charset val="134"/>
    </font>
    <font>
      <sz val="9"/>
      <name val="宋体"/>
      <charset val="134"/>
    </font>
    <font>
      <sz val="18"/>
      <name val="创艺简标宋"/>
      <charset val="134"/>
    </font>
    <font>
      <sz val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color indexed="8"/>
      <name val="创艺简标宋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2"/>
      <name val="楷体_GB2312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indexed="10"/>
      <name val="宋体"/>
      <family val="3"/>
      <charset val="134"/>
    </font>
    <font>
      <sz val="9"/>
      <color indexed="8"/>
      <name val="黑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  <font>
      <sz val="18"/>
      <color theme="1"/>
      <name val="创艺简标宋"/>
      <charset val="134"/>
    </font>
    <font>
      <b/>
      <sz val="14"/>
      <color theme="1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sz val="12"/>
      <name val="创艺简标宋"/>
      <charset val="134"/>
    </font>
    <font>
      <b/>
      <sz val="12"/>
      <name val="创艺简标宋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8" fillId="0" borderId="0">
      <alignment vertical="center"/>
    </xf>
    <xf numFmtId="0" fontId="1" fillId="0" borderId="0">
      <alignment vertical="center"/>
    </xf>
    <xf numFmtId="0" fontId="12" fillId="0" borderId="0"/>
    <xf numFmtId="0" fontId="14" fillId="0" borderId="0">
      <alignment vertical="center"/>
    </xf>
    <xf numFmtId="0" fontId="13" fillId="0" borderId="0"/>
  </cellStyleXfs>
  <cellXfs count="10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7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7" applyFont="1" applyFill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1" fontId="4" fillId="0" borderId="1" xfId="8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1" fontId="4" fillId="0" borderId="1" xfId="7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vertical="center"/>
    </xf>
    <xf numFmtId="1" fontId="4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1" fillId="0" borderId="1" xfId="7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1" xfId="7" applyFont="1" applyFill="1" applyBorder="1" applyAlignment="1">
      <alignment horizontal="left" vertical="center"/>
    </xf>
    <xf numFmtId="1" fontId="11" fillId="0" borderId="1" xfId="7" applyNumberFormat="1" applyFont="1" applyFill="1" applyBorder="1" applyAlignment="1">
      <alignment horizontal="center" vertical="center"/>
    </xf>
    <xf numFmtId="177" fontId="11" fillId="0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1" fontId="10" fillId="0" borderId="1" xfId="0" applyNumberFormat="1" applyFont="1" applyFill="1" applyBorder="1" applyAlignment="1">
      <alignment vertical="center"/>
    </xf>
    <xf numFmtId="1" fontId="10" fillId="0" borderId="1" xfId="0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0" fillId="0" borderId="1" xfId="7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3" borderId="0" xfId="6" applyFont="1" applyFill="1">
      <alignment vertical="center"/>
    </xf>
    <xf numFmtId="0" fontId="1" fillId="0" borderId="0" xfId="6" applyFont="1">
      <alignment vertical="center"/>
    </xf>
    <xf numFmtId="0" fontId="7" fillId="0" borderId="0" xfId="6" applyFont="1" applyFill="1">
      <alignment vertical="center"/>
    </xf>
    <xf numFmtId="0" fontId="19" fillId="0" borderId="0" xfId="6" applyFont="1">
      <alignment vertical="center"/>
    </xf>
    <xf numFmtId="0" fontId="19" fillId="0" borderId="0" xfId="6" applyFont="1" applyAlignment="1">
      <alignment horizontal="center" vertical="center"/>
    </xf>
    <xf numFmtId="178" fontId="19" fillId="0" borderId="0" xfId="6" applyNumberFormat="1" applyFont="1" applyAlignment="1">
      <alignment horizontal="right" vertical="center"/>
    </xf>
    <xf numFmtId="0" fontId="15" fillId="0" borderId="0" xfId="6" applyFont="1" applyAlignment="1">
      <alignment horizontal="center" vertical="center"/>
    </xf>
    <xf numFmtId="0" fontId="18" fillId="0" borderId="1" xfId="6" applyFont="1" applyBorder="1" applyAlignment="1">
      <alignment horizontal="center" vertical="center"/>
    </xf>
    <xf numFmtId="178" fontId="18" fillId="0" borderId="1" xfId="6" applyNumberFormat="1" applyFont="1" applyBorder="1" applyAlignment="1">
      <alignment horizontal="center" vertical="center"/>
    </xf>
    <xf numFmtId="0" fontId="18" fillId="0" borderId="1" xfId="6" applyNumberFormat="1" applyFont="1" applyFill="1" applyBorder="1" applyAlignment="1">
      <alignment horizontal="center" vertical="center"/>
    </xf>
    <xf numFmtId="178" fontId="18" fillId="0" borderId="1" xfId="6" applyNumberFormat="1" applyFont="1" applyFill="1" applyBorder="1" applyAlignment="1">
      <alignment horizontal="center" vertical="center" wrapText="1"/>
    </xf>
    <xf numFmtId="179" fontId="18" fillId="0" borderId="1" xfId="6" applyNumberFormat="1" applyFont="1" applyFill="1" applyBorder="1" applyAlignment="1">
      <alignment horizontal="center" vertical="center" wrapText="1"/>
    </xf>
    <xf numFmtId="0" fontId="15" fillId="0" borderId="1" xfId="6" applyNumberFormat="1" applyFont="1" applyFill="1" applyBorder="1">
      <alignment vertical="center"/>
    </xf>
    <xf numFmtId="178" fontId="15" fillId="0" borderId="1" xfId="6" applyNumberFormat="1" applyFont="1" applyFill="1" applyBorder="1" applyAlignment="1">
      <alignment horizontal="center" vertical="center" wrapText="1"/>
    </xf>
    <xf numFmtId="179" fontId="15" fillId="0" borderId="1" xfId="6" applyNumberFormat="1" applyFont="1" applyBorder="1" applyAlignment="1">
      <alignment horizontal="center" vertical="center" wrapText="1"/>
    </xf>
    <xf numFmtId="0" fontId="15" fillId="0" borderId="1" xfId="6" applyNumberFormat="1" applyFont="1" applyFill="1" applyBorder="1" applyAlignment="1">
      <alignment horizontal="center" vertical="center"/>
    </xf>
    <xf numFmtId="179" fontId="15" fillId="0" borderId="1" xfId="0" applyNumberFormat="1" applyFont="1" applyBorder="1" applyAlignment="1">
      <alignment horizontal="center" vertical="center" wrapText="1"/>
    </xf>
    <xf numFmtId="178" fontId="19" fillId="0" borderId="0" xfId="6" applyNumberFormat="1" applyFont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horizontal="center" vertical="center"/>
    </xf>
    <xf numFmtId="177" fontId="15" fillId="0" borderId="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77" fontId="15" fillId="0" borderId="0" xfId="0" applyNumberFormat="1" applyFont="1" applyAlignment="1">
      <alignment vertical="center"/>
    </xf>
    <xf numFmtId="177" fontId="18" fillId="0" borderId="1" xfId="1" applyNumberFormat="1" applyFont="1" applyFill="1" applyBorder="1" applyAlignment="1">
      <alignment horizontal="center" vertical="center"/>
    </xf>
    <xf numFmtId="177" fontId="18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0" xfId="0" applyFont="1" applyAlignment="1">
      <alignment horizontal="center" vertical="center"/>
    </xf>
    <xf numFmtId="0" fontId="21" fillId="0" borderId="1" xfId="7" applyFont="1" applyBorder="1" applyAlignment="1">
      <alignment horizontal="center" vertical="center"/>
    </xf>
    <xf numFmtId="0" fontId="21" fillId="0" borderId="1" xfId="7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1" fontId="23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0" xfId="0" applyFont="1"/>
    <xf numFmtId="0" fontId="22" fillId="0" borderId="1" xfId="0" applyFont="1" applyFill="1" applyBorder="1" applyAlignment="1">
      <alignment horizontal="center" vertical="center"/>
    </xf>
    <xf numFmtId="0" fontId="5" fillId="0" borderId="0" xfId="7" applyFont="1" applyFill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9" fillId="0" borderId="0" xfId="7" applyFont="1" applyFill="1" applyAlignment="1">
      <alignment horizontal="center" vertical="center"/>
    </xf>
    <xf numFmtId="31" fontId="10" fillId="0" borderId="2" xfId="0" applyNumberFormat="1" applyFont="1" applyBorder="1" applyAlignment="1">
      <alignment horizontal="center" vertical="center"/>
    </xf>
    <xf numFmtId="31" fontId="10" fillId="0" borderId="2" xfId="0" applyNumberFormat="1" applyFont="1" applyBorder="1" applyAlignment="1">
      <alignment horizontal="right" vertical="center"/>
    </xf>
    <xf numFmtId="0" fontId="5" fillId="3" borderId="0" xfId="7" applyFont="1" applyFill="1" applyAlignment="1">
      <alignment horizontal="center" vertical="center"/>
    </xf>
    <xf numFmtId="0" fontId="15" fillId="0" borderId="3" xfId="6" applyNumberFormat="1" applyFont="1" applyFill="1" applyBorder="1" applyAlignment="1">
      <alignment horizontal="left" vertical="top" wrapText="1"/>
    </xf>
    <xf numFmtId="0" fontId="15" fillId="0" borderId="0" xfId="6" applyNumberFormat="1" applyFont="1" applyFill="1" applyBorder="1" applyAlignment="1">
      <alignment horizontal="left" vertical="top" wrapText="1"/>
    </xf>
    <xf numFmtId="0" fontId="20" fillId="0" borderId="0" xfId="7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</cellXfs>
  <cellStyles count="10">
    <cellStyle name="百分比" xfId="1" builtinId="5"/>
    <cellStyle name="常规" xfId="0" builtinId="0"/>
    <cellStyle name="常规 2" xfId="2"/>
    <cellStyle name="常规 3" xfId="3"/>
    <cellStyle name="常规 4" xfId="4"/>
    <cellStyle name="常规 5" xfId="5"/>
    <cellStyle name="常规 5_嵊泗县2019年一般公共预算收支决算（3）" xfId="6"/>
    <cellStyle name="常规_2000年预计及2001年计划" xfId="7"/>
    <cellStyle name="常规_Book1_2013年度预算报告附表" xfId="8"/>
    <cellStyle name="样式 1" xfId="9"/>
  </cellStyles>
  <dxfs count="11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24"/>
  <sheetViews>
    <sheetView showZeros="0" zoomScale="120" workbookViewId="0">
      <pane ySplit="3" topLeftCell="A1218" activePane="bottomLeft" state="frozen"/>
      <selection pane="bottomLeft" activeCell="E1232" sqref="E1232"/>
    </sheetView>
  </sheetViews>
  <sheetFormatPr defaultRowHeight="20.100000000000001" customHeight="1"/>
  <cols>
    <col min="1" max="1" width="33.625" style="3" customWidth="1"/>
    <col min="2" max="4" width="12.5" style="4" customWidth="1"/>
    <col min="5" max="5" width="12.5" style="3" customWidth="1"/>
    <col min="6" max="16384" width="9" style="3"/>
  </cols>
  <sheetData>
    <row r="1" spans="1:5" s="1" customFormat="1" ht="29.25" customHeight="1">
      <c r="A1" s="90" t="s">
        <v>383</v>
      </c>
      <c r="B1" s="90"/>
      <c r="C1" s="90"/>
      <c r="D1" s="90"/>
      <c r="E1" s="90"/>
    </row>
    <row r="2" spans="1:5" s="2" customFormat="1" ht="13.5" customHeight="1">
      <c r="A2" s="5"/>
      <c r="B2" s="5"/>
      <c r="C2" s="5"/>
      <c r="D2" s="91" t="s">
        <v>0</v>
      </c>
      <c r="E2" s="91"/>
    </row>
    <row r="3" spans="1:5" s="2" customFormat="1" ht="39" customHeight="1">
      <c r="A3" s="6" t="s">
        <v>1</v>
      </c>
      <c r="B3" s="6" t="s">
        <v>384</v>
      </c>
      <c r="C3" s="7" t="s">
        <v>385</v>
      </c>
      <c r="D3" s="6" t="s">
        <v>386</v>
      </c>
      <c r="E3" s="8" t="s">
        <v>387</v>
      </c>
    </row>
    <row r="4" spans="1:5" ht="20.100000000000001" customHeight="1">
      <c r="A4" s="9" t="s">
        <v>34</v>
      </c>
      <c r="B4" s="10">
        <v>970858</v>
      </c>
      <c r="C4" s="11">
        <v>820764</v>
      </c>
      <c r="D4" s="11">
        <v>861500</v>
      </c>
      <c r="E4" s="12">
        <f>D4/C4*100</f>
        <v>104.96318064632464</v>
      </c>
    </row>
    <row r="5" spans="1:5" ht="20.100000000000001" customHeight="1">
      <c r="A5" s="13" t="s">
        <v>35</v>
      </c>
      <c r="B5" s="10">
        <v>142176</v>
      </c>
      <c r="C5" s="11">
        <v>142176</v>
      </c>
      <c r="D5" s="11">
        <v>149300</v>
      </c>
      <c r="E5" s="12">
        <f t="shared" ref="E5:E68" si="0">D5/C5*100</f>
        <v>105.01069097456674</v>
      </c>
    </row>
    <row r="6" spans="1:5" ht="20.100000000000001" customHeight="1">
      <c r="A6" s="13" t="s">
        <v>36</v>
      </c>
      <c r="B6" s="14">
        <v>2376</v>
      </c>
      <c r="C6" s="11">
        <v>2376</v>
      </c>
      <c r="D6" s="11">
        <v>2495</v>
      </c>
      <c r="E6" s="12">
        <f t="shared" si="0"/>
        <v>105.00841750841752</v>
      </c>
    </row>
    <row r="7" spans="1:5" ht="20.100000000000001" customHeight="1">
      <c r="A7" s="13" t="s">
        <v>37</v>
      </c>
      <c r="B7" s="14">
        <v>1649</v>
      </c>
      <c r="C7" s="11">
        <v>1649</v>
      </c>
      <c r="D7" s="11">
        <v>1732</v>
      </c>
      <c r="E7" s="12">
        <f t="shared" si="0"/>
        <v>105.03335354760462</v>
      </c>
    </row>
    <row r="8" spans="1:5" ht="20.100000000000001" customHeight="1">
      <c r="A8" s="13" t="s">
        <v>38</v>
      </c>
      <c r="B8" s="14">
        <v>292</v>
      </c>
      <c r="C8" s="11">
        <v>292</v>
      </c>
      <c r="D8" s="11">
        <v>307</v>
      </c>
      <c r="E8" s="12">
        <f t="shared" si="0"/>
        <v>105.13698630136987</v>
      </c>
    </row>
    <row r="9" spans="1:5" ht="20.100000000000001" customHeight="1">
      <c r="A9" s="13" t="s">
        <v>388</v>
      </c>
      <c r="B9" s="14">
        <v>0</v>
      </c>
      <c r="C9" s="11">
        <v>0</v>
      </c>
      <c r="D9" s="11"/>
      <c r="E9" s="12" t="e">
        <f t="shared" si="0"/>
        <v>#DIV/0!</v>
      </c>
    </row>
    <row r="10" spans="1:5" ht="20.100000000000001" customHeight="1">
      <c r="A10" s="13" t="s">
        <v>39</v>
      </c>
      <c r="B10" s="14">
        <v>240</v>
      </c>
      <c r="C10" s="11">
        <v>240</v>
      </c>
      <c r="D10" s="11">
        <v>252</v>
      </c>
      <c r="E10" s="12">
        <f t="shared" si="0"/>
        <v>105</v>
      </c>
    </row>
    <row r="11" spans="1:5" ht="20.100000000000001" customHeight="1">
      <c r="A11" s="13" t="s">
        <v>389</v>
      </c>
      <c r="B11" s="14">
        <v>0</v>
      </c>
      <c r="C11" s="11">
        <v>0</v>
      </c>
      <c r="D11" s="11"/>
      <c r="E11" s="12" t="e">
        <f t="shared" si="0"/>
        <v>#DIV/0!</v>
      </c>
    </row>
    <row r="12" spans="1:5" ht="20.100000000000001" customHeight="1">
      <c r="A12" s="13" t="s">
        <v>390</v>
      </c>
      <c r="B12" s="14">
        <v>60</v>
      </c>
      <c r="C12" s="11">
        <v>60</v>
      </c>
      <c r="D12" s="11">
        <v>63</v>
      </c>
      <c r="E12" s="12">
        <f t="shared" si="0"/>
        <v>105</v>
      </c>
    </row>
    <row r="13" spans="1:5" ht="20.100000000000001" customHeight="1">
      <c r="A13" s="13" t="s">
        <v>391</v>
      </c>
      <c r="B13" s="14">
        <v>25</v>
      </c>
      <c r="C13" s="11">
        <v>25</v>
      </c>
      <c r="D13" s="11">
        <v>26</v>
      </c>
      <c r="E13" s="12">
        <f t="shared" si="0"/>
        <v>104</v>
      </c>
    </row>
    <row r="14" spans="1:5" ht="20.100000000000001" customHeight="1">
      <c r="A14" s="13" t="s">
        <v>392</v>
      </c>
      <c r="B14" s="14">
        <v>100</v>
      </c>
      <c r="C14" s="11">
        <v>100</v>
      </c>
      <c r="D14" s="11">
        <v>105</v>
      </c>
      <c r="E14" s="12">
        <f t="shared" si="0"/>
        <v>105</v>
      </c>
    </row>
    <row r="15" spans="1:5" ht="20.100000000000001" customHeight="1">
      <c r="A15" s="13" t="s">
        <v>393</v>
      </c>
      <c r="B15" s="14">
        <v>0</v>
      </c>
      <c r="C15" s="11">
        <v>0</v>
      </c>
      <c r="D15" s="11"/>
      <c r="E15" s="12" t="e">
        <f t="shared" si="0"/>
        <v>#DIV/0!</v>
      </c>
    </row>
    <row r="16" spans="1:5" ht="20.100000000000001" customHeight="1">
      <c r="A16" s="9" t="s">
        <v>253</v>
      </c>
      <c r="B16" s="14">
        <v>0</v>
      </c>
      <c r="C16" s="11">
        <v>0</v>
      </c>
      <c r="D16" s="11"/>
      <c r="E16" s="12" t="e">
        <f t="shared" si="0"/>
        <v>#DIV/0!</v>
      </c>
    </row>
    <row r="17" spans="1:5" ht="20.100000000000001" customHeight="1">
      <c r="A17" s="9" t="s">
        <v>40</v>
      </c>
      <c r="B17" s="14">
        <v>10</v>
      </c>
      <c r="C17" s="11">
        <v>10</v>
      </c>
      <c r="D17" s="11">
        <v>10</v>
      </c>
      <c r="E17" s="12">
        <f t="shared" si="0"/>
        <v>100</v>
      </c>
    </row>
    <row r="18" spans="1:5" ht="20.100000000000001" customHeight="1">
      <c r="A18" s="15" t="s">
        <v>41</v>
      </c>
      <c r="B18" s="14">
        <v>2342</v>
      </c>
      <c r="C18" s="11">
        <v>2342</v>
      </c>
      <c r="D18" s="11">
        <v>2459</v>
      </c>
      <c r="E18" s="12">
        <f t="shared" si="0"/>
        <v>104.99573014517507</v>
      </c>
    </row>
    <row r="19" spans="1:5" ht="20.100000000000001" customHeight="1">
      <c r="A19" s="15" t="s">
        <v>37</v>
      </c>
      <c r="B19" s="14">
        <v>1634</v>
      </c>
      <c r="C19" s="11">
        <v>1634</v>
      </c>
      <c r="D19" s="11">
        <v>1715</v>
      </c>
      <c r="E19" s="12">
        <f t="shared" si="0"/>
        <v>104.95716034271724</v>
      </c>
    </row>
    <row r="20" spans="1:5" ht="20.100000000000001" customHeight="1">
      <c r="A20" s="15" t="s">
        <v>38</v>
      </c>
      <c r="B20" s="14">
        <v>351</v>
      </c>
      <c r="C20" s="11">
        <v>351</v>
      </c>
      <c r="D20" s="11">
        <v>370</v>
      </c>
      <c r="E20" s="12">
        <f t="shared" si="0"/>
        <v>105.41310541310543</v>
      </c>
    </row>
    <row r="21" spans="1:5" ht="20.100000000000001" customHeight="1">
      <c r="A21" s="15" t="s">
        <v>388</v>
      </c>
      <c r="B21" s="10">
        <v>0</v>
      </c>
      <c r="C21" s="11">
        <v>0</v>
      </c>
      <c r="D21" s="11"/>
      <c r="E21" s="12" t="e">
        <f t="shared" si="0"/>
        <v>#DIV/0!</v>
      </c>
    </row>
    <row r="22" spans="1:5" ht="20.100000000000001" customHeight="1">
      <c r="A22" s="15" t="s">
        <v>42</v>
      </c>
      <c r="B22" s="14">
        <v>220</v>
      </c>
      <c r="C22" s="11">
        <v>220</v>
      </c>
      <c r="D22" s="11">
        <v>230</v>
      </c>
      <c r="E22" s="12">
        <f t="shared" si="0"/>
        <v>104.54545454545455</v>
      </c>
    </row>
    <row r="23" spans="1:5" ht="20.100000000000001" customHeight="1">
      <c r="A23" s="16" t="s">
        <v>394</v>
      </c>
      <c r="B23" s="14">
        <v>0</v>
      </c>
      <c r="C23" s="11">
        <v>0</v>
      </c>
      <c r="D23" s="11"/>
      <c r="E23" s="12" t="e">
        <f t="shared" si="0"/>
        <v>#DIV/0!</v>
      </c>
    </row>
    <row r="24" spans="1:5" ht="20.100000000000001" customHeight="1">
      <c r="A24" s="16" t="s">
        <v>395</v>
      </c>
      <c r="B24" s="14">
        <v>137</v>
      </c>
      <c r="C24" s="11">
        <v>137</v>
      </c>
      <c r="D24" s="11">
        <v>144</v>
      </c>
      <c r="E24" s="12">
        <f t="shared" si="0"/>
        <v>105.1094890510949</v>
      </c>
    </row>
    <row r="25" spans="1:5" ht="20.100000000000001" customHeight="1">
      <c r="A25" s="16" t="s">
        <v>253</v>
      </c>
      <c r="B25" s="14">
        <v>0</v>
      </c>
      <c r="C25" s="11">
        <v>0</v>
      </c>
      <c r="D25" s="11"/>
      <c r="E25" s="12" t="e">
        <f t="shared" si="0"/>
        <v>#DIV/0!</v>
      </c>
    </row>
    <row r="26" spans="1:5" ht="20.100000000000001" customHeight="1">
      <c r="A26" s="16" t="s">
        <v>396</v>
      </c>
      <c r="B26" s="14">
        <v>0</v>
      </c>
      <c r="C26" s="11">
        <v>0</v>
      </c>
      <c r="D26" s="11"/>
      <c r="E26" s="12" t="e">
        <f t="shared" si="0"/>
        <v>#DIV/0!</v>
      </c>
    </row>
    <row r="27" spans="1:5" ht="20.100000000000001" customHeight="1">
      <c r="A27" s="16" t="s">
        <v>43</v>
      </c>
      <c r="B27" s="14">
        <v>62779</v>
      </c>
      <c r="C27" s="11">
        <v>62779</v>
      </c>
      <c r="D27" s="11">
        <v>65917</v>
      </c>
      <c r="E27" s="12">
        <f t="shared" si="0"/>
        <v>104.99848675512513</v>
      </c>
    </row>
    <row r="28" spans="1:5" ht="20.100000000000001" customHeight="1">
      <c r="A28" s="16" t="s">
        <v>37</v>
      </c>
      <c r="B28" s="14">
        <v>16748</v>
      </c>
      <c r="C28" s="11">
        <v>16748</v>
      </c>
      <c r="D28" s="11">
        <v>17585</v>
      </c>
      <c r="E28" s="12">
        <f t="shared" si="0"/>
        <v>104.99761165512299</v>
      </c>
    </row>
    <row r="29" spans="1:5" ht="20.100000000000001" customHeight="1">
      <c r="A29" s="16" t="s">
        <v>38</v>
      </c>
      <c r="B29" s="14">
        <v>43650</v>
      </c>
      <c r="C29" s="11">
        <v>43650</v>
      </c>
      <c r="D29" s="11">
        <v>45833</v>
      </c>
      <c r="E29" s="12">
        <f t="shared" si="0"/>
        <v>105.00114547537227</v>
      </c>
    </row>
    <row r="30" spans="1:5" ht="20.100000000000001" customHeight="1">
      <c r="A30" s="16" t="s">
        <v>388</v>
      </c>
      <c r="B30" s="14">
        <v>0</v>
      </c>
      <c r="C30" s="11">
        <v>0</v>
      </c>
      <c r="D30" s="11"/>
      <c r="E30" s="12" t="e">
        <f t="shared" si="0"/>
        <v>#DIV/0!</v>
      </c>
    </row>
    <row r="31" spans="1:5" ht="20.100000000000001" customHeight="1">
      <c r="A31" s="16" t="s">
        <v>397</v>
      </c>
      <c r="B31" s="14">
        <v>0</v>
      </c>
      <c r="C31" s="11">
        <v>0</v>
      </c>
      <c r="D31" s="11"/>
      <c r="E31" s="12" t="e">
        <f t="shared" si="0"/>
        <v>#DIV/0!</v>
      </c>
    </row>
    <row r="32" spans="1:5" ht="20.100000000000001" customHeight="1">
      <c r="A32" s="16" t="s">
        <v>398</v>
      </c>
      <c r="B32" s="14">
        <v>0</v>
      </c>
      <c r="C32" s="11">
        <v>0</v>
      </c>
      <c r="D32" s="11"/>
      <c r="E32" s="12" t="e">
        <f t="shared" si="0"/>
        <v>#DIV/0!</v>
      </c>
    </row>
    <row r="33" spans="1:5" ht="20.100000000000001" customHeight="1">
      <c r="A33" s="16" t="s">
        <v>399</v>
      </c>
      <c r="B33" s="14">
        <v>388</v>
      </c>
      <c r="C33" s="11">
        <v>388</v>
      </c>
      <c r="D33" s="11">
        <v>407</v>
      </c>
      <c r="E33" s="12">
        <f t="shared" si="0"/>
        <v>104.89690721649485</v>
      </c>
    </row>
    <row r="34" spans="1:5" ht="20.100000000000001" customHeight="1">
      <c r="A34" s="17" t="s">
        <v>44</v>
      </c>
      <c r="B34" s="18">
        <v>0</v>
      </c>
      <c r="C34" s="18">
        <v>0</v>
      </c>
      <c r="D34" s="18"/>
      <c r="E34" s="12" t="e">
        <f t="shared" si="0"/>
        <v>#DIV/0!</v>
      </c>
    </row>
    <row r="35" spans="1:5" ht="20.100000000000001" customHeight="1">
      <c r="A35" s="17" t="s">
        <v>400</v>
      </c>
      <c r="B35" s="18">
        <v>0</v>
      </c>
      <c r="C35" s="18">
        <v>0</v>
      </c>
      <c r="D35" s="18"/>
      <c r="E35" s="12" t="e">
        <f t="shared" si="0"/>
        <v>#DIV/0!</v>
      </c>
    </row>
    <row r="36" spans="1:5" ht="20.100000000000001" customHeight="1">
      <c r="A36" s="17" t="s">
        <v>401</v>
      </c>
      <c r="B36" s="18">
        <v>0</v>
      </c>
      <c r="C36" s="18">
        <v>0</v>
      </c>
      <c r="D36" s="18"/>
      <c r="E36" s="12" t="e">
        <f t="shared" si="0"/>
        <v>#DIV/0!</v>
      </c>
    </row>
    <row r="37" spans="1:5" ht="20.100000000000001" customHeight="1">
      <c r="A37" s="17" t="s">
        <v>253</v>
      </c>
      <c r="B37" s="18">
        <v>246</v>
      </c>
      <c r="C37" s="18">
        <v>246</v>
      </c>
      <c r="D37" s="18">
        <v>258</v>
      </c>
      <c r="E37" s="12">
        <f t="shared" si="0"/>
        <v>104.8780487804878</v>
      </c>
    </row>
    <row r="38" spans="1:5" ht="20.100000000000001" customHeight="1">
      <c r="A38" s="17" t="s">
        <v>45</v>
      </c>
      <c r="B38" s="18">
        <v>1747</v>
      </c>
      <c r="C38" s="18">
        <v>1747</v>
      </c>
      <c r="D38" s="18">
        <v>1834</v>
      </c>
      <c r="E38" s="12">
        <f t="shared" si="0"/>
        <v>104.97996565540927</v>
      </c>
    </row>
    <row r="39" spans="1:5" ht="20.100000000000001" customHeight="1">
      <c r="A39" s="17" t="s">
        <v>46</v>
      </c>
      <c r="B39" s="18">
        <v>4837</v>
      </c>
      <c r="C39" s="18">
        <v>4837</v>
      </c>
      <c r="D39" s="18">
        <v>5079</v>
      </c>
      <c r="E39" s="12">
        <f t="shared" si="0"/>
        <v>105.00310109572048</v>
      </c>
    </row>
    <row r="40" spans="1:5" ht="20.100000000000001" customHeight="1">
      <c r="A40" s="17" t="s">
        <v>37</v>
      </c>
      <c r="B40" s="18">
        <v>3454</v>
      </c>
      <c r="C40" s="18">
        <v>3454</v>
      </c>
      <c r="D40" s="18">
        <v>3626</v>
      </c>
      <c r="E40" s="12">
        <f t="shared" si="0"/>
        <v>104.97973364215403</v>
      </c>
    </row>
    <row r="41" spans="1:5" ht="20.100000000000001" customHeight="1">
      <c r="A41" s="17" t="s">
        <v>38</v>
      </c>
      <c r="B41" s="18">
        <v>942</v>
      </c>
      <c r="C41" s="18">
        <v>942</v>
      </c>
      <c r="D41" s="18">
        <v>990</v>
      </c>
      <c r="E41" s="12">
        <f t="shared" si="0"/>
        <v>105.09554140127389</v>
      </c>
    </row>
    <row r="42" spans="1:5" ht="20.100000000000001" customHeight="1">
      <c r="A42" s="17" t="s">
        <v>388</v>
      </c>
      <c r="B42" s="18">
        <v>0</v>
      </c>
      <c r="C42" s="18">
        <v>0</v>
      </c>
      <c r="D42" s="18"/>
      <c r="E42" s="12" t="e">
        <f t="shared" si="0"/>
        <v>#DIV/0!</v>
      </c>
    </row>
    <row r="43" spans="1:5" ht="20.100000000000001" customHeight="1">
      <c r="A43" s="17" t="s">
        <v>402</v>
      </c>
      <c r="B43" s="18">
        <v>0</v>
      </c>
      <c r="C43" s="18">
        <v>0</v>
      </c>
      <c r="D43" s="18"/>
      <c r="E43" s="12" t="e">
        <f t="shared" si="0"/>
        <v>#DIV/0!</v>
      </c>
    </row>
    <row r="44" spans="1:5" ht="20.100000000000001" customHeight="1">
      <c r="A44" s="17" t="s">
        <v>403</v>
      </c>
      <c r="B44" s="18">
        <v>0</v>
      </c>
      <c r="C44" s="18">
        <v>0</v>
      </c>
      <c r="D44" s="18"/>
      <c r="E44" s="12" t="e">
        <f t="shared" si="0"/>
        <v>#DIV/0!</v>
      </c>
    </row>
    <row r="45" spans="1:5" ht="20.100000000000001" customHeight="1">
      <c r="A45" s="17" t="s">
        <v>404</v>
      </c>
      <c r="B45" s="18">
        <v>120</v>
      </c>
      <c r="C45" s="18">
        <v>120</v>
      </c>
      <c r="D45" s="18">
        <v>126</v>
      </c>
      <c r="E45" s="12">
        <f t="shared" si="0"/>
        <v>105</v>
      </c>
    </row>
    <row r="46" spans="1:5" ht="20.100000000000001" customHeight="1">
      <c r="A46" s="17" t="s">
        <v>405</v>
      </c>
      <c r="B46" s="18">
        <v>115</v>
      </c>
      <c r="C46" s="18">
        <v>115</v>
      </c>
      <c r="D46" s="18">
        <v>121</v>
      </c>
      <c r="E46" s="12">
        <f t="shared" si="0"/>
        <v>105.21739130434781</v>
      </c>
    </row>
    <row r="47" spans="1:5" ht="20.100000000000001" customHeight="1">
      <c r="A47" s="17" t="s">
        <v>47</v>
      </c>
      <c r="B47" s="18">
        <v>92</v>
      </c>
      <c r="C47" s="18">
        <v>92</v>
      </c>
      <c r="D47" s="18">
        <v>96</v>
      </c>
      <c r="E47" s="12">
        <f t="shared" si="0"/>
        <v>104.34782608695652</v>
      </c>
    </row>
    <row r="48" spans="1:5" ht="20.100000000000001" customHeight="1">
      <c r="A48" s="17" t="s">
        <v>406</v>
      </c>
      <c r="B48" s="18">
        <v>0</v>
      </c>
      <c r="C48" s="18">
        <v>0</v>
      </c>
      <c r="D48" s="18"/>
      <c r="E48" s="12" t="e">
        <f t="shared" si="0"/>
        <v>#DIV/0!</v>
      </c>
    </row>
    <row r="49" spans="1:5" ht="20.100000000000001" customHeight="1">
      <c r="A49" s="17" t="s">
        <v>253</v>
      </c>
      <c r="B49" s="18">
        <v>37</v>
      </c>
      <c r="C49" s="18">
        <v>37</v>
      </c>
      <c r="D49" s="18">
        <v>40</v>
      </c>
      <c r="E49" s="12">
        <f t="shared" si="0"/>
        <v>108.10810810810811</v>
      </c>
    </row>
    <row r="50" spans="1:5" ht="20.100000000000001" customHeight="1">
      <c r="A50" s="17" t="s">
        <v>48</v>
      </c>
      <c r="B50" s="18">
        <v>77</v>
      </c>
      <c r="C50" s="18">
        <v>77</v>
      </c>
      <c r="D50" s="18">
        <v>80</v>
      </c>
      <c r="E50" s="12">
        <f t="shared" si="0"/>
        <v>103.89610389610388</v>
      </c>
    </row>
    <row r="51" spans="1:5" ht="20.100000000000001" customHeight="1">
      <c r="A51" s="17" t="s">
        <v>49</v>
      </c>
      <c r="B51" s="18">
        <v>563</v>
      </c>
      <c r="C51" s="18">
        <v>563</v>
      </c>
      <c r="D51" s="18">
        <v>528</v>
      </c>
      <c r="E51" s="12">
        <f t="shared" si="0"/>
        <v>93.783303730017764</v>
      </c>
    </row>
    <row r="52" spans="1:5" ht="20.100000000000001" customHeight="1">
      <c r="A52" s="17" t="s">
        <v>37</v>
      </c>
      <c r="B52" s="18">
        <v>284</v>
      </c>
      <c r="C52" s="18">
        <v>284</v>
      </c>
      <c r="D52" s="18">
        <v>298</v>
      </c>
      <c r="E52" s="12">
        <f t="shared" si="0"/>
        <v>104.92957746478872</v>
      </c>
    </row>
    <row r="53" spans="1:5" ht="20.100000000000001" customHeight="1">
      <c r="A53" s="17" t="s">
        <v>38</v>
      </c>
      <c r="B53" s="18">
        <v>60</v>
      </c>
      <c r="C53" s="18">
        <v>60</v>
      </c>
      <c r="D53" s="18"/>
      <c r="E53" s="12">
        <f t="shared" si="0"/>
        <v>0</v>
      </c>
    </row>
    <row r="54" spans="1:5" ht="20.100000000000001" customHeight="1">
      <c r="A54" s="17" t="s">
        <v>388</v>
      </c>
      <c r="B54" s="18">
        <v>0</v>
      </c>
      <c r="C54" s="18">
        <v>0</v>
      </c>
      <c r="D54" s="18"/>
      <c r="E54" s="12" t="e">
        <f t="shared" si="0"/>
        <v>#DIV/0!</v>
      </c>
    </row>
    <row r="55" spans="1:5" ht="20.100000000000001" customHeight="1">
      <c r="A55" s="17" t="s">
        <v>407</v>
      </c>
      <c r="B55" s="18">
        <v>0</v>
      </c>
      <c r="C55" s="18">
        <v>0</v>
      </c>
      <c r="D55" s="18"/>
      <c r="E55" s="12" t="e">
        <f t="shared" si="0"/>
        <v>#DIV/0!</v>
      </c>
    </row>
    <row r="56" spans="1:5" ht="20.100000000000001" customHeight="1">
      <c r="A56" s="17" t="s">
        <v>408</v>
      </c>
      <c r="B56" s="18">
        <v>179</v>
      </c>
      <c r="C56" s="18">
        <v>179</v>
      </c>
      <c r="D56" s="18">
        <v>188</v>
      </c>
      <c r="E56" s="12">
        <f t="shared" si="0"/>
        <v>105.02793296089385</v>
      </c>
    </row>
    <row r="57" spans="1:5" ht="20.100000000000001" customHeight="1">
      <c r="A57" s="17" t="s">
        <v>409</v>
      </c>
      <c r="B57" s="18">
        <v>0</v>
      </c>
      <c r="C57" s="18">
        <v>0</v>
      </c>
      <c r="D57" s="18"/>
      <c r="E57" s="12" t="e">
        <f t="shared" si="0"/>
        <v>#DIV/0!</v>
      </c>
    </row>
    <row r="58" spans="1:5" ht="20.100000000000001" customHeight="1">
      <c r="A58" s="17" t="s">
        <v>410</v>
      </c>
      <c r="B58" s="18">
        <v>40</v>
      </c>
      <c r="C58" s="18">
        <v>40</v>
      </c>
      <c r="D58" s="18">
        <v>42</v>
      </c>
      <c r="E58" s="12">
        <f t="shared" si="0"/>
        <v>105</v>
      </c>
    </row>
    <row r="59" spans="1:5" ht="20.100000000000001" customHeight="1">
      <c r="A59" s="17" t="s">
        <v>411</v>
      </c>
      <c r="B59" s="18">
        <v>0</v>
      </c>
      <c r="C59" s="18">
        <v>0</v>
      </c>
      <c r="D59" s="18"/>
      <c r="E59" s="12" t="e">
        <f t="shared" si="0"/>
        <v>#DIV/0!</v>
      </c>
    </row>
    <row r="60" spans="1:5" ht="20.100000000000001" customHeight="1">
      <c r="A60" s="17" t="s">
        <v>253</v>
      </c>
      <c r="B60" s="18">
        <v>0</v>
      </c>
      <c r="C60" s="18">
        <v>0</v>
      </c>
      <c r="D60" s="18"/>
      <c r="E60" s="12" t="e">
        <f t="shared" si="0"/>
        <v>#DIV/0!</v>
      </c>
    </row>
    <row r="61" spans="1:5" ht="20.100000000000001" customHeight="1">
      <c r="A61" s="17" t="s">
        <v>412</v>
      </c>
      <c r="B61" s="18">
        <v>0</v>
      </c>
      <c r="C61" s="18">
        <v>0</v>
      </c>
      <c r="D61" s="18"/>
      <c r="E61" s="12" t="e">
        <f t="shared" si="0"/>
        <v>#DIV/0!</v>
      </c>
    </row>
    <row r="62" spans="1:5" ht="20.100000000000001" customHeight="1">
      <c r="A62" s="17" t="s">
        <v>50</v>
      </c>
      <c r="B62" s="18">
        <v>5404</v>
      </c>
      <c r="C62" s="18">
        <v>5404</v>
      </c>
      <c r="D62" s="18">
        <v>5674</v>
      </c>
      <c r="E62" s="12">
        <f t="shared" si="0"/>
        <v>104.99629903774981</v>
      </c>
    </row>
    <row r="63" spans="1:5" ht="20.100000000000001" customHeight="1">
      <c r="A63" s="17" t="s">
        <v>37</v>
      </c>
      <c r="B63" s="18">
        <v>4383</v>
      </c>
      <c r="C63" s="18">
        <v>4383</v>
      </c>
      <c r="D63" s="18">
        <v>4602</v>
      </c>
      <c r="E63" s="12">
        <f t="shared" si="0"/>
        <v>104.99657768651609</v>
      </c>
    </row>
    <row r="64" spans="1:5" ht="20.100000000000001" customHeight="1">
      <c r="A64" s="17" t="s">
        <v>38</v>
      </c>
      <c r="B64" s="18">
        <v>923</v>
      </c>
      <c r="C64" s="18">
        <v>923</v>
      </c>
      <c r="D64" s="18">
        <v>969</v>
      </c>
      <c r="E64" s="12">
        <f t="shared" si="0"/>
        <v>104.98374864572048</v>
      </c>
    </row>
    <row r="65" spans="1:5" ht="20.100000000000001" customHeight="1">
      <c r="A65" s="17" t="s">
        <v>388</v>
      </c>
      <c r="B65" s="18">
        <v>0</v>
      </c>
      <c r="C65" s="18">
        <v>0</v>
      </c>
      <c r="D65" s="18"/>
      <c r="E65" s="12" t="e">
        <f t="shared" si="0"/>
        <v>#DIV/0!</v>
      </c>
    </row>
    <row r="66" spans="1:5" ht="20.100000000000001" customHeight="1">
      <c r="A66" s="17" t="s">
        <v>413</v>
      </c>
      <c r="B66" s="18">
        <v>0</v>
      </c>
      <c r="C66" s="18">
        <v>0</v>
      </c>
      <c r="D66" s="18"/>
      <c r="E66" s="12" t="e">
        <f t="shared" si="0"/>
        <v>#DIV/0!</v>
      </c>
    </row>
    <row r="67" spans="1:5" ht="20.100000000000001" customHeight="1">
      <c r="A67" s="17" t="s">
        <v>414</v>
      </c>
      <c r="B67" s="18">
        <v>0</v>
      </c>
      <c r="C67" s="18">
        <v>0</v>
      </c>
      <c r="D67" s="18"/>
      <c r="E67" s="12" t="e">
        <f t="shared" si="0"/>
        <v>#DIV/0!</v>
      </c>
    </row>
    <row r="68" spans="1:5" ht="20.100000000000001" customHeight="1">
      <c r="A68" s="17" t="s">
        <v>415</v>
      </c>
      <c r="B68" s="18">
        <v>0</v>
      </c>
      <c r="C68" s="18">
        <v>0</v>
      </c>
      <c r="D68" s="18"/>
      <c r="E68" s="12" t="e">
        <f t="shared" si="0"/>
        <v>#DIV/0!</v>
      </c>
    </row>
    <row r="69" spans="1:5" ht="20.100000000000001" customHeight="1">
      <c r="A69" s="17" t="s">
        <v>416</v>
      </c>
      <c r="B69" s="18">
        <v>12</v>
      </c>
      <c r="C69" s="18">
        <v>12</v>
      </c>
      <c r="D69" s="18">
        <v>13</v>
      </c>
      <c r="E69" s="12">
        <f t="shared" ref="E69:E132" si="1">D69/C69*100</f>
        <v>108.33333333333333</v>
      </c>
    </row>
    <row r="70" spans="1:5" ht="20.100000000000001" customHeight="1">
      <c r="A70" s="17" t="s">
        <v>417</v>
      </c>
      <c r="B70" s="18">
        <v>0</v>
      </c>
      <c r="C70" s="18">
        <v>0</v>
      </c>
      <c r="D70" s="18"/>
      <c r="E70" s="12" t="e">
        <f t="shared" si="1"/>
        <v>#DIV/0!</v>
      </c>
    </row>
    <row r="71" spans="1:5" ht="20.100000000000001" customHeight="1">
      <c r="A71" s="17" t="s">
        <v>253</v>
      </c>
      <c r="B71" s="18">
        <v>0</v>
      </c>
      <c r="C71" s="18">
        <v>0</v>
      </c>
      <c r="D71" s="18"/>
      <c r="E71" s="12" t="e">
        <f t="shared" si="1"/>
        <v>#DIV/0!</v>
      </c>
    </row>
    <row r="72" spans="1:5" ht="20.100000000000001" customHeight="1">
      <c r="A72" s="17" t="s">
        <v>51</v>
      </c>
      <c r="B72" s="18">
        <v>86</v>
      </c>
      <c r="C72" s="18">
        <v>86</v>
      </c>
      <c r="D72" s="18">
        <v>90</v>
      </c>
      <c r="E72" s="12">
        <f t="shared" si="1"/>
        <v>104.65116279069768</v>
      </c>
    </row>
    <row r="73" spans="1:5" ht="20.100000000000001" customHeight="1">
      <c r="A73" s="17" t="s">
        <v>52</v>
      </c>
      <c r="B73" s="18">
        <v>11759</v>
      </c>
      <c r="C73" s="18">
        <v>11759</v>
      </c>
      <c r="D73" s="18">
        <v>12347</v>
      </c>
      <c r="E73" s="12">
        <f t="shared" si="1"/>
        <v>105.00042520622502</v>
      </c>
    </row>
    <row r="74" spans="1:5" ht="20.100000000000001" customHeight="1">
      <c r="A74" s="17" t="s">
        <v>37</v>
      </c>
      <c r="B74" s="18">
        <v>5235</v>
      </c>
      <c r="C74" s="18">
        <v>5235</v>
      </c>
      <c r="D74" s="18">
        <v>5497</v>
      </c>
      <c r="E74" s="12">
        <f t="shared" si="1"/>
        <v>105.00477554918817</v>
      </c>
    </row>
    <row r="75" spans="1:5" ht="20.100000000000001" customHeight="1">
      <c r="A75" s="17" t="s">
        <v>38</v>
      </c>
      <c r="B75" s="18">
        <v>4179</v>
      </c>
      <c r="C75" s="18">
        <v>4179</v>
      </c>
      <c r="D75" s="18">
        <v>4387</v>
      </c>
      <c r="E75" s="12">
        <f t="shared" si="1"/>
        <v>104.97726728882509</v>
      </c>
    </row>
    <row r="76" spans="1:5" ht="20.100000000000001" customHeight="1">
      <c r="A76" s="17" t="s">
        <v>388</v>
      </c>
      <c r="B76" s="18">
        <v>0</v>
      </c>
      <c r="C76" s="18">
        <v>0</v>
      </c>
      <c r="D76" s="18"/>
      <c r="E76" s="12" t="e">
        <f t="shared" si="1"/>
        <v>#DIV/0!</v>
      </c>
    </row>
    <row r="77" spans="1:5" ht="20.100000000000001" customHeight="1">
      <c r="A77" s="17" t="s">
        <v>418</v>
      </c>
      <c r="B77" s="18">
        <v>0</v>
      </c>
      <c r="C77" s="18">
        <v>0</v>
      </c>
      <c r="D77" s="18"/>
      <c r="E77" s="12" t="e">
        <f t="shared" si="1"/>
        <v>#DIV/0!</v>
      </c>
    </row>
    <row r="78" spans="1:5" ht="20.100000000000001" customHeight="1">
      <c r="A78" s="17" t="s">
        <v>419</v>
      </c>
      <c r="B78" s="18">
        <v>0</v>
      </c>
      <c r="C78" s="18">
        <v>0</v>
      </c>
      <c r="D78" s="18"/>
      <c r="E78" s="12" t="e">
        <f t="shared" si="1"/>
        <v>#DIV/0!</v>
      </c>
    </row>
    <row r="79" spans="1:5" ht="20.100000000000001" customHeight="1">
      <c r="A79" s="17" t="s">
        <v>420</v>
      </c>
      <c r="B79" s="18">
        <v>1590</v>
      </c>
      <c r="C79" s="18">
        <v>1590</v>
      </c>
      <c r="D79" s="18">
        <v>1669</v>
      </c>
      <c r="E79" s="12">
        <f t="shared" si="1"/>
        <v>104.96855345911951</v>
      </c>
    </row>
    <row r="80" spans="1:5" ht="20.100000000000001" customHeight="1">
      <c r="A80" s="17" t="s">
        <v>421</v>
      </c>
      <c r="B80" s="18">
        <v>130</v>
      </c>
      <c r="C80" s="18">
        <v>130</v>
      </c>
      <c r="D80" s="18">
        <v>136</v>
      </c>
      <c r="E80" s="12">
        <f t="shared" si="1"/>
        <v>104.61538461538463</v>
      </c>
    </row>
    <row r="81" spans="1:5" ht="20.100000000000001" customHeight="1">
      <c r="A81" s="17" t="s">
        <v>422</v>
      </c>
      <c r="B81" s="18">
        <v>436</v>
      </c>
      <c r="C81" s="18">
        <v>436</v>
      </c>
      <c r="D81" s="18">
        <v>458</v>
      </c>
      <c r="E81" s="12">
        <f t="shared" si="1"/>
        <v>105.04587155963303</v>
      </c>
    </row>
    <row r="82" spans="1:5" ht="20.100000000000001" customHeight="1">
      <c r="A82" s="17" t="s">
        <v>416</v>
      </c>
      <c r="B82" s="18">
        <v>0</v>
      </c>
      <c r="C82" s="18">
        <v>0</v>
      </c>
      <c r="D82" s="18"/>
      <c r="E82" s="12" t="e">
        <f t="shared" si="1"/>
        <v>#DIV/0!</v>
      </c>
    </row>
    <row r="83" spans="1:5" ht="20.100000000000001" customHeight="1">
      <c r="A83" s="17" t="s">
        <v>253</v>
      </c>
      <c r="B83" s="18">
        <v>0</v>
      </c>
      <c r="C83" s="18">
        <v>0</v>
      </c>
      <c r="D83" s="18"/>
      <c r="E83" s="12" t="e">
        <f t="shared" si="1"/>
        <v>#DIV/0!</v>
      </c>
    </row>
    <row r="84" spans="1:5" ht="20.100000000000001" customHeight="1">
      <c r="A84" s="17" t="s">
        <v>53</v>
      </c>
      <c r="B84" s="18">
        <v>189</v>
      </c>
      <c r="C84" s="18">
        <v>189</v>
      </c>
      <c r="D84" s="18">
        <v>200</v>
      </c>
      <c r="E84" s="12">
        <f t="shared" si="1"/>
        <v>105.82010582010581</v>
      </c>
    </row>
    <row r="85" spans="1:5" ht="20.100000000000001" customHeight="1">
      <c r="A85" s="17" t="s">
        <v>54</v>
      </c>
      <c r="B85" s="18">
        <v>1495</v>
      </c>
      <c r="C85" s="18">
        <v>1495</v>
      </c>
      <c r="D85" s="18">
        <v>1569</v>
      </c>
      <c r="E85" s="12">
        <f t="shared" si="1"/>
        <v>104.94983277591973</v>
      </c>
    </row>
    <row r="86" spans="1:5" ht="20.100000000000001" customHeight="1">
      <c r="A86" s="17" t="s">
        <v>37</v>
      </c>
      <c r="B86" s="18">
        <v>1089</v>
      </c>
      <c r="C86" s="18">
        <v>1089</v>
      </c>
      <c r="D86" s="18">
        <v>1143</v>
      </c>
      <c r="E86" s="12">
        <f t="shared" si="1"/>
        <v>104.95867768595042</v>
      </c>
    </row>
    <row r="87" spans="1:5" ht="20.100000000000001" customHeight="1">
      <c r="A87" s="17" t="s">
        <v>38</v>
      </c>
      <c r="B87" s="18">
        <v>267</v>
      </c>
      <c r="C87" s="18">
        <v>267</v>
      </c>
      <c r="D87" s="18">
        <v>280</v>
      </c>
      <c r="E87" s="12">
        <f t="shared" si="1"/>
        <v>104.8689138576779</v>
      </c>
    </row>
    <row r="88" spans="1:5" ht="20.100000000000001" customHeight="1">
      <c r="A88" s="17" t="s">
        <v>388</v>
      </c>
      <c r="B88" s="18">
        <v>0</v>
      </c>
      <c r="C88" s="18">
        <v>0</v>
      </c>
      <c r="D88" s="18"/>
      <c r="E88" s="12" t="e">
        <f t="shared" si="1"/>
        <v>#DIV/0!</v>
      </c>
    </row>
    <row r="89" spans="1:5" ht="20.100000000000001" customHeight="1">
      <c r="A89" s="17" t="s">
        <v>423</v>
      </c>
      <c r="B89" s="18">
        <v>84</v>
      </c>
      <c r="C89" s="18">
        <v>84</v>
      </c>
      <c r="D89" s="18">
        <v>88</v>
      </c>
      <c r="E89" s="12">
        <f t="shared" si="1"/>
        <v>104.76190476190477</v>
      </c>
    </row>
    <row r="90" spans="1:5" ht="20.100000000000001" customHeight="1">
      <c r="A90" s="17" t="s">
        <v>424</v>
      </c>
      <c r="B90" s="18">
        <v>15</v>
      </c>
      <c r="C90" s="18">
        <v>15</v>
      </c>
      <c r="D90" s="18">
        <v>16</v>
      </c>
      <c r="E90" s="12">
        <f t="shared" si="1"/>
        <v>106.66666666666667</v>
      </c>
    </row>
    <row r="91" spans="1:5" ht="20.100000000000001" customHeight="1">
      <c r="A91" s="17" t="s">
        <v>416</v>
      </c>
      <c r="B91" s="18">
        <v>40</v>
      </c>
      <c r="C91" s="18">
        <v>40</v>
      </c>
      <c r="D91" s="18">
        <v>42</v>
      </c>
      <c r="E91" s="12">
        <f t="shared" si="1"/>
        <v>105</v>
      </c>
    </row>
    <row r="92" spans="1:5" ht="20.100000000000001" customHeight="1">
      <c r="A92" s="17" t="s">
        <v>253</v>
      </c>
      <c r="B92" s="18">
        <v>0</v>
      </c>
      <c r="C92" s="18">
        <v>0</v>
      </c>
      <c r="D92" s="18"/>
      <c r="E92" s="12" t="e">
        <f t="shared" si="1"/>
        <v>#DIV/0!</v>
      </c>
    </row>
    <row r="93" spans="1:5" ht="20.100000000000001" customHeight="1">
      <c r="A93" s="17" t="s">
        <v>55</v>
      </c>
      <c r="B93" s="18">
        <v>0</v>
      </c>
      <c r="C93" s="18">
        <v>0</v>
      </c>
      <c r="D93" s="18"/>
      <c r="E93" s="12" t="e">
        <f t="shared" si="1"/>
        <v>#DIV/0!</v>
      </c>
    </row>
    <row r="94" spans="1:5" ht="20.100000000000001" customHeight="1">
      <c r="A94" s="17" t="s">
        <v>425</v>
      </c>
      <c r="B94" s="18">
        <v>65</v>
      </c>
      <c r="C94" s="18">
        <v>65</v>
      </c>
      <c r="D94" s="18">
        <v>65</v>
      </c>
      <c r="E94" s="12">
        <f t="shared" si="1"/>
        <v>100</v>
      </c>
    </row>
    <row r="95" spans="1:5" ht="20.100000000000001" customHeight="1">
      <c r="A95" s="17" t="s">
        <v>37</v>
      </c>
      <c r="B95" s="18">
        <v>0</v>
      </c>
      <c r="C95" s="18">
        <v>0</v>
      </c>
      <c r="D95" s="18"/>
      <c r="E95" s="12" t="e">
        <f t="shared" si="1"/>
        <v>#DIV/0!</v>
      </c>
    </row>
    <row r="96" spans="1:5" ht="20.100000000000001" customHeight="1">
      <c r="A96" s="17" t="s">
        <v>38</v>
      </c>
      <c r="B96" s="18">
        <v>0</v>
      </c>
      <c r="C96" s="18">
        <v>0</v>
      </c>
      <c r="D96" s="18"/>
      <c r="E96" s="12" t="e">
        <f t="shared" si="1"/>
        <v>#DIV/0!</v>
      </c>
    </row>
    <row r="97" spans="1:5" ht="20.100000000000001" customHeight="1">
      <c r="A97" s="17" t="s">
        <v>388</v>
      </c>
      <c r="B97" s="18">
        <v>0</v>
      </c>
      <c r="C97" s="18">
        <v>0</v>
      </c>
      <c r="D97" s="18"/>
      <c r="E97" s="12" t="e">
        <f t="shared" si="1"/>
        <v>#DIV/0!</v>
      </c>
    </row>
    <row r="98" spans="1:5" ht="20.100000000000001" customHeight="1">
      <c r="A98" s="17" t="s">
        <v>426</v>
      </c>
      <c r="B98" s="18">
        <v>0</v>
      </c>
      <c r="C98" s="18">
        <v>0</v>
      </c>
      <c r="D98" s="18"/>
      <c r="E98" s="12" t="e">
        <f t="shared" si="1"/>
        <v>#DIV/0!</v>
      </c>
    </row>
    <row r="99" spans="1:5" ht="20.100000000000001" customHeight="1">
      <c r="A99" s="17" t="s">
        <v>427</v>
      </c>
      <c r="B99" s="18">
        <v>65</v>
      </c>
      <c r="C99" s="18">
        <v>65</v>
      </c>
      <c r="D99" s="18">
        <v>65</v>
      </c>
      <c r="E99" s="12">
        <f t="shared" si="1"/>
        <v>100</v>
      </c>
    </row>
    <row r="100" spans="1:5" ht="20.100000000000001" customHeight="1">
      <c r="A100" s="17" t="s">
        <v>428</v>
      </c>
      <c r="B100" s="18">
        <v>0</v>
      </c>
      <c r="C100" s="18">
        <v>0</v>
      </c>
      <c r="D100" s="18"/>
      <c r="E100" s="12" t="e">
        <f t="shared" si="1"/>
        <v>#DIV/0!</v>
      </c>
    </row>
    <row r="101" spans="1:5" ht="20.100000000000001" customHeight="1">
      <c r="A101" s="17" t="s">
        <v>416</v>
      </c>
      <c r="B101" s="18">
        <v>0</v>
      </c>
      <c r="C101" s="18">
        <v>0</v>
      </c>
      <c r="D101" s="18"/>
      <c r="E101" s="12" t="e">
        <f t="shared" si="1"/>
        <v>#DIV/0!</v>
      </c>
    </row>
    <row r="102" spans="1:5" ht="20.100000000000001" customHeight="1">
      <c r="A102" s="17" t="s">
        <v>253</v>
      </c>
      <c r="B102" s="18">
        <v>0</v>
      </c>
      <c r="C102" s="18">
        <v>0</v>
      </c>
      <c r="D102" s="18"/>
      <c r="E102" s="12" t="e">
        <f t="shared" si="1"/>
        <v>#DIV/0!</v>
      </c>
    </row>
    <row r="103" spans="1:5" ht="20.100000000000001" customHeight="1">
      <c r="A103" s="17" t="s">
        <v>429</v>
      </c>
      <c r="B103" s="18">
        <v>0</v>
      </c>
      <c r="C103" s="18">
        <v>0</v>
      </c>
      <c r="D103" s="18"/>
      <c r="E103" s="12" t="e">
        <f t="shared" si="1"/>
        <v>#DIV/0!</v>
      </c>
    </row>
    <row r="104" spans="1:5" ht="20.100000000000001" customHeight="1">
      <c r="A104" s="17" t="s">
        <v>56</v>
      </c>
      <c r="B104" s="18">
        <v>7182</v>
      </c>
      <c r="C104" s="18">
        <v>7182</v>
      </c>
      <c r="D104" s="18">
        <v>7542</v>
      </c>
      <c r="E104" s="12">
        <f t="shared" si="1"/>
        <v>105.0125313283208</v>
      </c>
    </row>
    <row r="105" spans="1:5" ht="20.100000000000001" customHeight="1">
      <c r="A105" s="17" t="s">
        <v>37</v>
      </c>
      <c r="B105" s="18">
        <v>349</v>
      </c>
      <c r="C105" s="18">
        <v>349</v>
      </c>
      <c r="D105" s="18">
        <v>367</v>
      </c>
      <c r="E105" s="12">
        <f t="shared" si="1"/>
        <v>105.15759312320915</v>
      </c>
    </row>
    <row r="106" spans="1:5" ht="20.100000000000001" customHeight="1">
      <c r="A106" s="17" t="s">
        <v>38</v>
      </c>
      <c r="B106" s="18">
        <v>130</v>
      </c>
      <c r="C106" s="18">
        <v>130</v>
      </c>
      <c r="D106" s="18">
        <v>136</v>
      </c>
      <c r="E106" s="12">
        <f t="shared" si="1"/>
        <v>104.61538461538463</v>
      </c>
    </row>
    <row r="107" spans="1:5" ht="20.100000000000001" customHeight="1">
      <c r="A107" s="17" t="s">
        <v>388</v>
      </c>
      <c r="B107" s="18">
        <v>0</v>
      </c>
      <c r="C107" s="18">
        <v>0</v>
      </c>
      <c r="D107" s="18"/>
      <c r="E107" s="12" t="e">
        <f t="shared" si="1"/>
        <v>#DIV/0!</v>
      </c>
    </row>
    <row r="108" spans="1:5" ht="20.100000000000001" customHeight="1">
      <c r="A108" s="17" t="s">
        <v>430</v>
      </c>
      <c r="B108" s="18">
        <v>0</v>
      </c>
      <c r="C108" s="18">
        <v>0</v>
      </c>
      <c r="D108" s="18"/>
      <c r="E108" s="12" t="e">
        <f t="shared" si="1"/>
        <v>#DIV/0!</v>
      </c>
    </row>
    <row r="109" spans="1:5" ht="20.100000000000001" customHeight="1">
      <c r="A109" s="17" t="s">
        <v>431</v>
      </c>
      <c r="B109" s="18">
        <v>0</v>
      </c>
      <c r="C109" s="18">
        <v>0</v>
      </c>
      <c r="D109" s="18"/>
      <c r="E109" s="12" t="e">
        <f t="shared" si="1"/>
        <v>#DIV/0!</v>
      </c>
    </row>
    <row r="110" spans="1:5" ht="20.100000000000001" customHeight="1">
      <c r="A110" s="17" t="s">
        <v>432</v>
      </c>
      <c r="B110" s="18">
        <v>34</v>
      </c>
      <c r="C110" s="18">
        <v>34</v>
      </c>
      <c r="D110" s="18">
        <v>36</v>
      </c>
      <c r="E110" s="12">
        <f t="shared" si="1"/>
        <v>105.88235294117648</v>
      </c>
    </row>
    <row r="111" spans="1:5" ht="20.100000000000001" customHeight="1">
      <c r="A111" s="17" t="s">
        <v>433</v>
      </c>
      <c r="B111" s="18">
        <v>0</v>
      </c>
      <c r="C111" s="18">
        <v>0</v>
      </c>
      <c r="D111" s="18"/>
      <c r="E111" s="12" t="e">
        <f t="shared" si="1"/>
        <v>#DIV/0!</v>
      </c>
    </row>
    <row r="112" spans="1:5" ht="20.100000000000001" customHeight="1">
      <c r="A112" s="17" t="s">
        <v>434</v>
      </c>
      <c r="B112" s="18">
        <v>6450</v>
      </c>
      <c r="C112" s="18">
        <v>6450</v>
      </c>
      <c r="D112" s="18">
        <v>6773</v>
      </c>
      <c r="E112" s="12">
        <f t="shared" si="1"/>
        <v>105.00775193798451</v>
      </c>
    </row>
    <row r="113" spans="1:5" ht="20.100000000000001" customHeight="1">
      <c r="A113" s="17" t="s">
        <v>435</v>
      </c>
      <c r="B113" s="18">
        <v>30</v>
      </c>
      <c r="C113" s="18">
        <v>30</v>
      </c>
      <c r="D113" s="18">
        <v>32</v>
      </c>
      <c r="E113" s="12">
        <f t="shared" si="1"/>
        <v>106.66666666666667</v>
      </c>
    </row>
    <row r="114" spans="1:5" ht="20.100000000000001" customHeight="1">
      <c r="A114" s="17" t="s">
        <v>436</v>
      </c>
      <c r="B114" s="18">
        <v>0</v>
      </c>
      <c r="C114" s="18">
        <v>0</v>
      </c>
      <c r="D114" s="18"/>
      <c r="E114" s="12" t="e">
        <f t="shared" si="1"/>
        <v>#DIV/0!</v>
      </c>
    </row>
    <row r="115" spans="1:5" ht="20.100000000000001" customHeight="1">
      <c r="A115" s="17" t="s">
        <v>437</v>
      </c>
      <c r="B115" s="18">
        <v>36</v>
      </c>
      <c r="C115" s="18">
        <v>36</v>
      </c>
      <c r="D115" s="18">
        <v>38</v>
      </c>
      <c r="E115" s="12">
        <f t="shared" si="1"/>
        <v>105.55555555555556</v>
      </c>
    </row>
    <row r="116" spans="1:5" ht="20.100000000000001" customHeight="1">
      <c r="A116" s="17" t="s">
        <v>438</v>
      </c>
      <c r="B116" s="18">
        <v>0</v>
      </c>
      <c r="C116" s="18">
        <v>0</v>
      </c>
      <c r="D116" s="18"/>
      <c r="E116" s="12" t="e">
        <f t="shared" si="1"/>
        <v>#DIV/0!</v>
      </c>
    </row>
    <row r="117" spans="1:5" ht="20.100000000000001" customHeight="1">
      <c r="A117" s="17" t="s">
        <v>253</v>
      </c>
      <c r="B117" s="18">
        <v>0</v>
      </c>
      <c r="C117" s="18">
        <v>0</v>
      </c>
      <c r="D117" s="18"/>
      <c r="E117" s="12" t="e">
        <f t="shared" si="1"/>
        <v>#DIV/0!</v>
      </c>
    </row>
    <row r="118" spans="1:5" ht="20.100000000000001" customHeight="1">
      <c r="A118" s="17" t="s">
        <v>57</v>
      </c>
      <c r="B118" s="18">
        <v>153</v>
      </c>
      <c r="C118" s="18">
        <v>153</v>
      </c>
      <c r="D118" s="18">
        <v>160</v>
      </c>
      <c r="E118" s="12">
        <f t="shared" si="1"/>
        <v>104.57516339869282</v>
      </c>
    </row>
    <row r="119" spans="1:5" ht="20.100000000000001" customHeight="1">
      <c r="A119" s="17" t="s">
        <v>58</v>
      </c>
      <c r="B119" s="18">
        <v>1710</v>
      </c>
      <c r="C119" s="18">
        <v>1710</v>
      </c>
      <c r="D119" s="18">
        <v>1795</v>
      </c>
      <c r="E119" s="12">
        <f t="shared" si="1"/>
        <v>104.97076023391814</v>
      </c>
    </row>
    <row r="120" spans="1:5" ht="20.100000000000001" customHeight="1">
      <c r="A120" s="17" t="s">
        <v>37</v>
      </c>
      <c r="B120" s="18">
        <v>1107</v>
      </c>
      <c r="C120" s="18">
        <v>1107</v>
      </c>
      <c r="D120" s="18">
        <v>1162</v>
      </c>
      <c r="E120" s="12">
        <f t="shared" si="1"/>
        <v>104.96838301716352</v>
      </c>
    </row>
    <row r="121" spans="1:5" ht="20.100000000000001" customHeight="1">
      <c r="A121" s="17" t="s">
        <v>38</v>
      </c>
      <c r="B121" s="18">
        <v>603</v>
      </c>
      <c r="C121" s="18">
        <v>603</v>
      </c>
      <c r="D121" s="18">
        <v>633</v>
      </c>
      <c r="E121" s="12">
        <f t="shared" si="1"/>
        <v>104.97512437810946</v>
      </c>
    </row>
    <row r="122" spans="1:5" ht="20.100000000000001" customHeight="1">
      <c r="A122" s="17" t="s">
        <v>388</v>
      </c>
      <c r="B122" s="18">
        <v>0</v>
      </c>
      <c r="C122" s="18">
        <v>0</v>
      </c>
      <c r="D122" s="18"/>
      <c r="E122" s="12" t="e">
        <f t="shared" si="1"/>
        <v>#DIV/0!</v>
      </c>
    </row>
    <row r="123" spans="1:5" ht="20.100000000000001" customHeight="1">
      <c r="A123" s="17" t="s">
        <v>439</v>
      </c>
      <c r="B123" s="18">
        <v>0</v>
      </c>
      <c r="C123" s="18">
        <v>0</v>
      </c>
      <c r="D123" s="18"/>
      <c r="E123" s="12" t="e">
        <f t="shared" si="1"/>
        <v>#DIV/0!</v>
      </c>
    </row>
    <row r="124" spans="1:5" ht="20.100000000000001" customHeight="1">
      <c r="A124" s="17" t="s">
        <v>440</v>
      </c>
      <c r="B124" s="18">
        <v>0</v>
      </c>
      <c r="C124" s="18">
        <v>0</v>
      </c>
      <c r="D124" s="18"/>
      <c r="E124" s="12" t="e">
        <f t="shared" si="1"/>
        <v>#DIV/0!</v>
      </c>
    </row>
    <row r="125" spans="1:5" ht="20.100000000000001" customHeight="1">
      <c r="A125" s="17" t="s">
        <v>441</v>
      </c>
      <c r="B125" s="18">
        <v>0</v>
      </c>
      <c r="C125" s="18">
        <v>0</v>
      </c>
      <c r="D125" s="18"/>
      <c r="E125" s="12" t="e">
        <f t="shared" si="1"/>
        <v>#DIV/0!</v>
      </c>
    </row>
    <row r="126" spans="1:5" ht="20.100000000000001" customHeight="1">
      <c r="A126" s="17" t="s">
        <v>253</v>
      </c>
      <c r="B126" s="18">
        <v>0</v>
      </c>
      <c r="C126" s="18">
        <v>0</v>
      </c>
      <c r="D126" s="18"/>
      <c r="E126" s="12" t="e">
        <f t="shared" si="1"/>
        <v>#DIV/0!</v>
      </c>
    </row>
    <row r="127" spans="1:5" ht="20.100000000000001" customHeight="1">
      <c r="A127" s="17" t="s">
        <v>442</v>
      </c>
      <c r="B127" s="18">
        <v>0</v>
      </c>
      <c r="C127" s="18">
        <v>0</v>
      </c>
      <c r="D127" s="18"/>
      <c r="E127" s="12" t="e">
        <f t="shared" si="1"/>
        <v>#DIV/0!</v>
      </c>
    </row>
    <row r="128" spans="1:5" ht="20.100000000000001" customHeight="1">
      <c r="A128" s="17" t="s">
        <v>59</v>
      </c>
      <c r="B128" s="18">
        <v>3462</v>
      </c>
      <c r="C128" s="18">
        <v>3462</v>
      </c>
      <c r="D128" s="18">
        <v>3635</v>
      </c>
      <c r="E128" s="12">
        <f t="shared" si="1"/>
        <v>104.99711149624495</v>
      </c>
    </row>
    <row r="129" spans="1:5" ht="20.100000000000001" customHeight="1">
      <c r="A129" s="17" t="s">
        <v>37</v>
      </c>
      <c r="B129" s="18">
        <v>1503</v>
      </c>
      <c r="C129" s="18">
        <v>1503</v>
      </c>
      <c r="D129" s="18">
        <v>1578</v>
      </c>
      <c r="E129" s="12">
        <f t="shared" si="1"/>
        <v>104.99001996007983</v>
      </c>
    </row>
    <row r="130" spans="1:5" ht="20.100000000000001" customHeight="1">
      <c r="A130" s="17" t="s">
        <v>38</v>
      </c>
      <c r="B130" s="18">
        <v>355</v>
      </c>
      <c r="C130" s="18">
        <v>355</v>
      </c>
      <c r="D130" s="18">
        <v>373</v>
      </c>
      <c r="E130" s="12">
        <f t="shared" si="1"/>
        <v>105.07042253521126</v>
      </c>
    </row>
    <row r="131" spans="1:5" ht="20.100000000000001" customHeight="1">
      <c r="A131" s="17" t="s">
        <v>388</v>
      </c>
      <c r="B131" s="18">
        <v>0</v>
      </c>
      <c r="C131" s="18">
        <v>0</v>
      </c>
      <c r="D131" s="18"/>
      <c r="E131" s="12" t="e">
        <f t="shared" si="1"/>
        <v>#DIV/0!</v>
      </c>
    </row>
    <row r="132" spans="1:5" ht="20.100000000000001" customHeight="1">
      <c r="A132" s="17" t="s">
        <v>443</v>
      </c>
      <c r="B132" s="18">
        <v>0</v>
      </c>
      <c r="C132" s="18">
        <v>0</v>
      </c>
      <c r="D132" s="18"/>
      <c r="E132" s="12" t="e">
        <f t="shared" si="1"/>
        <v>#DIV/0!</v>
      </c>
    </row>
    <row r="133" spans="1:5" ht="20.100000000000001" customHeight="1">
      <c r="A133" s="17" t="s">
        <v>444</v>
      </c>
      <c r="B133" s="18">
        <v>0</v>
      </c>
      <c r="C133" s="18">
        <v>0</v>
      </c>
      <c r="D133" s="18"/>
      <c r="E133" s="12" t="e">
        <f t="shared" ref="E133:E196" si="2">D133/C133*100</f>
        <v>#DIV/0!</v>
      </c>
    </row>
    <row r="134" spans="1:5" ht="20.100000000000001" customHeight="1">
      <c r="A134" s="17" t="s">
        <v>445</v>
      </c>
      <c r="B134" s="18">
        <v>0</v>
      </c>
      <c r="C134" s="18">
        <v>0</v>
      </c>
      <c r="D134" s="18"/>
      <c r="E134" s="12" t="e">
        <f t="shared" si="2"/>
        <v>#DIV/0!</v>
      </c>
    </row>
    <row r="135" spans="1:5" ht="20.100000000000001" customHeight="1">
      <c r="A135" s="17" t="s">
        <v>446</v>
      </c>
      <c r="B135" s="18">
        <v>0</v>
      </c>
      <c r="C135" s="18">
        <v>0</v>
      </c>
      <c r="D135" s="18"/>
      <c r="E135" s="12" t="e">
        <f t="shared" si="2"/>
        <v>#DIV/0!</v>
      </c>
    </row>
    <row r="136" spans="1:5" ht="20.100000000000001" customHeight="1">
      <c r="A136" s="17" t="s">
        <v>60</v>
      </c>
      <c r="B136" s="18">
        <v>276</v>
      </c>
      <c r="C136" s="18">
        <v>276</v>
      </c>
      <c r="D136" s="18">
        <v>290</v>
      </c>
      <c r="E136" s="12">
        <f t="shared" si="2"/>
        <v>105.07246376811594</v>
      </c>
    </row>
    <row r="137" spans="1:5" ht="20.100000000000001" customHeight="1">
      <c r="A137" s="17" t="s">
        <v>253</v>
      </c>
      <c r="B137" s="18">
        <v>470</v>
      </c>
      <c r="C137" s="18">
        <v>470</v>
      </c>
      <c r="D137" s="18">
        <v>493</v>
      </c>
      <c r="E137" s="12">
        <f t="shared" si="2"/>
        <v>104.8936170212766</v>
      </c>
    </row>
    <row r="138" spans="1:5" ht="20.100000000000001" customHeight="1">
      <c r="A138" s="17" t="s">
        <v>447</v>
      </c>
      <c r="B138" s="18">
        <v>858</v>
      </c>
      <c r="C138" s="18">
        <v>858</v>
      </c>
      <c r="D138" s="18">
        <v>901</v>
      </c>
      <c r="E138" s="12">
        <f t="shared" si="2"/>
        <v>105.01165501165501</v>
      </c>
    </row>
    <row r="139" spans="1:5" ht="20.100000000000001" customHeight="1">
      <c r="A139" s="17" t="s">
        <v>448</v>
      </c>
      <c r="B139" s="18">
        <v>0</v>
      </c>
      <c r="C139" s="18">
        <v>0</v>
      </c>
      <c r="D139" s="18"/>
      <c r="E139" s="12" t="e">
        <f t="shared" si="2"/>
        <v>#DIV/0!</v>
      </c>
    </row>
    <row r="140" spans="1:5" ht="20.100000000000001" customHeight="1">
      <c r="A140" s="17" t="s">
        <v>37</v>
      </c>
      <c r="B140" s="18">
        <v>0</v>
      </c>
      <c r="C140" s="18">
        <v>0</v>
      </c>
      <c r="D140" s="18"/>
      <c r="E140" s="12" t="e">
        <f t="shared" si="2"/>
        <v>#DIV/0!</v>
      </c>
    </row>
    <row r="141" spans="1:5" ht="20.100000000000001" customHeight="1">
      <c r="A141" s="17" t="s">
        <v>38</v>
      </c>
      <c r="B141" s="18">
        <v>0</v>
      </c>
      <c r="C141" s="18">
        <v>0</v>
      </c>
      <c r="D141" s="18"/>
      <c r="E141" s="12" t="e">
        <f t="shared" si="2"/>
        <v>#DIV/0!</v>
      </c>
    </row>
    <row r="142" spans="1:5" ht="20.100000000000001" customHeight="1">
      <c r="A142" s="17" t="s">
        <v>388</v>
      </c>
      <c r="B142" s="18">
        <v>0</v>
      </c>
      <c r="C142" s="18">
        <v>0</v>
      </c>
      <c r="D142" s="18"/>
      <c r="E142" s="12" t="e">
        <f t="shared" si="2"/>
        <v>#DIV/0!</v>
      </c>
    </row>
    <row r="143" spans="1:5" ht="20.100000000000001" customHeight="1">
      <c r="A143" s="17" t="s">
        <v>449</v>
      </c>
      <c r="B143" s="18">
        <v>0</v>
      </c>
      <c r="C143" s="18">
        <v>0</v>
      </c>
      <c r="D143" s="18"/>
      <c r="E143" s="12" t="e">
        <f t="shared" si="2"/>
        <v>#DIV/0!</v>
      </c>
    </row>
    <row r="144" spans="1:5" ht="20.100000000000001" customHeight="1">
      <c r="A144" s="17" t="s">
        <v>450</v>
      </c>
      <c r="B144" s="18">
        <v>0</v>
      </c>
      <c r="C144" s="18">
        <v>0</v>
      </c>
      <c r="D144" s="18"/>
      <c r="E144" s="12" t="e">
        <f t="shared" si="2"/>
        <v>#DIV/0!</v>
      </c>
    </row>
    <row r="145" spans="1:5" ht="20.100000000000001" customHeight="1">
      <c r="A145" s="17" t="s">
        <v>451</v>
      </c>
      <c r="B145" s="18">
        <v>0</v>
      </c>
      <c r="C145" s="18">
        <v>0</v>
      </c>
      <c r="D145" s="18"/>
      <c r="E145" s="12" t="e">
        <f t="shared" si="2"/>
        <v>#DIV/0!</v>
      </c>
    </row>
    <row r="146" spans="1:5" ht="20.100000000000001" customHeight="1">
      <c r="A146" s="17" t="s">
        <v>452</v>
      </c>
      <c r="B146" s="18">
        <v>0</v>
      </c>
      <c r="C146" s="18">
        <v>0</v>
      </c>
      <c r="D146" s="18"/>
      <c r="E146" s="12" t="e">
        <f t="shared" si="2"/>
        <v>#DIV/0!</v>
      </c>
    </row>
    <row r="147" spans="1:5" ht="20.100000000000001" customHeight="1">
      <c r="A147" s="17" t="s">
        <v>453</v>
      </c>
      <c r="B147" s="18">
        <v>0</v>
      </c>
      <c r="C147" s="18">
        <v>0</v>
      </c>
      <c r="D147" s="18"/>
      <c r="E147" s="12" t="e">
        <f t="shared" si="2"/>
        <v>#DIV/0!</v>
      </c>
    </row>
    <row r="148" spans="1:5" ht="20.100000000000001" customHeight="1">
      <c r="A148" s="17" t="s">
        <v>454</v>
      </c>
      <c r="B148" s="18">
        <v>0</v>
      </c>
      <c r="C148" s="18">
        <v>0</v>
      </c>
      <c r="D148" s="18"/>
      <c r="E148" s="12" t="e">
        <f t="shared" si="2"/>
        <v>#DIV/0!</v>
      </c>
    </row>
    <row r="149" spans="1:5" ht="20.100000000000001" customHeight="1">
      <c r="A149" s="17" t="s">
        <v>253</v>
      </c>
      <c r="B149" s="18">
        <v>0</v>
      </c>
      <c r="C149" s="18">
        <v>0</v>
      </c>
      <c r="D149" s="18"/>
      <c r="E149" s="12" t="e">
        <f t="shared" si="2"/>
        <v>#DIV/0!</v>
      </c>
    </row>
    <row r="150" spans="1:5" ht="20.100000000000001" customHeight="1">
      <c r="A150" s="17" t="s">
        <v>455</v>
      </c>
      <c r="B150" s="18">
        <v>0</v>
      </c>
      <c r="C150" s="18">
        <v>0</v>
      </c>
      <c r="D150" s="18"/>
      <c r="E150" s="12" t="e">
        <f t="shared" si="2"/>
        <v>#DIV/0!</v>
      </c>
    </row>
    <row r="151" spans="1:5" ht="20.100000000000001" customHeight="1">
      <c r="A151" s="17" t="s">
        <v>61</v>
      </c>
      <c r="B151" s="18">
        <v>12369</v>
      </c>
      <c r="C151" s="18">
        <v>12369</v>
      </c>
      <c r="D151" s="18">
        <v>12987</v>
      </c>
      <c r="E151" s="12">
        <f t="shared" si="2"/>
        <v>104.99636187242298</v>
      </c>
    </row>
    <row r="152" spans="1:5" ht="20.100000000000001" customHeight="1">
      <c r="A152" s="17" t="s">
        <v>37</v>
      </c>
      <c r="B152" s="18">
        <v>9670</v>
      </c>
      <c r="C152" s="18">
        <v>9670</v>
      </c>
      <c r="D152" s="18">
        <v>10154</v>
      </c>
      <c r="E152" s="12">
        <f t="shared" si="2"/>
        <v>105.00517063081696</v>
      </c>
    </row>
    <row r="153" spans="1:5" ht="20.100000000000001" customHeight="1">
      <c r="A153" s="17" t="s">
        <v>38</v>
      </c>
      <c r="B153" s="18">
        <v>207</v>
      </c>
      <c r="C153" s="18">
        <v>207</v>
      </c>
      <c r="D153" s="18">
        <v>217</v>
      </c>
      <c r="E153" s="12">
        <f t="shared" si="2"/>
        <v>104.83091787439614</v>
      </c>
    </row>
    <row r="154" spans="1:5" ht="20.100000000000001" customHeight="1">
      <c r="A154" s="17" t="s">
        <v>388</v>
      </c>
      <c r="B154" s="18">
        <v>0</v>
      </c>
      <c r="C154" s="18">
        <v>0</v>
      </c>
      <c r="D154" s="18"/>
      <c r="E154" s="12" t="e">
        <f t="shared" si="2"/>
        <v>#DIV/0!</v>
      </c>
    </row>
    <row r="155" spans="1:5" ht="20.100000000000001" customHeight="1">
      <c r="A155" s="17" t="s">
        <v>456</v>
      </c>
      <c r="B155" s="18">
        <v>0</v>
      </c>
      <c r="C155" s="18">
        <v>0</v>
      </c>
      <c r="D155" s="18"/>
      <c r="E155" s="12" t="e">
        <f t="shared" si="2"/>
        <v>#DIV/0!</v>
      </c>
    </row>
    <row r="156" spans="1:5" ht="20.100000000000001" customHeight="1">
      <c r="A156" s="17" t="s">
        <v>457</v>
      </c>
      <c r="B156" s="18">
        <v>784</v>
      </c>
      <c r="C156" s="18">
        <v>784</v>
      </c>
      <c r="D156" s="18">
        <v>823</v>
      </c>
      <c r="E156" s="12">
        <f t="shared" si="2"/>
        <v>104.97448979591837</v>
      </c>
    </row>
    <row r="157" spans="1:5" ht="20.100000000000001" customHeight="1">
      <c r="A157" s="17" t="s">
        <v>458</v>
      </c>
      <c r="B157" s="18">
        <v>67</v>
      </c>
      <c r="C157" s="18">
        <v>67</v>
      </c>
      <c r="D157" s="18">
        <v>70</v>
      </c>
      <c r="E157" s="12">
        <f t="shared" si="2"/>
        <v>104.4776119402985</v>
      </c>
    </row>
    <row r="158" spans="1:5" ht="20.100000000000001" customHeight="1">
      <c r="A158" s="17" t="s">
        <v>416</v>
      </c>
      <c r="B158" s="18">
        <v>275</v>
      </c>
      <c r="C158" s="18">
        <v>275</v>
      </c>
      <c r="D158" s="18">
        <v>289</v>
      </c>
      <c r="E158" s="12">
        <f t="shared" si="2"/>
        <v>105.09090909090911</v>
      </c>
    </row>
    <row r="159" spans="1:5" ht="20.100000000000001" customHeight="1">
      <c r="A159" s="17" t="s">
        <v>253</v>
      </c>
      <c r="B159" s="18">
        <v>0</v>
      </c>
      <c r="C159" s="18">
        <v>0</v>
      </c>
      <c r="D159" s="18"/>
      <c r="E159" s="12" t="e">
        <f t="shared" si="2"/>
        <v>#DIV/0!</v>
      </c>
    </row>
    <row r="160" spans="1:5" ht="20.100000000000001" customHeight="1">
      <c r="A160" s="17" t="s">
        <v>62</v>
      </c>
      <c r="B160" s="18">
        <v>1366</v>
      </c>
      <c r="C160" s="18">
        <v>1366</v>
      </c>
      <c r="D160" s="18">
        <v>1434</v>
      </c>
      <c r="E160" s="12">
        <f t="shared" si="2"/>
        <v>104.97803806734993</v>
      </c>
    </row>
    <row r="161" spans="1:5" ht="20.100000000000001" customHeight="1">
      <c r="A161" s="17" t="s">
        <v>63</v>
      </c>
      <c r="B161" s="18">
        <v>7596</v>
      </c>
      <c r="C161" s="18">
        <v>7596</v>
      </c>
      <c r="D161" s="18">
        <v>7977</v>
      </c>
      <c r="E161" s="12">
        <f t="shared" si="2"/>
        <v>105.01579778830963</v>
      </c>
    </row>
    <row r="162" spans="1:5" ht="20.100000000000001" customHeight="1">
      <c r="A162" s="17" t="s">
        <v>37</v>
      </c>
      <c r="B162" s="18">
        <v>819</v>
      </c>
      <c r="C162" s="18">
        <v>819</v>
      </c>
      <c r="D162" s="18">
        <v>860</v>
      </c>
      <c r="E162" s="12">
        <f t="shared" si="2"/>
        <v>105.00610500610502</v>
      </c>
    </row>
    <row r="163" spans="1:5" ht="20.100000000000001" customHeight="1">
      <c r="A163" s="17" t="s">
        <v>38</v>
      </c>
      <c r="B163" s="18">
        <v>28</v>
      </c>
      <c r="C163" s="18">
        <v>28</v>
      </c>
      <c r="D163" s="18">
        <v>29</v>
      </c>
      <c r="E163" s="12">
        <f t="shared" si="2"/>
        <v>103.57142857142858</v>
      </c>
    </row>
    <row r="164" spans="1:5" ht="20.100000000000001" customHeight="1">
      <c r="A164" s="17" t="s">
        <v>388</v>
      </c>
      <c r="B164" s="18">
        <v>0</v>
      </c>
      <c r="C164" s="18">
        <v>0</v>
      </c>
      <c r="D164" s="18"/>
      <c r="E164" s="12" t="e">
        <f t="shared" si="2"/>
        <v>#DIV/0!</v>
      </c>
    </row>
    <row r="165" spans="1:5" ht="20.100000000000001" customHeight="1">
      <c r="A165" s="17" t="s">
        <v>459</v>
      </c>
      <c r="B165" s="18">
        <v>0</v>
      </c>
      <c r="C165" s="18">
        <v>0</v>
      </c>
      <c r="D165" s="18"/>
      <c r="E165" s="12" t="e">
        <f t="shared" si="2"/>
        <v>#DIV/0!</v>
      </c>
    </row>
    <row r="166" spans="1:5" ht="20.100000000000001" customHeight="1">
      <c r="A166" s="17" t="s">
        <v>460</v>
      </c>
      <c r="B166" s="18">
        <v>0</v>
      </c>
      <c r="C166" s="18">
        <v>0</v>
      </c>
      <c r="D166" s="18"/>
      <c r="E166" s="12" t="e">
        <f t="shared" si="2"/>
        <v>#DIV/0!</v>
      </c>
    </row>
    <row r="167" spans="1:5" ht="20.100000000000001" customHeight="1">
      <c r="A167" s="17" t="s">
        <v>461</v>
      </c>
      <c r="B167" s="18">
        <v>150</v>
      </c>
      <c r="C167" s="18">
        <v>150</v>
      </c>
      <c r="D167" s="18">
        <v>158</v>
      </c>
      <c r="E167" s="12">
        <f t="shared" si="2"/>
        <v>105.33333333333333</v>
      </c>
    </row>
    <row r="168" spans="1:5" ht="20.100000000000001" customHeight="1">
      <c r="A168" s="17" t="s">
        <v>462</v>
      </c>
      <c r="B168" s="18">
        <v>100</v>
      </c>
      <c r="C168" s="18">
        <v>100</v>
      </c>
      <c r="D168" s="18">
        <v>105</v>
      </c>
      <c r="E168" s="12">
        <f t="shared" si="2"/>
        <v>105</v>
      </c>
    </row>
    <row r="169" spans="1:5" ht="20.100000000000001" customHeight="1">
      <c r="A169" s="17" t="s">
        <v>463</v>
      </c>
      <c r="B169" s="18">
        <v>0</v>
      </c>
      <c r="C169" s="18">
        <v>0</v>
      </c>
      <c r="D169" s="18"/>
      <c r="E169" s="12" t="e">
        <f t="shared" si="2"/>
        <v>#DIV/0!</v>
      </c>
    </row>
    <row r="170" spans="1:5" ht="20.100000000000001" customHeight="1">
      <c r="A170" s="17" t="s">
        <v>464</v>
      </c>
      <c r="B170" s="18">
        <v>0</v>
      </c>
      <c r="C170" s="18">
        <v>0</v>
      </c>
      <c r="D170" s="18"/>
      <c r="E170" s="12" t="e">
        <f t="shared" si="2"/>
        <v>#DIV/0!</v>
      </c>
    </row>
    <row r="171" spans="1:5" ht="20.100000000000001" customHeight="1">
      <c r="A171" s="17" t="s">
        <v>416</v>
      </c>
      <c r="B171" s="18">
        <v>0</v>
      </c>
      <c r="C171" s="18">
        <v>0</v>
      </c>
      <c r="D171" s="18"/>
      <c r="E171" s="12" t="e">
        <f t="shared" si="2"/>
        <v>#DIV/0!</v>
      </c>
    </row>
    <row r="172" spans="1:5" ht="20.100000000000001" customHeight="1">
      <c r="A172" s="17" t="s">
        <v>253</v>
      </c>
      <c r="B172" s="18">
        <v>765</v>
      </c>
      <c r="C172" s="18">
        <v>765</v>
      </c>
      <c r="D172" s="18">
        <v>804</v>
      </c>
      <c r="E172" s="12">
        <f t="shared" si="2"/>
        <v>105.09803921568628</v>
      </c>
    </row>
    <row r="173" spans="1:5" ht="20.100000000000001" customHeight="1">
      <c r="A173" s="17" t="s">
        <v>64</v>
      </c>
      <c r="B173" s="18">
        <v>5734</v>
      </c>
      <c r="C173" s="18">
        <v>5734</v>
      </c>
      <c r="D173" s="18">
        <v>6021</v>
      </c>
      <c r="E173" s="12">
        <f t="shared" si="2"/>
        <v>105.00523194977329</v>
      </c>
    </row>
    <row r="174" spans="1:5" ht="20.100000000000001" customHeight="1">
      <c r="A174" s="17" t="s">
        <v>465</v>
      </c>
      <c r="B174" s="18">
        <v>0</v>
      </c>
      <c r="C174" s="18">
        <v>0</v>
      </c>
      <c r="D174" s="18"/>
      <c r="E174" s="12" t="e">
        <f t="shared" si="2"/>
        <v>#DIV/0!</v>
      </c>
    </row>
    <row r="175" spans="1:5" ht="20.100000000000001" customHeight="1">
      <c r="A175" s="17" t="s">
        <v>37</v>
      </c>
      <c r="B175" s="18">
        <v>0</v>
      </c>
      <c r="C175" s="18">
        <v>0</v>
      </c>
      <c r="D175" s="18"/>
      <c r="E175" s="12" t="e">
        <f t="shared" si="2"/>
        <v>#DIV/0!</v>
      </c>
    </row>
    <row r="176" spans="1:5" ht="20.100000000000001" customHeight="1">
      <c r="A176" s="17" t="s">
        <v>38</v>
      </c>
      <c r="B176" s="18">
        <v>0</v>
      </c>
      <c r="C176" s="18">
        <v>0</v>
      </c>
      <c r="D176" s="18"/>
      <c r="E176" s="12" t="e">
        <f t="shared" si="2"/>
        <v>#DIV/0!</v>
      </c>
    </row>
    <row r="177" spans="1:5" ht="20.100000000000001" customHeight="1">
      <c r="A177" s="17" t="s">
        <v>388</v>
      </c>
      <c r="B177" s="18">
        <v>0</v>
      </c>
      <c r="C177" s="18">
        <v>0</v>
      </c>
      <c r="D177" s="18"/>
      <c r="E177" s="12" t="e">
        <f t="shared" si="2"/>
        <v>#DIV/0!</v>
      </c>
    </row>
    <row r="178" spans="1:5" ht="20.100000000000001" customHeight="1">
      <c r="A178" s="17" t="s">
        <v>466</v>
      </c>
      <c r="B178" s="18">
        <v>0</v>
      </c>
      <c r="C178" s="18">
        <v>0</v>
      </c>
      <c r="D178" s="18"/>
      <c r="E178" s="12" t="e">
        <f t="shared" si="2"/>
        <v>#DIV/0!</v>
      </c>
    </row>
    <row r="179" spans="1:5" ht="20.100000000000001" customHeight="1">
      <c r="A179" s="17" t="s">
        <v>253</v>
      </c>
      <c r="B179" s="18">
        <v>0</v>
      </c>
      <c r="C179" s="18">
        <v>0</v>
      </c>
      <c r="D179" s="18"/>
      <c r="E179" s="12" t="e">
        <f t="shared" si="2"/>
        <v>#DIV/0!</v>
      </c>
    </row>
    <row r="180" spans="1:5" ht="20.100000000000001" customHeight="1">
      <c r="A180" s="17" t="s">
        <v>467</v>
      </c>
      <c r="B180" s="18">
        <v>0</v>
      </c>
      <c r="C180" s="18">
        <v>0</v>
      </c>
      <c r="D180" s="18"/>
      <c r="E180" s="12" t="e">
        <f t="shared" si="2"/>
        <v>#DIV/0!</v>
      </c>
    </row>
    <row r="181" spans="1:5" ht="20.100000000000001" customHeight="1">
      <c r="A181" s="17" t="s">
        <v>468</v>
      </c>
      <c r="B181" s="18">
        <v>143</v>
      </c>
      <c r="C181" s="18">
        <v>143</v>
      </c>
      <c r="D181" s="18">
        <v>150</v>
      </c>
      <c r="E181" s="12">
        <f t="shared" si="2"/>
        <v>104.89510489510489</v>
      </c>
    </row>
    <row r="182" spans="1:5" ht="20.100000000000001" customHeight="1">
      <c r="A182" s="17" t="s">
        <v>37</v>
      </c>
      <c r="B182" s="18">
        <v>0</v>
      </c>
      <c r="C182" s="18">
        <v>0</v>
      </c>
      <c r="D182" s="18"/>
      <c r="E182" s="12" t="e">
        <f t="shared" si="2"/>
        <v>#DIV/0!</v>
      </c>
    </row>
    <row r="183" spans="1:5" ht="20.100000000000001" customHeight="1">
      <c r="A183" s="17" t="s">
        <v>38</v>
      </c>
      <c r="B183" s="18">
        <v>143</v>
      </c>
      <c r="C183" s="18">
        <v>143</v>
      </c>
      <c r="D183" s="18">
        <v>150</v>
      </c>
      <c r="E183" s="12">
        <f t="shared" si="2"/>
        <v>104.89510489510489</v>
      </c>
    </row>
    <row r="184" spans="1:5" ht="20.100000000000001" customHeight="1">
      <c r="A184" s="17" t="s">
        <v>388</v>
      </c>
      <c r="B184" s="18">
        <v>0</v>
      </c>
      <c r="C184" s="18">
        <v>0</v>
      </c>
      <c r="D184" s="18"/>
      <c r="E184" s="12" t="e">
        <f t="shared" si="2"/>
        <v>#DIV/0!</v>
      </c>
    </row>
    <row r="185" spans="1:5" ht="20.100000000000001" customHeight="1">
      <c r="A185" s="17" t="s">
        <v>469</v>
      </c>
      <c r="B185" s="18">
        <v>0</v>
      </c>
      <c r="C185" s="18">
        <v>0</v>
      </c>
      <c r="D185" s="18"/>
      <c r="E185" s="12" t="e">
        <f t="shared" si="2"/>
        <v>#DIV/0!</v>
      </c>
    </row>
    <row r="186" spans="1:5" ht="20.100000000000001" customHeight="1">
      <c r="A186" s="17" t="s">
        <v>253</v>
      </c>
      <c r="B186" s="18">
        <v>0</v>
      </c>
      <c r="C186" s="18">
        <v>0</v>
      </c>
      <c r="D186" s="18"/>
      <c r="E186" s="12" t="e">
        <f t="shared" si="2"/>
        <v>#DIV/0!</v>
      </c>
    </row>
    <row r="187" spans="1:5" ht="20.100000000000001" customHeight="1">
      <c r="A187" s="17" t="s">
        <v>470</v>
      </c>
      <c r="B187" s="18">
        <v>0</v>
      </c>
      <c r="C187" s="18">
        <v>0</v>
      </c>
      <c r="D187" s="18"/>
      <c r="E187" s="12" t="e">
        <f t="shared" si="2"/>
        <v>#DIV/0!</v>
      </c>
    </row>
    <row r="188" spans="1:5" ht="20.100000000000001" customHeight="1">
      <c r="A188" s="17" t="s">
        <v>65</v>
      </c>
      <c r="B188" s="18">
        <v>62</v>
      </c>
      <c r="C188" s="18">
        <v>62</v>
      </c>
      <c r="D188" s="18">
        <v>65</v>
      </c>
      <c r="E188" s="12">
        <f t="shared" si="2"/>
        <v>104.83870967741935</v>
      </c>
    </row>
    <row r="189" spans="1:5" ht="20.100000000000001" customHeight="1">
      <c r="A189" s="17" t="s">
        <v>37</v>
      </c>
      <c r="B189" s="18">
        <v>0</v>
      </c>
      <c r="C189" s="18">
        <v>0</v>
      </c>
      <c r="D189" s="18"/>
      <c r="E189" s="12" t="e">
        <f t="shared" si="2"/>
        <v>#DIV/0!</v>
      </c>
    </row>
    <row r="190" spans="1:5" ht="20.100000000000001" customHeight="1">
      <c r="A190" s="17" t="s">
        <v>38</v>
      </c>
      <c r="B190" s="18">
        <v>50</v>
      </c>
      <c r="C190" s="18">
        <v>50</v>
      </c>
      <c r="D190" s="18">
        <v>52</v>
      </c>
      <c r="E190" s="12">
        <f t="shared" si="2"/>
        <v>104</v>
      </c>
    </row>
    <row r="191" spans="1:5" ht="20.100000000000001" customHeight="1">
      <c r="A191" s="17" t="s">
        <v>388</v>
      </c>
      <c r="B191" s="18">
        <v>0</v>
      </c>
      <c r="C191" s="18">
        <v>0</v>
      </c>
      <c r="D191" s="18"/>
      <c r="E191" s="12" t="e">
        <f t="shared" si="2"/>
        <v>#DIV/0!</v>
      </c>
    </row>
    <row r="192" spans="1:5" ht="20.100000000000001" customHeight="1">
      <c r="A192" s="17" t="s">
        <v>471</v>
      </c>
      <c r="B192" s="18">
        <v>0</v>
      </c>
      <c r="C192" s="18">
        <v>0</v>
      </c>
      <c r="D192" s="18"/>
      <c r="E192" s="12" t="e">
        <f t="shared" si="2"/>
        <v>#DIV/0!</v>
      </c>
    </row>
    <row r="193" spans="1:5" ht="20.100000000000001" customHeight="1">
      <c r="A193" s="17" t="s">
        <v>472</v>
      </c>
      <c r="B193" s="18">
        <v>12</v>
      </c>
      <c r="C193" s="18">
        <v>12</v>
      </c>
      <c r="D193" s="18">
        <v>13</v>
      </c>
      <c r="E193" s="12">
        <f t="shared" si="2"/>
        <v>108.33333333333333</v>
      </c>
    </row>
    <row r="194" spans="1:5" ht="20.100000000000001" customHeight="1">
      <c r="A194" s="17" t="s">
        <v>473</v>
      </c>
      <c r="B194" s="18">
        <v>0</v>
      </c>
      <c r="C194" s="18">
        <v>0</v>
      </c>
      <c r="D194" s="18"/>
      <c r="E194" s="12" t="e">
        <f t="shared" si="2"/>
        <v>#DIV/0!</v>
      </c>
    </row>
    <row r="195" spans="1:5" ht="20.100000000000001" customHeight="1">
      <c r="A195" s="17" t="s">
        <v>253</v>
      </c>
      <c r="B195" s="18">
        <v>0</v>
      </c>
      <c r="C195" s="18">
        <v>0</v>
      </c>
      <c r="D195" s="18"/>
      <c r="E195" s="12" t="e">
        <f t="shared" si="2"/>
        <v>#DIV/0!</v>
      </c>
    </row>
    <row r="196" spans="1:5" ht="20.100000000000001" customHeight="1">
      <c r="A196" s="17" t="s">
        <v>474</v>
      </c>
      <c r="B196" s="18">
        <v>0</v>
      </c>
      <c r="C196" s="18">
        <v>0</v>
      </c>
      <c r="D196" s="18"/>
      <c r="E196" s="12" t="e">
        <f t="shared" si="2"/>
        <v>#DIV/0!</v>
      </c>
    </row>
    <row r="197" spans="1:5" ht="20.100000000000001" customHeight="1">
      <c r="A197" s="17" t="s">
        <v>66</v>
      </c>
      <c r="B197" s="18">
        <v>1155</v>
      </c>
      <c r="C197" s="18">
        <v>1155</v>
      </c>
      <c r="D197" s="18">
        <v>1212</v>
      </c>
      <c r="E197" s="12">
        <f t="shared" ref="E197:E260" si="3">D197/C197*100</f>
        <v>104.93506493506493</v>
      </c>
    </row>
    <row r="198" spans="1:5" ht="20.100000000000001" customHeight="1">
      <c r="A198" s="17" t="s">
        <v>37</v>
      </c>
      <c r="B198" s="18">
        <v>660</v>
      </c>
      <c r="C198" s="18">
        <v>660</v>
      </c>
      <c r="D198" s="18">
        <v>693</v>
      </c>
      <c r="E198" s="12">
        <f t="shared" si="3"/>
        <v>105</v>
      </c>
    </row>
    <row r="199" spans="1:5" ht="20.100000000000001" customHeight="1">
      <c r="A199" s="17" t="s">
        <v>38</v>
      </c>
      <c r="B199" s="18">
        <v>495</v>
      </c>
      <c r="C199" s="18">
        <v>495</v>
      </c>
      <c r="D199" s="18">
        <v>519</v>
      </c>
      <c r="E199" s="12">
        <f t="shared" si="3"/>
        <v>104.84848484848486</v>
      </c>
    </row>
    <row r="200" spans="1:5" ht="20.100000000000001" customHeight="1">
      <c r="A200" s="17" t="s">
        <v>388</v>
      </c>
      <c r="B200" s="18">
        <v>0</v>
      </c>
      <c r="C200" s="18">
        <v>0</v>
      </c>
      <c r="D200" s="18"/>
      <c r="E200" s="12" t="e">
        <f t="shared" si="3"/>
        <v>#DIV/0!</v>
      </c>
    </row>
    <row r="201" spans="1:5" ht="20.100000000000001" customHeight="1">
      <c r="A201" s="17" t="s">
        <v>67</v>
      </c>
      <c r="B201" s="18">
        <v>0</v>
      </c>
      <c r="C201" s="18">
        <v>0</v>
      </c>
      <c r="D201" s="18"/>
      <c r="E201" s="12" t="e">
        <f t="shared" si="3"/>
        <v>#DIV/0!</v>
      </c>
    </row>
    <row r="202" spans="1:5" ht="20.100000000000001" customHeight="1">
      <c r="A202" s="17" t="s">
        <v>475</v>
      </c>
      <c r="B202" s="18">
        <v>0</v>
      </c>
      <c r="C202" s="18">
        <v>0</v>
      </c>
      <c r="D202" s="18"/>
      <c r="E202" s="12" t="e">
        <f t="shared" si="3"/>
        <v>#DIV/0!</v>
      </c>
    </row>
    <row r="203" spans="1:5" ht="20.100000000000001" customHeight="1">
      <c r="A203" s="17" t="s">
        <v>68</v>
      </c>
      <c r="B203" s="18">
        <v>1047</v>
      </c>
      <c r="C203" s="18">
        <v>1047</v>
      </c>
      <c r="D203" s="18">
        <v>1099</v>
      </c>
      <c r="E203" s="12">
        <f t="shared" si="3"/>
        <v>104.96657115568291</v>
      </c>
    </row>
    <row r="204" spans="1:5" ht="20.100000000000001" customHeight="1">
      <c r="A204" s="17" t="s">
        <v>37</v>
      </c>
      <c r="B204" s="18">
        <v>604</v>
      </c>
      <c r="C204" s="18">
        <v>604</v>
      </c>
      <c r="D204" s="18">
        <v>634</v>
      </c>
      <c r="E204" s="12">
        <f t="shared" si="3"/>
        <v>104.96688741721853</v>
      </c>
    </row>
    <row r="205" spans="1:5" ht="20.100000000000001" customHeight="1">
      <c r="A205" s="17" t="s">
        <v>38</v>
      </c>
      <c r="B205" s="18">
        <v>277</v>
      </c>
      <c r="C205" s="18">
        <v>277</v>
      </c>
      <c r="D205" s="18">
        <v>291</v>
      </c>
      <c r="E205" s="12">
        <f t="shared" si="3"/>
        <v>105.05415162454874</v>
      </c>
    </row>
    <row r="206" spans="1:5" ht="20.100000000000001" customHeight="1">
      <c r="A206" s="17" t="s">
        <v>388</v>
      </c>
      <c r="B206" s="18">
        <v>0</v>
      </c>
      <c r="C206" s="18">
        <v>0</v>
      </c>
      <c r="D206" s="18"/>
      <c r="E206" s="12" t="e">
        <f t="shared" si="3"/>
        <v>#DIV/0!</v>
      </c>
    </row>
    <row r="207" spans="1:5" ht="20.100000000000001" customHeight="1">
      <c r="A207" s="17" t="s">
        <v>395</v>
      </c>
      <c r="B207" s="18">
        <v>0</v>
      </c>
      <c r="C207" s="18">
        <v>0</v>
      </c>
      <c r="D207" s="18"/>
      <c r="E207" s="12" t="e">
        <f t="shared" si="3"/>
        <v>#DIV/0!</v>
      </c>
    </row>
    <row r="208" spans="1:5" ht="20.100000000000001" customHeight="1">
      <c r="A208" s="17" t="s">
        <v>253</v>
      </c>
      <c r="B208" s="18">
        <v>0</v>
      </c>
      <c r="C208" s="18">
        <v>0</v>
      </c>
      <c r="D208" s="18"/>
      <c r="E208" s="12" t="e">
        <f t="shared" si="3"/>
        <v>#DIV/0!</v>
      </c>
    </row>
    <row r="209" spans="1:5" ht="20.100000000000001" customHeight="1">
      <c r="A209" s="17" t="s">
        <v>69</v>
      </c>
      <c r="B209" s="18">
        <v>166</v>
      </c>
      <c r="C209" s="18">
        <v>166</v>
      </c>
      <c r="D209" s="18">
        <v>174</v>
      </c>
      <c r="E209" s="12">
        <f t="shared" si="3"/>
        <v>104.81927710843372</v>
      </c>
    </row>
    <row r="210" spans="1:5" ht="20.100000000000001" customHeight="1">
      <c r="A210" s="17" t="s">
        <v>70</v>
      </c>
      <c r="B210" s="18">
        <v>1784</v>
      </c>
      <c r="C210" s="18">
        <v>1784</v>
      </c>
      <c r="D210" s="18">
        <v>1873</v>
      </c>
      <c r="E210" s="12">
        <f t="shared" si="3"/>
        <v>104.98878923766817</v>
      </c>
    </row>
    <row r="211" spans="1:5" ht="20.100000000000001" customHeight="1">
      <c r="A211" s="17" t="s">
        <v>37</v>
      </c>
      <c r="B211" s="18">
        <v>1049</v>
      </c>
      <c r="C211" s="18">
        <v>1049</v>
      </c>
      <c r="D211" s="18">
        <v>1101</v>
      </c>
      <c r="E211" s="12">
        <f t="shared" si="3"/>
        <v>104.95710200190658</v>
      </c>
    </row>
    <row r="212" spans="1:5" ht="20.100000000000001" customHeight="1">
      <c r="A212" s="17" t="s">
        <v>38</v>
      </c>
      <c r="B212" s="18">
        <v>474</v>
      </c>
      <c r="C212" s="18">
        <v>474</v>
      </c>
      <c r="D212" s="18">
        <v>498</v>
      </c>
      <c r="E212" s="12">
        <f t="shared" si="3"/>
        <v>105.0632911392405</v>
      </c>
    </row>
    <row r="213" spans="1:5" ht="20.100000000000001" customHeight="1">
      <c r="A213" s="17" t="s">
        <v>388</v>
      </c>
      <c r="B213" s="18">
        <v>0</v>
      </c>
      <c r="C213" s="18">
        <v>0</v>
      </c>
      <c r="D213" s="18"/>
      <c r="E213" s="12" t="e">
        <f t="shared" si="3"/>
        <v>#DIV/0!</v>
      </c>
    </row>
    <row r="214" spans="1:5" ht="20.100000000000001" customHeight="1">
      <c r="A214" s="17" t="s">
        <v>476</v>
      </c>
      <c r="B214" s="18">
        <v>0</v>
      </c>
      <c r="C214" s="18">
        <v>0</v>
      </c>
      <c r="D214" s="18"/>
      <c r="E214" s="12" t="e">
        <f t="shared" si="3"/>
        <v>#DIV/0!</v>
      </c>
    </row>
    <row r="215" spans="1:5" ht="20.100000000000001" customHeight="1">
      <c r="A215" s="17" t="s">
        <v>477</v>
      </c>
      <c r="B215" s="18">
        <v>0</v>
      </c>
      <c r="C215" s="18">
        <v>0</v>
      </c>
      <c r="D215" s="18"/>
      <c r="E215" s="12" t="e">
        <f t="shared" si="3"/>
        <v>#DIV/0!</v>
      </c>
    </row>
    <row r="216" spans="1:5" ht="20.100000000000001" customHeight="1">
      <c r="A216" s="17" t="s">
        <v>253</v>
      </c>
      <c r="B216" s="18">
        <v>0</v>
      </c>
      <c r="C216" s="18">
        <v>0</v>
      </c>
      <c r="D216" s="18"/>
      <c r="E216" s="12" t="e">
        <f t="shared" si="3"/>
        <v>#DIV/0!</v>
      </c>
    </row>
    <row r="217" spans="1:5" ht="20.100000000000001" customHeight="1">
      <c r="A217" s="17" t="s">
        <v>71</v>
      </c>
      <c r="B217" s="18">
        <v>261</v>
      </c>
      <c r="C217" s="18">
        <v>261</v>
      </c>
      <c r="D217" s="18">
        <v>274</v>
      </c>
      <c r="E217" s="12">
        <f t="shared" si="3"/>
        <v>104.98084291187739</v>
      </c>
    </row>
    <row r="218" spans="1:5" ht="20.100000000000001" customHeight="1">
      <c r="A218" s="17" t="s">
        <v>72</v>
      </c>
      <c r="B218" s="18">
        <v>5084</v>
      </c>
      <c r="C218" s="18">
        <v>5084</v>
      </c>
      <c r="D218" s="18">
        <v>5338</v>
      </c>
      <c r="E218" s="12">
        <f t="shared" si="3"/>
        <v>104.99606608969316</v>
      </c>
    </row>
    <row r="219" spans="1:5" ht="20.100000000000001" customHeight="1">
      <c r="A219" s="17" t="s">
        <v>37</v>
      </c>
      <c r="B219" s="18">
        <v>2437</v>
      </c>
      <c r="C219" s="18">
        <v>2437</v>
      </c>
      <c r="D219" s="18">
        <v>2559</v>
      </c>
      <c r="E219" s="12">
        <f t="shared" si="3"/>
        <v>105.00615510874024</v>
      </c>
    </row>
    <row r="220" spans="1:5" ht="20.100000000000001" customHeight="1">
      <c r="A220" s="17" t="s">
        <v>38</v>
      </c>
      <c r="B220" s="18">
        <v>2292</v>
      </c>
      <c r="C220" s="18">
        <v>2292</v>
      </c>
      <c r="D220" s="18">
        <v>2407</v>
      </c>
      <c r="E220" s="12">
        <f t="shared" si="3"/>
        <v>105.0174520069808</v>
      </c>
    </row>
    <row r="221" spans="1:5" ht="20.100000000000001" customHeight="1">
      <c r="A221" s="17" t="s">
        <v>388</v>
      </c>
      <c r="B221" s="18">
        <v>0</v>
      </c>
      <c r="C221" s="18">
        <v>0</v>
      </c>
      <c r="D221" s="18"/>
      <c r="E221" s="12" t="e">
        <f t="shared" si="3"/>
        <v>#DIV/0!</v>
      </c>
    </row>
    <row r="222" spans="1:5" ht="20.100000000000001" customHeight="1">
      <c r="A222" s="17" t="s">
        <v>478</v>
      </c>
      <c r="B222" s="18">
        <v>0</v>
      </c>
      <c r="C222" s="18">
        <v>0</v>
      </c>
      <c r="D222" s="18"/>
      <c r="E222" s="12" t="e">
        <f t="shared" si="3"/>
        <v>#DIV/0!</v>
      </c>
    </row>
    <row r="223" spans="1:5" ht="20.100000000000001" customHeight="1">
      <c r="A223" s="17" t="s">
        <v>253</v>
      </c>
      <c r="B223" s="18">
        <v>71</v>
      </c>
      <c r="C223" s="18">
        <v>71</v>
      </c>
      <c r="D223" s="18">
        <v>74</v>
      </c>
      <c r="E223" s="12">
        <f t="shared" si="3"/>
        <v>104.22535211267605</v>
      </c>
    </row>
    <row r="224" spans="1:5" ht="20.100000000000001" customHeight="1">
      <c r="A224" s="17" t="s">
        <v>73</v>
      </c>
      <c r="B224" s="18">
        <v>284</v>
      </c>
      <c r="C224" s="18">
        <v>284</v>
      </c>
      <c r="D224" s="18">
        <v>298</v>
      </c>
      <c r="E224" s="12">
        <f t="shared" si="3"/>
        <v>104.92957746478872</v>
      </c>
    </row>
    <row r="225" spans="1:5" ht="20.100000000000001" customHeight="1">
      <c r="A225" s="17" t="s">
        <v>74</v>
      </c>
      <c r="B225" s="18">
        <v>2548</v>
      </c>
      <c r="C225" s="18">
        <v>2548</v>
      </c>
      <c r="D225" s="18">
        <v>2676</v>
      </c>
      <c r="E225" s="12">
        <f t="shared" si="3"/>
        <v>105.02354788069074</v>
      </c>
    </row>
    <row r="226" spans="1:5" ht="20.100000000000001" customHeight="1">
      <c r="A226" s="17" t="s">
        <v>37</v>
      </c>
      <c r="B226" s="18">
        <v>943</v>
      </c>
      <c r="C226" s="18">
        <v>943</v>
      </c>
      <c r="D226" s="18">
        <v>990</v>
      </c>
      <c r="E226" s="12">
        <f t="shared" si="3"/>
        <v>104.98409331919407</v>
      </c>
    </row>
    <row r="227" spans="1:5" ht="20.100000000000001" customHeight="1">
      <c r="A227" s="17" t="s">
        <v>38</v>
      </c>
      <c r="B227" s="18">
        <v>704</v>
      </c>
      <c r="C227" s="18">
        <v>704</v>
      </c>
      <c r="D227" s="18">
        <v>739</v>
      </c>
      <c r="E227" s="12">
        <f t="shared" si="3"/>
        <v>104.97159090909092</v>
      </c>
    </row>
    <row r="228" spans="1:5" ht="20.100000000000001" customHeight="1">
      <c r="A228" s="17" t="s">
        <v>388</v>
      </c>
      <c r="B228" s="18">
        <v>0</v>
      </c>
      <c r="C228" s="18">
        <v>0</v>
      </c>
      <c r="D228" s="18"/>
      <c r="E228" s="12" t="e">
        <f t="shared" si="3"/>
        <v>#DIV/0!</v>
      </c>
    </row>
    <row r="229" spans="1:5" ht="20.100000000000001" customHeight="1">
      <c r="A229" s="17" t="s">
        <v>253</v>
      </c>
      <c r="B229" s="18">
        <v>110</v>
      </c>
      <c r="C229" s="18">
        <v>110</v>
      </c>
      <c r="D229" s="18">
        <v>116</v>
      </c>
      <c r="E229" s="12">
        <f t="shared" si="3"/>
        <v>105.45454545454544</v>
      </c>
    </row>
    <row r="230" spans="1:5" ht="20.100000000000001" customHeight="1">
      <c r="A230" s="17" t="s">
        <v>75</v>
      </c>
      <c r="B230" s="18">
        <v>791</v>
      </c>
      <c r="C230" s="18">
        <v>791</v>
      </c>
      <c r="D230" s="18">
        <v>831</v>
      </c>
      <c r="E230" s="12">
        <f t="shared" si="3"/>
        <v>105.05689001264223</v>
      </c>
    </row>
    <row r="231" spans="1:5" ht="20.100000000000001" customHeight="1">
      <c r="A231" s="17" t="s">
        <v>76</v>
      </c>
      <c r="B231" s="18">
        <v>2140</v>
      </c>
      <c r="C231" s="18">
        <v>2140</v>
      </c>
      <c r="D231" s="18">
        <v>2247</v>
      </c>
      <c r="E231" s="12">
        <f t="shared" si="3"/>
        <v>105</v>
      </c>
    </row>
    <row r="232" spans="1:5" ht="20.100000000000001" customHeight="1">
      <c r="A232" s="17" t="s">
        <v>37</v>
      </c>
      <c r="B232" s="18">
        <v>806</v>
      </c>
      <c r="C232" s="18">
        <v>806</v>
      </c>
      <c r="D232" s="18">
        <v>847</v>
      </c>
      <c r="E232" s="12">
        <f t="shared" si="3"/>
        <v>105.08684863523574</v>
      </c>
    </row>
    <row r="233" spans="1:5" ht="20.100000000000001" customHeight="1">
      <c r="A233" s="17" t="s">
        <v>38</v>
      </c>
      <c r="B233" s="18">
        <v>373</v>
      </c>
      <c r="C233" s="18">
        <v>373</v>
      </c>
      <c r="D233" s="18">
        <v>392</v>
      </c>
      <c r="E233" s="12">
        <f t="shared" si="3"/>
        <v>105.09383378016086</v>
      </c>
    </row>
    <row r="234" spans="1:5" ht="20.100000000000001" customHeight="1">
      <c r="A234" s="17" t="s">
        <v>388</v>
      </c>
      <c r="B234" s="18">
        <v>0</v>
      </c>
      <c r="C234" s="18">
        <v>0</v>
      </c>
      <c r="D234" s="18"/>
      <c r="E234" s="12" t="e">
        <f t="shared" si="3"/>
        <v>#DIV/0!</v>
      </c>
    </row>
    <row r="235" spans="1:5" ht="20.100000000000001" customHeight="1">
      <c r="A235" s="17" t="s">
        <v>253</v>
      </c>
      <c r="B235" s="18">
        <v>0</v>
      </c>
      <c r="C235" s="18">
        <v>0</v>
      </c>
      <c r="D235" s="18"/>
      <c r="E235" s="12" t="e">
        <f t="shared" si="3"/>
        <v>#DIV/0!</v>
      </c>
    </row>
    <row r="236" spans="1:5" ht="20.100000000000001" customHeight="1">
      <c r="A236" s="17" t="s">
        <v>77</v>
      </c>
      <c r="B236" s="18">
        <v>961</v>
      </c>
      <c r="C236" s="18">
        <v>961</v>
      </c>
      <c r="D236" s="18">
        <v>1008</v>
      </c>
      <c r="E236" s="12">
        <f t="shared" si="3"/>
        <v>104.89073881373569</v>
      </c>
    </row>
    <row r="237" spans="1:5" ht="20.100000000000001" customHeight="1">
      <c r="A237" s="17" t="s">
        <v>78</v>
      </c>
      <c r="B237" s="18">
        <v>1089</v>
      </c>
      <c r="C237" s="18">
        <v>1089</v>
      </c>
      <c r="D237" s="18">
        <v>1143</v>
      </c>
      <c r="E237" s="12">
        <f t="shared" si="3"/>
        <v>104.95867768595042</v>
      </c>
    </row>
    <row r="238" spans="1:5" ht="20.100000000000001" customHeight="1">
      <c r="A238" s="17" t="s">
        <v>37</v>
      </c>
      <c r="B238" s="18">
        <v>803</v>
      </c>
      <c r="C238" s="18">
        <v>803</v>
      </c>
      <c r="D238" s="18">
        <v>843</v>
      </c>
      <c r="E238" s="12">
        <f t="shared" si="3"/>
        <v>104.98132004981319</v>
      </c>
    </row>
    <row r="239" spans="1:5" ht="20.100000000000001" customHeight="1">
      <c r="A239" s="17" t="s">
        <v>38</v>
      </c>
      <c r="B239" s="18">
        <v>286</v>
      </c>
      <c r="C239" s="18">
        <v>286</v>
      </c>
      <c r="D239" s="18">
        <v>300</v>
      </c>
      <c r="E239" s="12">
        <f t="shared" si="3"/>
        <v>104.89510489510489</v>
      </c>
    </row>
    <row r="240" spans="1:5" ht="20.100000000000001" customHeight="1">
      <c r="A240" s="17" t="s">
        <v>388</v>
      </c>
      <c r="B240" s="18">
        <v>0</v>
      </c>
      <c r="C240" s="18">
        <v>0</v>
      </c>
      <c r="D240" s="18"/>
      <c r="E240" s="12" t="e">
        <f t="shared" si="3"/>
        <v>#DIV/0!</v>
      </c>
    </row>
    <row r="241" spans="1:5" ht="20.100000000000001" customHeight="1">
      <c r="A241" s="17" t="s">
        <v>253</v>
      </c>
      <c r="B241" s="18">
        <v>0</v>
      </c>
      <c r="C241" s="18">
        <v>0</v>
      </c>
      <c r="D241" s="18"/>
      <c r="E241" s="12" t="e">
        <f t="shared" si="3"/>
        <v>#DIV/0!</v>
      </c>
    </row>
    <row r="242" spans="1:5" ht="20.100000000000001" customHeight="1">
      <c r="A242" s="17" t="s">
        <v>479</v>
      </c>
      <c r="B242" s="18">
        <v>0</v>
      </c>
      <c r="C242" s="18">
        <v>0</v>
      </c>
      <c r="D242" s="18"/>
      <c r="E242" s="12" t="e">
        <f t="shared" si="3"/>
        <v>#DIV/0!</v>
      </c>
    </row>
    <row r="243" spans="1:5" ht="20.100000000000001" customHeight="1">
      <c r="A243" s="17" t="s">
        <v>480</v>
      </c>
      <c r="B243" s="18">
        <v>0</v>
      </c>
      <c r="C243" s="18">
        <v>0</v>
      </c>
      <c r="D243" s="18"/>
      <c r="E243" s="12" t="e">
        <f t="shared" si="3"/>
        <v>#DIV/0!</v>
      </c>
    </row>
    <row r="244" spans="1:5" ht="20.100000000000001" customHeight="1">
      <c r="A244" s="17" t="s">
        <v>37</v>
      </c>
      <c r="B244" s="18">
        <v>0</v>
      </c>
      <c r="C244" s="18">
        <v>0</v>
      </c>
      <c r="D244" s="18"/>
      <c r="E244" s="12" t="e">
        <f t="shared" si="3"/>
        <v>#DIV/0!</v>
      </c>
    </row>
    <row r="245" spans="1:5" ht="20.100000000000001" customHeight="1">
      <c r="A245" s="17" t="s">
        <v>38</v>
      </c>
      <c r="B245" s="18">
        <v>0</v>
      </c>
      <c r="C245" s="18">
        <v>0</v>
      </c>
      <c r="D245" s="18"/>
      <c r="E245" s="12" t="e">
        <f t="shared" si="3"/>
        <v>#DIV/0!</v>
      </c>
    </row>
    <row r="246" spans="1:5" ht="20.100000000000001" customHeight="1">
      <c r="A246" s="17" t="s">
        <v>388</v>
      </c>
      <c r="B246" s="18">
        <v>0</v>
      </c>
      <c r="C246" s="18">
        <v>0</v>
      </c>
      <c r="D246" s="18"/>
      <c r="E246" s="12" t="e">
        <f t="shared" si="3"/>
        <v>#DIV/0!</v>
      </c>
    </row>
    <row r="247" spans="1:5" ht="20.100000000000001" customHeight="1">
      <c r="A247" s="17" t="s">
        <v>253</v>
      </c>
      <c r="B247" s="18">
        <v>0</v>
      </c>
      <c r="C247" s="18">
        <v>0</v>
      </c>
      <c r="D247" s="18"/>
      <c r="E247" s="12" t="e">
        <f t="shared" si="3"/>
        <v>#DIV/0!</v>
      </c>
    </row>
    <row r="248" spans="1:5" ht="20.100000000000001" customHeight="1">
      <c r="A248" s="17" t="s">
        <v>481</v>
      </c>
      <c r="B248" s="18">
        <v>0</v>
      </c>
      <c r="C248" s="18">
        <v>0</v>
      </c>
      <c r="D248" s="18"/>
      <c r="E248" s="12" t="e">
        <f t="shared" si="3"/>
        <v>#DIV/0!</v>
      </c>
    </row>
    <row r="249" spans="1:5" ht="20.100000000000001" customHeight="1">
      <c r="A249" s="17" t="s">
        <v>79</v>
      </c>
      <c r="B249" s="18">
        <v>1496</v>
      </c>
      <c r="C249" s="18">
        <v>1496</v>
      </c>
      <c r="D249" s="18">
        <v>1570</v>
      </c>
      <c r="E249" s="12">
        <f t="shared" si="3"/>
        <v>104.94652406417113</v>
      </c>
    </row>
    <row r="250" spans="1:5" ht="20.100000000000001" customHeight="1">
      <c r="A250" s="17" t="s">
        <v>37</v>
      </c>
      <c r="B250" s="18">
        <v>458</v>
      </c>
      <c r="C250" s="18">
        <v>458</v>
      </c>
      <c r="D250" s="18">
        <v>481</v>
      </c>
      <c r="E250" s="12">
        <f t="shared" si="3"/>
        <v>105.02183406113537</v>
      </c>
    </row>
    <row r="251" spans="1:5" ht="20.100000000000001" customHeight="1">
      <c r="A251" s="17" t="s">
        <v>38</v>
      </c>
      <c r="B251" s="18">
        <v>436</v>
      </c>
      <c r="C251" s="18">
        <v>436</v>
      </c>
      <c r="D251" s="18">
        <v>458</v>
      </c>
      <c r="E251" s="12">
        <f t="shared" si="3"/>
        <v>105.04587155963303</v>
      </c>
    </row>
    <row r="252" spans="1:5" ht="20.100000000000001" customHeight="1">
      <c r="A252" s="17" t="s">
        <v>388</v>
      </c>
      <c r="B252" s="18">
        <v>0</v>
      </c>
      <c r="C252" s="18">
        <v>0</v>
      </c>
      <c r="D252" s="18"/>
      <c r="E252" s="12" t="e">
        <f t="shared" si="3"/>
        <v>#DIV/0!</v>
      </c>
    </row>
    <row r="253" spans="1:5" ht="20.100000000000001" customHeight="1">
      <c r="A253" s="17" t="s">
        <v>253</v>
      </c>
      <c r="B253" s="18">
        <v>0</v>
      </c>
      <c r="C253" s="18">
        <v>0</v>
      </c>
      <c r="D253" s="18"/>
      <c r="E253" s="12" t="e">
        <f t="shared" si="3"/>
        <v>#DIV/0!</v>
      </c>
    </row>
    <row r="254" spans="1:5" ht="20.100000000000001" customHeight="1">
      <c r="A254" s="17" t="s">
        <v>80</v>
      </c>
      <c r="B254" s="18">
        <v>602</v>
      </c>
      <c r="C254" s="18">
        <v>602</v>
      </c>
      <c r="D254" s="18">
        <v>631</v>
      </c>
      <c r="E254" s="12">
        <f t="shared" si="3"/>
        <v>104.8172757475083</v>
      </c>
    </row>
    <row r="255" spans="1:5" ht="20.100000000000001" customHeight="1">
      <c r="A255" s="17" t="s">
        <v>81</v>
      </c>
      <c r="B255" s="18">
        <v>1689</v>
      </c>
      <c r="C255" s="18">
        <v>1689</v>
      </c>
      <c r="D255" s="18">
        <v>1858</v>
      </c>
      <c r="E255" s="12">
        <f t="shared" si="3"/>
        <v>110.00592066311428</v>
      </c>
    </row>
    <row r="256" spans="1:5" ht="20.100000000000001" customHeight="1">
      <c r="A256" s="17" t="s">
        <v>482</v>
      </c>
      <c r="B256" s="18">
        <v>0</v>
      </c>
      <c r="C256" s="18">
        <v>0</v>
      </c>
      <c r="D256" s="18"/>
      <c r="E256" s="12" t="e">
        <f t="shared" si="3"/>
        <v>#DIV/0!</v>
      </c>
    </row>
    <row r="257" spans="1:5" ht="20.100000000000001" customHeight="1">
      <c r="A257" s="17" t="s">
        <v>82</v>
      </c>
      <c r="B257" s="18">
        <v>1689</v>
      </c>
      <c r="C257" s="18">
        <v>1689</v>
      </c>
      <c r="D257" s="18">
        <v>1858</v>
      </c>
      <c r="E257" s="12">
        <f t="shared" si="3"/>
        <v>110.00592066311428</v>
      </c>
    </row>
    <row r="258" spans="1:5" ht="20.100000000000001" customHeight="1">
      <c r="A258" s="17" t="s">
        <v>83</v>
      </c>
      <c r="B258" s="18">
        <v>2276</v>
      </c>
      <c r="C258" s="18">
        <v>2276</v>
      </c>
      <c r="D258" s="18">
        <v>2385</v>
      </c>
      <c r="E258" s="12">
        <f t="shared" si="3"/>
        <v>104.78910369068541</v>
      </c>
    </row>
    <row r="259" spans="1:5" ht="20.100000000000001" customHeight="1">
      <c r="A259" s="17" t="s">
        <v>84</v>
      </c>
      <c r="B259" s="18">
        <v>45965</v>
      </c>
      <c r="C259" s="18">
        <v>45965</v>
      </c>
      <c r="D259" s="18">
        <v>47000</v>
      </c>
      <c r="E259" s="12">
        <f t="shared" si="3"/>
        <v>102.25171326008919</v>
      </c>
    </row>
    <row r="260" spans="1:5" ht="20.100000000000001" customHeight="1">
      <c r="A260" s="17" t="s">
        <v>85</v>
      </c>
      <c r="B260" s="18">
        <v>4613</v>
      </c>
      <c r="C260" s="18">
        <v>4613</v>
      </c>
      <c r="D260" s="18">
        <v>4716</v>
      </c>
      <c r="E260" s="12">
        <f t="shared" si="3"/>
        <v>102.23282029048342</v>
      </c>
    </row>
    <row r="261" spans="1:5" ht="20.100000000000001" customHeight="1">
      <c r="A261" s="17" t="s">
        <v>86</v>
      </c>
      <c r="B261" s="18">
        <v>28402</v>
      </c>
      <c r="C261" s="18">
        <v>28402</v>
      </c>
      <c r="D261" s="18">
        <v>29038</v>
      </c>
      <c r="E261" s="12">
        <f t="shared" ref="E261:E324" si="4">D261/C261*100</f>
        <v>102.23927892401943</v>
      </c>
    </row>
    <row r="262" spans="1:5" ht="20.100000000000001" customHeight="1">
      <c r="A262" s="17" t="s">
        <v>483</v>
      </c>
      <c r="B262" s="18">
        <v>1818</v>
      </c>
      <c r="C262" s="18">
        <v>1818</v>
      </c>
      <c r="D262" s="18">
        <v>1859</v>
      </c>
      <c r="E262" s="12">
        <f t="shared" si="4"/>
        <v>102.25522552255227</v>
      </c>
    </row>
    <row r="263" spans="1:5" ht="20.100000000000001" customHeight="1">
      <c r="A263" s="17" t="s">
        <v>87</v>
      </c>
      <c r="B263" s="18">
        <v>3414</v>
      </c>
      <c r="C263" s="18">
        <v>3414</v>
      </c>
      <c r="D263" s="18">
        <v>3490</v>
      </c>
      <c r="E263" s="12">
        <f t="shared" si="4"/>
        <v>102.22612770943175</v>
      </c>
    </row>
    <row r="264" spans="1:5" ht="20.100000000000001" customHeight="1">
      <c r="A264" s="17" t="s">
        <v>88</v>
      </c>
      <c r="B264" s="18">
        <v>4216</v>
      </c>
      <c r="C264" s="18">
        <v>4216</v>
      </c>
      <c r="D264" s="18">
        <v>4311</v>
      </c>
      <c r="E264" s="12">
        <f t="shared" si="4"/>
        <v>102.25332068311195</v>
      </c>
    </row>
    <row r="265" spans="1:5" ht="20.100000000000001" customHeight="1">
      <c r="A265" s="17" t="s">
        <v>89</v>
      </c>
      <c r="B265" s="18">
        <v>1970</v>
      </c>
      <c r="C265" s="18">
        <v>1970</v>
      </c>
      <c r="D265" s="18">
        <v>2015</v>
      </c>
      <c r="E265" s="12">
        <f t="shared" si="4"/>
        <v>102.28426395939086</v>
      </c>
    </row>
    <row r="266" spans="1:5" ht="20.100000000000001" customHeight="1">
      <c r="A266" s="17" t="s">
        <v>484</v>
      </c>
      <c r="B266" s="18"/>
      <c r="C266" s="18"/>
      <c r="D266" s="18"/>
      <c r="E266" s="12" t="e">
        <f t="shared" si="4"/>
        <v>#DIV/0!</v>
      </c>
    </row>
    <row r="267" spans="1:5" ht="20.100000000000001" customHeight="1">
      <c r="A267" s="17" t="s">
        <v>485</v>
      </c>
      <c r="B267" s="18">
        <v>1437</v>
      </c>
      <c r="C267" s="18">
        <v>1437</v>
      </c>
      <c r="D267" s="18">
        <v>1469</v>
      </c>
      <c r="E267" s="12">
        <f t="shared" si="4"/>
        <v>102.2268615170494</v>
      </c>
    </row>
    <row r="268" spans="1:5" ht="20.100000000000001" customHeight="1">
      <c r="A268" s="17" t="s">
        <v>486</v>
      </c>
      <c r="B268" s="18"/>
      <c r="C268" s="18"/>
      <c r="D268" s="18"/>
      <c r="E268" s="12" t="e">
        <f t="shared" si="4"/>
        <v>#DIV/0!</v>
      </c>
    </row>
    <row r="269" spans="1:5" ht="20.100000000000001" customHeight="1">
      <c r="A269" s="17" t="s">
        <v>487</v>
      </c>
      <c r="B269" s="18"/>
      <c r="C269" s="18"/>
      <c r="D269" s="18"/>
      <c r="E269" s="12" t="e">
        <f t="shared" si="4"/>
        <v>#DIV/0!</v>
      </c>
    </row>
    <row r="270" spans="1:5" ht="20.100000000000001" customHeight="1">
      <c r="A270" s="17" t="s">
        <v>488</v>
      </c>
      <c r="B270" s="18"/>
      <c r="C270" s="18"/>
      <c r="D270" s="18"/>
      <c r="E270" s="12" t="e">
        <f t="shared" si="4"/>
        <v>#DIV/0!</v>
      </c>
    </row>
    <row r="271" spans="1:5" ht="20.100000000000001" customHeight="1">
      <c r="A271" s="17" t="s">
        <v>489</v>
      </c>
      <c r="B271" s="18">
        <v>95</v>
      </c>
      <c r="C271" s="18">
        <v>95</v>
      </c>
      <c r="D271" s="18">
        <v>102</v>
      </c>
      <c r="E271" s="12">
        <f t="shared" si="4"/>
        <v>107.36842105263158</v>
      </c>
    </row>
    <row r="272" spans="1:5" ht="20.100000000000001" customHeight="1">
      <c r="A272" s="17" t="s">
        <v>90</v>
      </c>
      <c r="B272" s="18">
        <v>91225</v>
      </c>
      <c r="C272" s="18">
        <v>91225</v>
      </c>
      <c r="D272" s="18">
        <v>90000</v>
      </c>
      <c r="E272" s="12">
        <f t="shared" si="4"/>
        <v>98.657166346944365</v>
      </c>
    </row>
    <row r="273" spans="1:5" ht="20.100000000000001" customHeight="1">
      <c r="A273" s="17" t="s">
        <v>91</v>
      </c>
      <c r="B273" s="18">
        <v>811</v>
      </c>
      <c r="C273" s="18">
        <v>811</v>
      </c>
      <c r="D273" s="18">
        <v>871</v>
      </c>
      <c r="E273" s="12">
        <f t="shared" si="4"/>
        <v>107.39827373612825</v>
      </c>
    </row>
    <row r="274" spans="1:5" ht="20.100000000000001" customHeight="1">
      <c r="A274" s="17" t="s">
        <v>37</v>
      </c>
      <c r="B274" s="18">
        <v>526</v>
      </c>
      <c r="C274" s="18">
        <v>526</v>
      </c>
      <c r="D274" s="18">
        <v>565</v>
      </c>
      <c r="E274" s="12">
        <f t="shared" si="4"/>
        <v>107.41444866920151</v>
      </c>
    </row>
    <row r="275" spans="1:5" ht="20.100000000000001" customHeight="1">
      <c r="A275" s="17" t="s">
        <v>38</v>
      </c>
      <c r="B275" s="18">
        <v>285</v>
      </c>
      <c r="C275" s="18">
        <v>285</v>
      </c>
      <c r="D275" s="18">
        <v>306</v>
      </c>
      <c r="E275" s="12">
        <f t="shared" si="4"/>
        <v>107.36842105263158</v>
      </c>
    </row>
    <row r="276" spans="1:5" ht="20.100000000000001" customHeight="1">
      <c r="A276" s="17" t="s">
        <v>388</v>
      </c>
      <c r="B276" s="18">
        <v>0</v>
      </c>
      <c r="C276" s="18">
        <v>0</v>
      </c>
      <c r="D276" s="18"/>
      <c r="E276" s="12" t="e">
        <f t="shared" si="4"/>
        <v>#DIV/0!</v>
      </c>
    </row>
    <row r="277" spans="1:5" ht="20.100000000000001" customHeight="1">
      <c r="A277" s="17" t="s">
        <v>490</v>
      </c>
      <c r="B277" s="18">
        <v>0</v>
      </c>
      <c r="C277" s="18">
        <v>0</v>
      </c>
      <c r="D277" s="18"/>
      <c r="E277" s="12" t="e">
        <f t="shared" si="4"/>
        <v>#DIV/0!</v>
      </c>
    </row>
    <row r="278" spans="1:5" ht="20.100000000000001" customHeight="1">
      <c r="A278" s="17" t="s">
        <v>92</v>
      </c>
      <c r="B278" s="18">
        <v>49376</v>
      </c>
      <c r="C278" s="18">
        <v>49376</v>
      </c>
      <c r="D278" s="18">
        <v>45065</v>
      </c>
      <c r="E278" s="12">
        <f t="shared" si="4"/>
        <v>91.269037589112116</v>
      </c>
    </row>
    <row r="279" spans="1:5" ht="20.100000000000001" customHeight="1">
      <c r="A279" s="17" t="s">
        <v>93</v>
      </c>
      <c r="B279" s="18">
        <v>4180</v>
      </c>
      <c r="C279" s="18">
        <v>4180</v>
      </c>
      <c r="D279" s="18">
        <v>4488</v>
      </c>
      <c r="E279" s="12">
        <f t="shared" si="4"/>
        <v>107.36842105263158</v>
      </c>
    </row>
    <row r="280" spans="1:5" ht="20.100000000000001" customHeight="1">
      <c r="A280" s="17" t="s">
        <v>94</v>
      </c>
      <c r="B280" s="18">
        <v>6137</v>
      </c>
      <c r="C280" s="18">
        <v>6137</v>
      </c>
      <c r="D280" s="18">
        <v>6588</v>
      </c>
      <c r="E280" s="12">
        <f t="shared" si="4"/>
        <v>107.34886752484927</v>
      </c>
    </row>
    <row r="281" spans="1:5" ht="20.100000000000001" customHeight="1">
      <c r="A281" s="17" t="s">
        <v>95</v>
      </c>
      <c r="B281" s="18">
        <v>3613</v>
      </c>
      <c r="C281" s="18">
        <v>3613</v>
      </c>
      <c r="D281" s="18">
        <v>3879</v>
      </c>
      <c r="E281" s="12">
        <f t="shared" si="4"/>
        <v>107.36230279546083</v>
      </c>
    </row>
    <row r="282" spans="1:5" ht="20.100000000000001" customHeight="1">
      <c r="A282" s="17" t="s">
        <v>96</v>
      </c>
      <c r="B282" s="18">
        <v>8167</v>
      </c>
      <c r="C282" s="18">
        <v>8167</v>
      </c>
      <c r="D282" s="18">
        <v>8768</v>
      </c>
      <c r="E282" s="12">
        <f t="shared" si="4"/>
        <v>107.35888331088528</v>
      </c>
    </row>
    <row r="283" spans="1:5" ht="20.100000000000001" customHeight="1">
      <c r="A283" s="17" t="s">
        <v>491</v>
      </c>
      <c r="B283" s="18">
        <v>9288</v>
      </c>
      <c r="C283" s="18">
        <v>9288</v>
      </c>
      <c r="D283" s="18">
        <v>9971</v>
      </c>
      <c r="E283" s="12">
        <f t="shared" si="4"/>
        <v>107.35357450473731</v>
      </c>
    </row>
    <row r="284" spans="1:5" ht="20.100000000000001" customHeight="1">
      <c r="A284" s="17" t="s">
        <v>492</v>
      </c>
      <c r="B284" s="18">
        <v>0</v>
      </c>
      <c r="C284" s="18">
        <v>0</v>
      </c>
      <c r="D284" s="18"/>
      <c r="E284" s="12" t="e">
        <f t="shared" si="4"/>
        <v>#DIV/0!</v>
      </c>
    </row>
    <row r="285" spans="1:5" ht="20.100000000000001" customHeight="1">
      <c r="A285" s="17" t="s">
        <v>493</v>
      </c>
      <c r="B285" s="18">
        <v>0</v>
      </c>
      <c r="C285" s="18">
        <v>0</v>
      </c>
      <c r="D285" s="18"/>
      <c r="E285" s="12" t="e">
        <f t="shared" si="4"/>
        <v>#DIV/0!</v>
      </c>
    </row>
    <row r="286" spans="1:5" ht="20.100000000000001" customHeight="1">
      <c r="A286" s="17" t="s">
        <v>97</v>
      </c>
      <c r="B286" s="18">
        <v>17991</v>
      </c>
      <c r="C286" s="18">
        <v>17991</v>
      </c>
      <c r="D286" s="18">
        <v>11371</v>
      </c>
      <c r="E286" s="12">
        <f t="shared" si="4"/>
        <v>63.203824134289363</v>
      </c>
    </row>
    <row r="287" spans="1:5" ht="20.100000000000001" customHeight="1">
      <c r="A287" s="17" t="s">
        <v>98</v>
      </c>
      <c r="B287" s="18">
        <v>25552</v>
      </c>
      <c r="C287" s="18">
        <v>25552</v>
      </c>
      <c r="D287" s="18">
        <v>27433</v>
      </c>
      <c r="E287" s="12">
        <f t="shared" si="4"/>
        <v>107.36145898559799</v>
      </c>
    </row>
    <row r="288" spans="1:5" ht="20.100000000000001" customHeight="1">
      <c r="A288" s="17" t="s">
        <v>494</v>
      </c>
      <c r="B288" s="18">
        <v>0</v>
      </c>
      <c r="C288" s="18">
        <v>0</v>
      </c>
      <c r="D288" s="18"/>
      <c r="E288" s="12" t="e">
        <f t="shared" si="4"/>
        <v>#DIV/0!</v>
      </c>
    </row>
    <row r="289" spans="1:5" ht="20.100000000000001" customHeight="1">
      <c r="A289" s="17" t="s">
        <v>495</v>
      </c>
      <c r="B289" s="18">
        <v>0</v>
      </c>
      <c r="C289" s="18">
        <v>0</v>
      </c>
      <c r="D289" s="18"/>
      <c r="E289" s="12" t="e">
        <f t="shared" si="4"/>
        <v>#DIV/0!</v>
      </c>
    </row>
    <row r="290" spans="1:5" ht="20.100000000000001" customHeight="1">
      <c r="A290" s="17" t="s">
        <v>496</v>
      </c>
      <c r="B290" s="18">
        <v>2505</v>
      </c>
      <c r="C290" s="18">
        <v>2505</v>
      </c>
      <c r="D290" s="18">
        <v>2689</v>
      </c>
      <c r="E290" s="12">
        <f t="shared" si="4"/>
        <v>107.34530938123751</v>
      </c>
    </row>
    <row r="291" spans="1:5" ht="20.100000000000001" customHeight="1">
      <c r="A291" s="17" t="s">
        <v>99</v>
      </c>
      <c r="B291" s="18">
        <v>7372</v>
      </c>
      <c r="C291" s="18">
        <v>7372</v>
      </c>
      <c r="D291" s="18">
        <v>7915</v>
      </c>
      <c r="E291" s="12">
        <f t="shared" si="4"/>
        <v>107.36570808464461</v>
      </c>
    </row>
    <row r="292" spans="1:5" ht="20.100000000000001" customHeight="1">
      <c r="A292" s="17" t="s">
        <v>497</v>
      </c>
      <c r="B292" s="18">
        <v>13787</v>
      </c>
      <c r="C292" s="18">
        <v>13787</v>
      </c>
      <c r="D292" s="18">
        <v>14802</v>
      </c>
      <c r="E292" s="12">
        <f t="shared" si="4"/>
        <v>107.36200768840212</v>
      </c>
    </row>
    <row r="293" spans="1:5" ht="20.100000000000001" customHeight="1">
      <c r="A293" s="17" t="s">
        <v>100</v>
      </c>
      <c r="B293" s="18">
        <v>1888</v>
      </c>
      <c r="C293" s="18">
        <v>1888</v>
      </c>
      <c r="D293" s="18">
        <v>2027</v>
      </c>
      <c r="E293" s="12">
        <f t="shared" si="4"/>
        <v>107.36228813559323</v>
      </c>
    </row>
    <row r="294" spans="1:5" ht="20.100000000000001" customHeight="1">
      <c r="A294" s="17" t="s">
        <v>101</v>
      </c>
      <c r="B294" s="18">
        <v>247</v>
      </c>
      <c r="C294" s="18">
        <v>247</v>
      </c>
      <c r="D294" s="18">
        <v>266</v>
      </c>
      <c r="E294" s="12">
        <f t="shared" si="4"/>
        <v>107.69230769230769</v>
      </c>
    </row>
    <row r="295" spans="1:5" ht="20.100000000000001" customHeight="1">
      <c r="A295" s="17" t="s">
        <v>498</v>
      </c>
      <c r="B295" s="18">
        <v>0</v>
      </c>
      <c r="C295" s="18">
        <v>0</v>
      </c>
      <c r="D295" s="18"/>
      <c r="E295" s="12" t="e">
        <f t="shared" si="4"/>
        <v>#DIV/0!</v>
      </c>
    </row>
    <row r="296" spans="1:5" ht="20.100000000000001" customHeight="1">
      <c r="A296" s="17" t="s">
        <v>499</v>
      </c>
      <c r="B296" s="18">
        <v>0</v>
      </c>
      <c r="C296" s="18">
        <v>0</v>
      </c>
      <c r="D296" s="18"/>
      <c r="E296" s="12" t="e">
        <f t="shared" si="4"/>
        <v>#DIV/0!</v>
      </c>
    </row>
    <row r="297" spans="1:5" ht="20.100000000000001" customHeight="1">
      <c r="A297" s="17" t="s">
        <v>500</v>
      </c>
      <c r="B297" s="18">
        <v>0</v>
      </c>
      <c r="C297" s="18">
        <v>0</v>
      </c>
      <c r="D297" s="18"/>
      <c r="E297" s="12" t="e">
        <f t="shared" si="4"/>
        <v>#DIV/0!</v>
      </c>
    </row>
    <row r="298" spans="1:5" ht="20.100000000000001" customHeight="1">
      <c r="A298" s="17" t="s">
        <v>501</v>
      </c>
      <c r="B298" s="18">
        <v>18</v>
      </c>
      <c r="C298" s="18">
        <v>18</v>
      </c>
      <c r="D298" s="18">
        <v>20</v>
      </c>
      <c r="E298" s="12">
        <f t="shared" si="4"/>
        <v>111.11111111111111</v>
      </c>
    </row>
    <row r="299" spans="1:5" ht="20.100000000000001" customHeight="1">
      <c r="A299" s="17" t="s">
        <v>102</v>
      </c>
      <c r="B299" s="18">
        <v>229</v>
      </c>
      <c r="C299" s="18">
        <v>229</v>
      </c>
      <c r="D299" s="18">
        <v>246</v>
      </c>
      <c r="E299" s="12">
        <f t="shared" si="4"/>
        <v>107.42358078602621</v>
      </c>
    </row>
    <row r="300" spans="1:5" ht="20.100000000000001" customHeight="1">
      <c r="A300" s="17" t="s">
        <v>502</v>
      </c>
      <c r="B300" s="18">
        <v>0</v>
      </c>
      <c r="C300" s="18">
        <v>0</v>
      </c>
      <c r="D300" s="18"/>
      <c r="E300" s="12" t="e">
        <f t="shared" si="4"/>
        <v>#DIV/0!</v>
      </c>
    </row>
    <row r="301" spans="1:5" ht="20.100000000000001" customHeight="1">
      <c r="A301" s="17" t="s">
        <v>503</v>
      </c>
      <c r="B301" s="18">
        <v>0</v>
      </c>
      <c r="C301" s="18">
        <v>0</v>
      </c>
      <c r="D301" s="18"/>
      <c r="E301" s="12" t="e">
        <f t="shared" si="4"/>
        <v>#DIV/0!</v>
      </c>
    </row>
    <row r="302" spans="1:5" ht="20.100000000000001" customHeight="1">
      <c r="A302" s="17" t="s">
        <v>504</v>
      </c>
      <c r="B302" s="18">
        <v>0</v>
      </c>
      <c r="C302" s="18">
        <v>0</v>
      </c>
      <c r="D302" s="18"/>
      <c r="E302" s="12" t="e">
        <f t="shared" si="4"/>
        <v>#DIV/0!</v>
      </c>
    </row>
    <row r="303" spans="1:5" ht="20.100000000000001" customHeight="1">
      <c r="A303" s="17" t="s">
        <v>505</v>
      </c>
      <c r="B303" s="18">
        <v>0</v>
      </c>
      <c r="C303" s="18">
        <v>0</v>
      </c>
      <c r="D303" s="18"/>
      <c r="E303" s="12" t="e">
        <f t="shared" si="4"/>
        <v>#DIV/0!</v>
      </c>
    </row>
    <row r="304" spans="1:5" ht="20.100000000000001" customHeight="1">
      <c r="A304" s="17" t="s">
        <v>506</v>
      </c>
      <c r="B304" s="18">
        <v>0</v>
      </c>
      <c r="C304" s="18">
        <v>0</v>
      </c>
      <c r="D304" s="18"/>
      <c r="E304" s="12" t="e">
        <f t="shared" si="4"/>
        <v>#DIV/0!</v>
      </c>
    </row>
    <row r="305" spans="1:5" ht="20.100000000000001" customHeight="1">
      <c r="A305" s="17" t="s">
        <v>507</v>
      </c>
      <c r="B305" s="18">
        <v>0</v>
      </c>
      <c r="C305" s="18">
        <v>0</v>
      </c>
      <c r="D305" s="18"/>
      <c r="E305" s="12" t="e">
        <f t="shared" si="4"/>
        <v>#DIV/0!</v>
      </c>
    </row>
    <row r="306" spans="1:5" ht="20.100000000000001" customHeight="1">
      <c r="A306" s="17" t="s">
        <v>508</v>
      </c>
      <c r="B306" s="18">
        <v>0</v>
      </c>
      <c r="C306" s="18">
        <v>0</v>
      </c>
      <c r="D306" s="18"/>
      <c r="E306" s="12" t="e">
        <f t="shared" si="4"/>
        <v>#DIV/0!</v>
      </c>
    </row>
    <row r="307" spans="1:5" ht="20.100000000000001" customHeight="1">
      <c r="A307" s="17" t="s">
        <v>509</v>
      </c>
      <c r="B307" s="18">
        <v>0</v>
      </c>
      <c r="C307" s="18">
        <v>0</v>
      </c>
      <c r="D307" s="18"/>
      <c r="E307" s="12" t="e">
        <f t="shared" si="4"/>
        <v>#DIV/0!</v>
      </c>
    </row>
    <row r="308" spans="1:5" ht="20.100000000000001" customHeight="1">
      <c r="A308" s="17" t="s">
        <v>510</v>
      </c>
      <c r="B308" s="18">
        <v>815</v>
      </c>
      <c r="C308" s="18">
        <v>815</v>
      </c>
      <c r="D308" s="18">
        <v>875</v>
      </c>
      <c r="E308" s="12">
        <f t="shared" si="4"/>
        <v>107.36196319018406</v>
      </c>
    </row>
    <row r="309" spans="1:5" ht="20.100000000000001" customHeight="1">
      <c r="A309" s="17" t="s">
        <v>511</v>
      </c>
      <c r="B309" s="18">
        <v>815</v>
      </c>
      <c r="C309" s="18">
        <v>815</v>
      </c>
      <c r="D309" s="18">
        <v>875</v>
      </c>
      <c r="E309" s="12">
        <f t="shared" si="4"/>
        <v>107.36196319018406</v>
      </c>
    </row>
    <row r="310" spans="1:5" ht="20.100000000000001" customHeight="1">
      <c r="A310" s="17" t="s">
        <v>512</v>
      </c>
      <c r="B310" s="18">
        <v>0</v>
      </c>
      <c r="C310" s="18">
        <v>0</v>
      </c>
      <c r="D310" s="18"/>
      <c r="E310" s="12" t="e">
        <f t="shared" si="4"/>
        <v>#DIV/0!</v>
      </c>
    </row>
    <row r="311" spans="1:5" ht="20.100000000000001" customHeight="1">
      <c r="A311" s="17" t="s">
        <v>513</v>
      </c>
      <c r="B311" s="18">
        <v>0</v>
      </c>
      <c r="C311" s="18">
        <v>0</v>
      </c>
      <c r="D311" s="18"/>
      <c r="E311" s="12" t="e">
        <f t="shared" si="4"/>
        <v>#DIV/0!</v>
      </c>
    </row>
    <row r="312" spans="1:5" ht="20.100000000000001" customHeight="1">
      <c r="A312" s="17" t="s">
        <v>103</v>
      </c>
      <c r="B312" s="18">
        <v>5436</v>
      </c>
      <c r="C312" s="18">
        <v>5436</v>
      </c>
      <c r="D312" s="18">
        <v>5836</v>
      </c>
      <c r="E312" s="12">
        <f t="shared" si="4"/>
        <v>107.35835172921267</v>
      </c>
    </row>
    <row r="313" spans="1:5" ht="20.100000000000001" customHeight="1">
      <c r="A313" s="17" t="s">
        <v>514</v>
      </c>
      <c r="B313" s="18">
        <v>3458</v>
      </c>
      <c r="C313" s="18">
        <v>3458</v>
      </c>
      <c r="D313" s="18">
        <v>3713</v>
      </c>
      <c r="E313" s="12">
        <f t="shared" si="4"/>
        <v>107.37420474262581</v>
      </c>
    </row>
    <row r="314" spans="1:5" ht="20.100000000000001" customHeight="1">
      <c r="A314" s="17" t="s">
        <v>104</v>
      </c>
      <c r="B314" s="18">
        <v>1978</v>
      </c>
      <c r="C314" s="18">
        <v>1978</v>
      </c>
      <c r="D314" s="18">
        <v>2123</v>
      </c>
      <c r="E314" s="12">
        <f t="shared" si="4"/>
        <v>107.33063700707785</v>
      </c>
    </row>
    <row r="315" spans="1:5" ht="20.100000000000001" customHeight="1">
      <c r="A315" s="17" t="s">
        <v>515</v>
      </c>
      <c r="B315" s="18">
        <v>0</v>
      </c>
      <c r="C315" s="18">
        <v>0</v>
      </c>
      <c r="D315" s="18"/>
      <c r="E315" s="12" t="e">
        <f t="shared" si="4"/>
        <v>#DIV/0!</v>
      </c>
    </row>
    <row r="316" spans="1:5" ht="20.100000000000001" customHeight="1">
      <c r="A316" s="17" t="s">
        <v>516</v>
      </c>
      <c r="B316" s="18">
        <v>0</v>
      </c>
      <c r="C316" s="18">
        <v>0</v>
      </c>
      <c r="D316" s="18"/>
      <c r="E316" s="12" t="e">
        <f t="shared" si="4"/>
        <v>#DIV/0!</v>
      </c>
    </row>
    <row r="317" spans="1:5" ht="20.100000000000001" customHeight="1">
      <c r="A317" s="17" t="s">
        <v>517</v>
      </c>
      <c r="B317" s="18">
        <v>0</v>
      </c>
      <c r="C317" s="18">
        <v>0</v>
      </c>
      <c r="D317" s="18"/>
      <c r="E317" s="12" t="e">
        <f t="shared" si="4"/>
        <v>#DIV/0!</v>
      </c>
    </row>
    <row r="318" spans="1:5" ht="20.100000000000001" customHeight="1">
      <c r="A318" s="17" t="s">
        <v>105</v>
      </c>
      <c r="B318" s="18">
        <v>6895</v>
      </c>
      <c r="C318" s="18">
        <v>6895</v>
      </c>
      <c r="D318" s="18">
        <v>7402</v>
      </c>
      <c r="E318" s="12">
        <f t="shared" si="4"/>
        <v>107.35315445975344</v>
      </c>
    </row>
    <row r="319" spans="1:5" ht="20.100000000000001" customHeight="1">
      <c r="A319" s="17" t="s">
        <v>518</v>
      </c>
      <c r="B319" s="18">
        <v>0</v>
      </c>
      <c r="C319" s="18">
        <v>0</v>
      </c>
      <c r="D319" s="18"/>
      <c r="E319" s="12" t="e">
        <f t="shared" si="4"/>
        <v>#DIV/0!</v>
      </c>
    </row>
    <row r="320" spans="1:5" ht="20.100000000000001" customHeight="1">
      <c r="A320" s="17" t="s">
        <v>519</v>
      </c>
      <c r="B320" s="18">
        <v>0</v>
      </c>
      <c r="C320" s="18">
        <v>0</v>
      </c>
      <c r="D320" s="18"/>
      <c r="E320" s="12" t="e">
        <f t="shared" si="4"/>
        <v>#DIV/0!</v>
      </c>
    </row>
    <row r="321" spans="1:5" ht="20.100000000000001" customHeight="1">
      <c r="A321" s="17" t="s">
        <v>520</v>
      </c>
      <c r="B321" s="18">
        <v>2217</v>
      </c>
      <c r="C321" s="18">
        <v>2217</v>
      </c>
      <c r="D321" s="18">
        <v>2380</v>
      </c>
      <c r="E321" s="12">
        <f t="shared" si="4"/>
        <v>107.35227785295444</v>
      </c>
    </row>
    <row r="322" spans="1:5" ht="20.100000000000001" customHeight="1">
      <c r="A322" s="17" t="s">
        <v>521</v>
      </c>
      <c r="B322" s="18">
        <v>150</v>
      </c>
      <c r="C322" s="18">
        <v>150</v>
      </c>
      <c r="D322" s="18">
        <v>161</v>
      </c>
      <c r="E322" s="12">
        <f t="shared" si="4"/>
        <v>107.33333333333333</v>
      </c>
    </row>
    <row r="323" spans="1:5" ht="20.100000000000001" customHeight="1">
      <c r="A323" s="17" t="s">
        <v>522</v>
      </c>
      <c r="B323" s="18">
        <v>0</v>
      </c>
      <c r="C323" s="18">
        <v>0</v>
      </c>
      <c r="D323" s="18"/>
      <c r="E323" s="12" t="e">
        <f t="shared" si="4"/>
        <v>#DIV/0!</v>
      </c>
    </row>
    <row r="324" spans="1:5" ht="20.100000000000001" customHeight="1">
      <c r="A324" s="17" t="s">
        <v>106</v>
      </c>
      <c r="B324" s="18">
        <v>4528</v>
      </c>
      <c r="C324" s="18">
        <v>4528</v>
      </c>
      <c r="D324" s="18">
        <v>4861</v>
      </c>
      <c r="E324" s="12">
        <f t="shared" si="4"/>
        <v>107.35424028268552</v>
      </c>
    </row>
    <row r="325" spans="1:5" ht="20.100000000000001" customHeight="1">
      <c r="A325" s="17" t="s">
        <v>107</v>
      </c>
      <c r="B325" s="18">
        <v>2093</v>
      </c>
      <c r="C325" s="18">
        <v>2093</v>
      </c>
      <c r="D325" s="18">
        <v>2252</v>
      </c>
      <c r="E325" s="12">
        <f t="shared" ref="E325:E388" si="5">D325/C325*100</f>
        <v>107.59675107501194</v>
      </c>
    </row>
    <row r="326" spans="1:5" ht="20.100000000000001" customHeight="1">
      <c r="A326" s="17" t="s">
        <v>108</v>
      </c>
      <c r="B326" s="18">
        <v>2093</v>
      </c>
      <c r="C326" s="18">
        <v>2093</v>
      </c>
      <c r="D326" s="18">
        <v>2252</v>
      </c>
      <c r="E326" s="12">
        <f t="shared" si="5"/>
        <v>107.59675107501194</v>
      </c>
    </row>
    <row r="327" spans="1:5" ht="20.100000000000001" customHeight="1">
      <c r="A327" s="17" t="s">
        <v>109</v>
      </c>
      <c r="B327" s="18">
        <v>24847</v>
      </c>
      <c r="C327" s="18">
        <v>21847</v>
      </c>
      <c r="D327" s="18">
        <v>22600</v>
      </c>
      <c r="E327" s="12">
        <f t="shared" si="5"/>
        <v>103.44669748706916</v>
      </c>
    </row>
    <row r="328" spans="1:5" ht="20.100000000000001" customHeight="1">
      <c r="A328" s="17" t="s">
        <v>110</v>
      </c>
      <c r="B328" s="18">
        <v>3717</v>
      </c>
      <c r="C328" s="18">
        <v>717</v>
      </c>
      <c r="D328" s="18">
        <v>758</v>
      </c>
      <c r="E328" s="12">
        <f t="shared" si="5"/>
        <v>105.71827057182705</v>
      </c>
    </row>
    <row r="329" spans="1:5" ht="20.100000000000001" customHeight="1">
      <c r="A329" s="17" t="s">
        <v>37</v>
      </c>
      <c r="B329" s="18">
        <v>542</v>
      </c>
      <c r="C329" s="18">
        <v>542</v>
      </c>
      <c r="D329" s="18">
        <v>573</v>
      </c>
      <c r="E329" s="12">
        <f t="shared" si="5"/>
        <v>105.71955719557195</v>
      </c>
    </row>
    <row r="330" spans="1:5" ht="20.100000000000001" customHeight="1">
      <c r="A330" s="17" t="s">
        <v>38</v>
      </c>
      <c r="B330" s="18">
        <v>170</v>
      </c>
      <c r="C330" s="18">
        <v>170</v>
      </c>
      <c r="D330" s="18">
        <v>180</v>
      </c>
      <c r="E330" s="12">
        <f t="shared" si="5"/>
        <v>105.88235294117648</v>
      </c>
    </row>
    <row r="331" spans="1:5" ht="20.100000000000001" customHeight="1">
      <c r="A331" s="17" t="s">
        <v>388</v>
      </c>
      <c r="B331" s="18">
        <v>0</v>
      </c>
      <c r="C331" s="18">
        <v>0</v>
      </c>
      <c r="D331" s="18">
        <v>0</v>
      </c>
      <c r="E331" s="12" t="e">
        <f t="shared" si="5"/>
        <v>#DIV/0!</v>
      </c>
    </row>
    <row r="332" spans="1:5" ht="20.100000000000001" customHeight="1">
      <c r="A332" s="17" t="s">
        <v>111</v>
      </c>
      <c r="B332" s="18">
        <v>3005</v>
      </c>
      <c r="C332" s="18">
        <v>5</v>
      </c>
      <c r="D332" s="18">
        <v>5</v>
      </c>
      <c r="E332" s="12">
        <f t="shared" si="5"/>
        <v>100</v>
      </c>
    </row>
    <row r="333" spans="1:5" ht="20.100000000000001" customHeight="1">
      <c r="A333" s="17" t="s">
        <v>523</v>
      </c>
      <c r="B333" s="18">
        <v>0</v>
      </c>
      <c r="C333" s="18">
        <v>0</v>
      </c>
      <c r="D333" s="18"/>
      <c r="E333" s="12" t="e">
        <f t="shared" si="5"/>
        <v>#DIV/0!</v>
      </c>
    </row>
    <row r="334" spans="1:5" ht="20.100000000000001" customHeight="1">
      <c r="A334" s="17" t="s">
        <v>524</v>
      </c>
      <c r="B334" s="18">
        <v>0</v>
      </c>
      <c r="C334" s="18">
        <v>0</v>
      </c>
      <c r="D334" s="18"/>
      <c r="E334" s="12" t="e">
        <f t="shared" si="5"/>
        <v>#DIV/0!</v>
      </c>
    </row>
    <row r="335" spans="1:5" ht="20.100000000000001" customHeight="1">
      <c r="A335" s="17" t="s">
        <v>525</v>
      </c>
      <c r="B335" s="18">
        <v>0</v>
      </c>
      <c r="C335" s="18">
        <v>0</v>
      </c>
      <c r="D335" s="18"/>
      <c r="E335" s="12" t="e">
        <f t="shared" si="5"/>
        <v>#DIV/0!</v>
      </c>
    </row>
    <row r="336" spans="1:5" ht="20.100000000000001" customHeight="1">
      <c r="A336" s="17" t="s">
        <v>526</v>
      </c>
      <c r="B336" s="18">
        <v>0</v>
      </c>
      <c r="C336" s="18">
        <v>0</v>
      </c>
      <c r="D336" s="18"/>
      <c r="E336" s="12" t="e">
        <f t="shared" si="5"/>
        <v>#DIV/0!</v>
      </c>
    </row>
    <row r="337" spans="1:5" ht="20.100000000000001" customHeight="1">
      <c r="A337" s="17" t="s">
        <v>527</v>
      </c>
      <c r="B337" s="18">
        <v>0</v>
      </c>
      <c r="C337" s="18">
        <v>0</v>
      </c>
      <c r="D337" s="18"/>
      <c r="E337" s="12" t="e">
        <f t="shared" si="5"/>
        <v>#DIV/0!</v>
      </c>
    </row>
    <row r="338" spans="1:5" ht="20.100000000000001" customHeight="1">
      <c r="A338" s="17" t="s">
        <v>528</v>
      </c>
      <c r="B338" s="18">
        <v>0</v>
      </c>
      <c r="C338" s="18">
        <v>0</v>
      </c>
      <c r="D338" s="18"/>
      <c r="E338" s="12" t="e">
        <f t="shared" si="5"/>
        <v>#DIV/0!</v>
      </c>
    </row>
    <row r="339" spans="1:5" ht="20.100000000000001" customHeight="1">
      <c r="A339" s="17" t="s">
        <v>529</v>
      </c>
      <c r="B339" s="18">
        <v>0</v>
      </c>
      <c r="C339" s="18">
        <v>0</v>
      </c>
      <c r="D339" s="18"/>
      <c r="E339" s="12" t="e">
        <f t="shared" si="5"/>
        <v>#DIV/0!</v>
      </c>
    </row>
    <row r="340" spans="1:5" ht="20.100000000000001" customHeight="1">
      <c r="A340" s="17" t="s">
        <v>530</v>
      </c>
      <c r="B340" s="18">
        <v>0</v>
      </c>
      <c r="C340" s="18">
        <v>0</v>
      </c>
      <c r="D340" s="18"/>
      <c r="E340" s="12" t="e">
        <f t="shared" si="5"/>
        <v>#DIV/0!</v>
      </c>
    </row>
    <row r="341" spans="1:5" ht="20.100000000000001" customHeight="1">
      <c r="A341" s="17" t="s">
        <v>531</v>
      </c>
      <c r="B341" s="18">
        <v>0</v>
      </c>
      <c r="C341" s="18">
        <v>0</v>
      </c>
      <c r="D341" s="18"/>
      <c r="E341" s="12" t="e">
        <f t="shared" si="5"/>
        <v>#DIV/0!</v>
      </c>
    </row>
    <row r="342" spans="1:5" ht="20.100000000000001" customHeight="1">
      <c r="A342" s="17" t="s">
        <v>532</v>
      </c>
      <c r="B342" s="18">
        <v>1678</v>
      </c>
      <c r="C342" s="18">
        <v>1678</v>
      </c>
      <c r="D342" s="18">
        <v>1776</v>
      </c>
      <c r="E342" s="12">
        <f t="shared" si="5"/>
        <v>105.84028605482717</v>
      </c>
    </row>
    <row r="343" spans="1:5" ht="20.100000000000001" customHeight="1">
      <c r="A343" s="17" t="s">
        <v>524</v>
      </c>
      <c r="B343" s="18">
        <v>1643</v>
      </c>
      <c r="C343" s="18">
        <v>1643</v>
      </c>
      <c r="D343" s="18">
        <v>1739</v>
      </c>
      <c r="E343" s="12">
        <f t="shared" si="5"/>
        <v>105.84297017650638</v>
      </c>
    </row>
    <row r="344" spans="1:5" ht="20.100000000000001" customHeight="1">
      <c r="A344" s="17" t="s">
        <v>533</v>
      </c>
      <c r="B344" s="18">
        <v>35</v>
      </c>
      <c r="C344" s="18">
        <v>35</v>
      </c>
      <c r="D344" s="18">
        <v>37</v>
      </c>
      <c r="E344" s="12">
        <f t="shared" si="5"/>
        <v>105.71428571428572</v>
      </c>
    </row>
    <row r="345" spans="1:5" ht="20.100000000000001" customHeight="1">
      <c r="A345" s="17" t="s">
        <v>534</v>
      </c>
      <c r="B345" s="18">
        <v>0</v>
      </c>
      <c r="C345" s="18">
        <v>0</v>
      </c>
      <c r="D345" s="18"/>
      <c r="E345" s="12" t="e">
        <f t="shared" si="5"/>
        <v>#DIV/0!</v>
      </c>
    </row>
    <row r="346" spans="1:5" ht="20.100000000000001" customHeight="1">
      <c r="A346" s="17" t="s">
        <v>535</v>
      </c>
      <c r="B346" s="18">
        <v>0</v>
      </c>
      <c r="C346" s="18">
        <v>0</v>
      </c>
      <c r="D346" s="18"/>
      <c r="E346" s="12" t="e">
        <f t="shared" si="5"/>
        <v>#DIV/0!</v>
      </c>
    </row>
    <row r="347" spans="1:5" ht="20.100000000000001" customHeight="1">
      <c r="A347" s="17" t="s">
        <v>536</v>
      </c>
      <c r="B347" s="18">
        <v>0</v>
      </c>
      <c r="C347" s="18">
        <v>0</v>
      </c>
      <c r="D347" s="18"/>
      <c r="E347" s="12" t="e">
        <f t="shared" si="5"/>
        <v>#DIV/0!</v>
      </c>
    </row>
    <row r="348" spans="1:5" ht="20.100000000000001" customHeight="1">
      <c r="A348" s="17" t="s">
        <v>112</v>
      </c>
      <c r="B348" s="18">
        <v>6325</v>
      </c>
      <c r="C348" s="18">
        <v>6325</v>
      </c>
      <c r="D348" s="18">
        <v>6697</v>
      </c>
      <c r="E348" s="12">
        <f t="shared" si="5"/>
        <v>105.88142292490119</v>
      </c>
    </row>
    <row r="349" spans="1:5" ht="20.100000000000001" customHeight="1">
      <c r="A349" s="17" t="s">
        <v>524</v>
      </c>
      <c r="B349" s="18">
        <v>837</v>
      </c>
      <c r="C349" s="18">
        <v>837</v>
      </c>
      <c r="D349" s="18">
        <v>886</v>
      </c>
      <c r="E349" s="12">
        <f t="shared" si="5"/>
        <v>105.8542413381123</v>
      </c>
    </row>
    <row r="350" spans="1:5" ht="20.100000000000001" customHeight="1">
      <c r="A350" s="17" t="s">
        <v>113</v>
      </c>
      <c r="B350" s="18">
        <v>3403</v>
      </c>
      <c r="C350" s="18">
        <v>3403</v>
      </c>
      <c r="D350" s="18">
        <v>3603</v>
      </c>
      <c r="E350" s="12">
        <f t="shared" si="5"/>
        <v>105.87716720540699</v>
      </c>
    </row>
    <row r="351" spans="1:5" ht="20.100000000000001" customHeight="1">
      <c r="A351" s="17" t="s">
        <v>114</v>
      </c>
      <c r="B351" s="18">
        <v>0</v>
      </c>
      <c r="C351" s="18">
        <v>0</v>
      </c>
      <c r="D351" s="18"/>
      <c r="E351" s="12" t="e">
        <f t="shared" si="5"/>
        <v>#DIV/0!</v>
      </c>
    </row>
    <row r="352" spans="1:5" ht="20.100000000000001" customHeight="1">
      <c r="A352" s="17" t="s">
        <v>115</v>
      </c>
      <c r="B352" s="18">
        <v>1156</v>
      </c>
      <c r="C352" s="18">
        <v>1156</v>
      </c>
      <c r="D352" s="18">
        <v>1224</v>
      </c>
      <c r="E352" s="12">
        <f t="shared" si="5"/>
        <v>105.88235294117648</v>
      </c>
    </row>
    <row r="353" spans="1:5" ht="20.100000000000001" customHeight="1">
      <c r="A353" s="17" t="s">
        <v>116</v>
      </c>
      <c r="B353" s="18">
        <v>929</v>
      </c>
      <c r="C353" s="18">
        <v>929</v>
      </c>
      <c r="D353" s="18">
        <v>984</v>
      </c>
      <c r="E353" s="12">
        <f t="shared" si="5"/>
        <v>105.92034445640475</v>
      </c>
    </row>
    <row r="354" spans="1:5" ht="20.100000000000001" customHeight="1">
      <c r="A354" s="17" t="s">
        <v>537</v>
      </c>
      <c r="B354" s="18">
        <v>502</v>
      </c>
      <c r="C354" s="18">
        <v>502</v>
      </c>
      <c r="D354" s="18">
        <v>532</v>
      </c>
      <c r="E354" s="12">
        <f t="shared" si="5"/>
        <v>105.97609561752988</v>
      </c>
    </row>
    <row r="355" spans="1:5" ht="20.100000000000001" customHeight="1">
      <c r="A355" s="17" t="s">
        <v>524</v>
      </c>
      <c r="B355" s="18">
        <v>502</v>
      </c>
      <c r="C355" s="18">
        <v>502</v>
      </c>
      <c r="D355" s="18">
        <v>532</v>
      </c>
      <c r="E355" s="12">
        <f t="shared" si="5"/>
        <v>105.97609561752988</v>
      </c>
    </row>
    <row r="356" spans="1:5" ht="20.100000000000001" customHeight="1">
      <c r="A356" s="17" t="s">
        <v>538</v>
      </c>
      <c r="B356" s="18">
        <v>0</v>
      </c>
      <c r="C356" s="18">
        <v>0</v>
      </c>
      <c r="D356" s="18"/>
      <c r="E356" s="12" t="e">
        <f t="shared" si="5"/>
        <v>#DIV/0!</v>
      </c>
    </row>
    <row r="357" spans="1:5" ht="20.100000000000001" customHeight="1">
      <c r="A357" s="17" t="s">
        <v>539</v>
      </c>
      <c r="B357" s="18">
        <v>0</v>
      </c>
      <c r="C357" s="18">
        <v>0</v>
      </c>
      <c r="D357" s="18"/>
      <c r="E357" s="12" t="e">
        <f t="shared" si="5"/>
        <v>#DIV/0!</v>
      </c>
    </row>
    <row r="358" spans="1:5" ht="20.100000000000001" customHeight="1">
      <c r="A358" s="17" t="s">
        <v>540</v>
      </c>
      <c r="B358" s="18">
        <v>0</v>
      </c>
      <c r="C358" s="18">
        <v>0</v>
      </c>
      <c r="D358" s="18"/>
      <c r="E358" s="12" t="e">
        <f t="shared" si="5"/>
        <v>#DIV/0!</v>
      </c>
    </row>
    <row r="359" spans="1:5" ht="20.100000000000001" customHeight="1">
      <c r="A359" s="17" t="s">
        <v>541</v>
      </c>
      <c r="B359" s="18">
        <v>0</v>
      </c>
      <c r="C359" s="18">
        <v>0</v>
      </c>
      <c r="D359" s="18"/>
      <c r="E359" s="12" t="e">
        <f t="shared" si="5"/>
        <v>#DIV/0!</v>
      </c>
    </row>
    <row r="360" spans="1:5" ht="20.100000000000001" customHeight="1">
      <c r="A360" s="17" t="s">
        <v>542</v>
      </c>
      <c r="B360" s="18">
        <v>0</v>
      </c>
      <c r="C360" s="18">
        <v>0</v>
      </c>
      <c r="D360" s="18"/>
      <c r="E360" s="12" t="e">
        <f t="shared" si="5"/>
        <v>#DIV/0!</v>
      </c>
    </row>
    <row r="361" spans="1:5" ht="20.100000000000001" customHeight="1">
      <c r="A361" s="17" t="s">
        <v>543</v>
      </c>
      <c r="B361" s="18">
        <v>0</v>
      </c>
      <c r="C361" s="18">
        <v>0</v>
      </c>
      <c r="D361" s="18"/>
      <c r="E361" s="12" t="e">
        <f t="shared" si="5"/>
        <v>#DIV/0!</v>
      </c>
    </row>
    <row r="362" spans="1:5" ht="20.100000000000001" customHeight="1">
      <c r="A362" s="17" t="s">
        <v>544</v>
      </c>
      <c r="B362" s="18">
        <v>0</v>
      </c>
      <c r="C362" s="18">
        <v>0</v>
      </c>
      <c r="D362" s="18"/>
      <c r="E362" s="12" t="e">
        <f t="shared" si="5"/>
        <v>#DIV/0!</v>
      </c>
    </row>
    <row r="363" spans="1:5" ht="20.100000000000001" customHeight="1">
      <c r="A363" s="17" t="s">
        <v>545</v>
      </c>
      <c r="B363" s="18">
        <v>0</v>
      </c>
      <c r="C363" s="18">
        <v>0</v>
      </c>
      <c r="D363" s="18"/>
      <c r="E363" s="12" t="e">
        <f t="shared" si="5"/>
        <v>#DIV/0!</v>
      </c>
    </row>
    <row r="364" spans="1:5" ht="20.100000000000001" customHeight="1">
      <c r="A364" s="17" t="s">
        <v>117</v>
      </c>
      <c r="B364" s="18">
        <v>432</v>
      </c>
      <c r="C364" s="18">
        <v>432</v>
      </c>
      <c r="D364" s="18">
        <v>457</v>
      </c>
      <c r="E364" s="12">
        <f t="shared" si="5"/>
        <v>105.78703703703705</v>
      </c>
    </row>
    <row r="365" spans="1:5" ht="20.100000000000001" customHeight="1">
      <c r="A365" s="17" t="s">
        <v>524</v>
      </c>
      <c r="B365" s="18">
        <v>220</v>
      </c>
      <c r="C365" s="18">
        <v>220</v>
      </c>
      <c r="D365" s="18">
        <v>233</v>
      </c>
      <c r="E365" s="12">
        <f t="shared" si="5"/>
        <v>105.90909090909091</v>
      </c>
    </row>
    <row r="366" spans="1:5" ht="20.100000000000001" customHeight="1">
      <c r="A366" s="17" t="s">
        <v>118</v>
      </c>
      <c r="B366" s="18">
        <v>110</v>
      </c>
      <c r="C366" s="18">
        <v>110</v>
      </c>
      <c r="D366" s="18">
        <v>116</v>
      </c>
      <c r="E366" s="12">
        <f t="shared" si="5"/>
        <v>105.45454545454544</v>
      </c>
    </row>
    <row r="367" spans="1:5" ht="20.100000000000001" customHeight="1">
      <c r="A367" s="17" t="s">
        <v>546</v>
      </c>
      <c r="B367" s="18">
        <v>0</v>
      </c>
      <c r="C367" s="18">
        <v>0</v>
      </c>
      <c r="D367" s="18"/>
      <c r="E367" s="12" t="e">
        <f t="shared" si="5"/>
        <v>#DIV/0!</v>
      </c>
    </row>
    <row r="368" spans="1:5" ht="20.100000000000001" customHeight="1">
      <c r="A368" s="17" t="s">
        <v>547</v>
      </c>
      <c r="B368" s="18">
        <v>25</v>
      </c>
      <c r="C368" s="18">
        <v>25</v>
      </c>
      <c r="D368" s="18">
        <v>26</v>
      </c>
      <c r="E368" s="12">
        <f t="shared" si="5"/>
        <v>104</v>
      </c>
    </row>
    <row r="369" spans="1:5" ht="20.100000000000001" customHeight="1">
      <c r="A369" s="17" t="s">
        <v>548</v>
      </c>
      <c r="B369" s="18">
        <v>0</v>
      </c>
      <c r="C369" s="18">
        <v>0</v>
      </c>
      <c r="D369" s="18"/>
      <c r="E369" s="12" t="e">
        <f t="shared" si="5"/>
        <v>#DIV/0!</v>
      </c>
    </row>
    <row r="370" spans="1:5" ht="20.100000000000001" customHeight="1">
      <c r="A370" s="17" t="s">
        <v>119</v>
      </c>
      <c r="B370" s="18">
        <v>77</v>
      </c>
      <c r="C370" s="18">
        <v>77</v>
      </c>
      <c r="D370" s="18">
        <v>82</v>
      </c>
      <c r="E370" s="12">
        <f t="shared" si="5"/>
        <v>106.49350649350649</v>
      </c>
    </row>
    <row r="371" spans="1:5" ht="20.100000000000001" customHeight="1">
      <c r="A371" s="17" t="s">
        <v>549</v>
      </c>
      <c r="B371" s="18">
        <v>0</v>
      </c>
      <c r="C371" s="18">
        <v>0</v>
      </c>
      <c r="D371" s="18"/>
      <c r="E371" s="12" t="e">
        <f t="shared" si="5"/>
        <v>#DIV/0!</v>
      </c>
    </row>
    <row r="372" spans="1:5" ht="20.100000000000001" customHeight="1">
      <c r="A372" s="17" t="s">
        <v>550</v>
      </c>
      <c r="B372" s="18">
        <v>0</v>
      </c>
      <c r="C372" s="18">
        <v>0</v>
      </c>
      <c r="D372" s="18"/>
      <c r="E372" s="12" t="e">
        <f t="shared" si="5"/>
        <v>#DIV/0!</v>
      </c>
    </row>
    <row r="373" spans="1:5" ht="20.100000000000001" customHeight="1">
      <c r="A373" s="17" t="s">
        <v>551</v>
      </c>
      <c r="B373" s="18">
        <v>0</v>
      </c>
      <c r="C373" s="18">
        <v>0</v>
      </c>
      <c r="D373" s="18"/>
      <c r="E373" s="12" t="e">
        <f t="shared" si="5"/>
        <v>#DIV/0!</v>
      </c>
    </row>
    <row r="374" spans="1:5" ht="20.100000000000001" customHeight="1">
      <c r="A374" s="17" t="s">
        <v>552</v>
      </c>
      <c r="B374" s="18">
        <v>0</v>
      </c>
      <c r="C374" s="18">
        <v>0</v>
      </c>
      <c r="D374" s="18"/>
      <c r="E374" s="12" t="e">
        <f t="shared" si="5"/>
        <v>#DIV/0!</v>
      </c>
    </row>
    <row r="375" spans="1:5" ht="20.100000000000001" customHeight="1">
      <c r="A375" s="17" t="s">
        <v>553</v>
      </c>
      <c r="B375" s="18">
        <v>0</v>
      </c>
      <c r="C375" s="18">
        <v>0</v>
      </c>
      <c r="D375" s="18"/>
      <c r="E375" s="12" t="e">
        <f t="shared" si="5"/>
        <v>#DIV/0!</v>
      </c>
    </row>
    <row r="376" spans="1:5" ht="20.100000000000001" customHeight="1">
      <c r="A376" s="17" t="s">
        <v>554</v>
      </c>
      <c r="B376" s="18">
        <v>0</v>
      </c>
      <c r="C376" s="18">
        <v>0</v>
      </c>
      <c r="D376" s="18"/>
      <c r="E376" s="12" t="e">
        <f t="shared" si="5"/>
        <v>#DIV/0!</v>
      </c>
    </row>
    <row r="377" spans="1:5" ht="20.100000000000001" customHeight="1">
      <c r="A377" s="17" t="s">
        <v>555</v>
      </c>
      <c r="B377" s="18">
        <v>0</v>
      </c>
      <c r="C377" s="18">
        <v>0</v>
      </c>
      <c r="D377" s="18"/>
      <c r="E377" s="12" t="e">
        <f t="shared" si="5"/>
        <v>#DIV/0!</v>
      </c>
    </row>
    <row r="378" spans="1:5" ht="20.100000000000001" customHeight="1">
      <c r="A378" s="17" t="s">
        <v>120</v>
      </c>
      <c r="B378" s="18">
        <v>12193</v>
      </c>
      <c r="C378" s="18">
        <v>12193</v>
      </c>
      <c r="D378" s="18">
        <v>12380</v>
      </c>
      <c r="E378" s="12">
        <f t="shared" si="5"/>
        <v>101.53366685803329</v>
      </c>
    </row>
    <row r="379" spans="1:5" ht="20.100000000000001" customHeight="1">
      <c r="A379" s="17" t="s">
        <v>121</v>
      </c>
      <c r="B379" s="18">
        <v>0</v>
      </c>
      <c r="C379" s="18">
        <v>0</v>
      </c>
      <c r="D379" s="18"/>
      <c r="E379" s="12" t="e">
        <f t="shared" si="5"/>
        <v>#DIV/0!</v>
      </c>
    </row>
    <row r="380" spans="1:5" ht="20.100000000000001" customHeight="1">
      <c r="A380" s="17" t="s">
        <v>556</v>
      </c>
      <c r="B380" s="18">
        <v>0</v>
      </c>
      <c r="C380" s="18">
        <v>0</v>
      </c>
      <c r="D380" s="18"/>
      <c r="E380" s="12" t="e">
        <f t="shared" si="5"/>
        <v>#DIV/0!</v>
      </c>
    </row>
    <row r="381" spans="1:5" ht="20.100000000000001" customHeight="1">
      <c r="A381" s="17" t="s">
        <v>557</v>
      </c>
      <c r="B381" s="18">
        <v>0</v>
      </c>
      <c r="C381" s="18">
        <v>0</v>
      </c>
      <c r="D381" s="18"/>
      <c r="E381" s="12" t="e">
        <f t="shared" si="5"/>
        <v>#DIV/0!</v>
      </c>
    </row>
    <row r="382" spans="1:5" ht="20.100000000000001" customHeight="1">
      <c r="A382" s="17" t="s">
        <v>122</v>
      </c>
      <c r="B382" s="18">
        <v>12193</v>
      </c>
      <c r="C382" s="18">
        <v>12193</v>
      </c>
      <c r="D382" s="18">
        <v>12380</v>
      </c>
      <c r="E382" s="12">
        <f t="shared" si="5"/>
        <v>101.53366685803329</v>
      </c>
    </row>
    <row r="383" spans="1:5" ht="20.100000000000001" customHeight="1">
      <c r="A383" s="17" t="s">
        <v>123</v>
      </c>
      <c r="B383" s="18">
        <v>28872</v>
      </c>
      <c r="C383" s="18">
        <v>28872</v>
      </c>
      <c r="D383" s="18">
        <v>24500</v>
      </c>
      <c r="E383" s="12">
        <f t="shared" si="5"/>
        <v>84.85730119146578</v>
      </c>
    </row>
    <row r="384" spans="1:5" ht="20.100000000000001" customHeight="1">
      <c r="A384" s="17" t="s">
        <v>124</v>
      </c>
      <c r="B384" s="18">
        <v>16205</v>
      </c>
      <c r="C384" s="18">
        <v>16205</v>
      </c>
      <c r="D384" s="18">
        <v>11497</v>
      </c>
      <c r="E384" s="12">
        <f t="shared" si="5"/>
        <v>70.947238506633752</v>
      </c>
    </row>
    <row r="385" spans="1:5" ht="20.100000000000001" customHeight="1">
      <c r="A385" s="17" t="s">
        <v>37</v>
      </c>
      <c r="B385" s="18">
        <v>1704</v>
      </c>
      <c r="C385" s="18">
        <v>1704</v>
      </c>
      <c r="D385" s="18">
        <v>1748</v>
      </c>
      <c r="E385" s="12">
        <f t="shared" si="5"/>
        <v>102.58215962441315</v>
      </c>
    </row>
    <row r="386" spans="1:5" ht="20.100000000000001" customHeight="1">
      <c r="A386" s="17" t="s">
        <v>38</v>
      </c>
      <c r="B386" s="18">
        <v>253</v>
      </c>
      <c r="C386" s="18">
        <v>253</v>
      </c>
      <c r="D386" s="18">
        <v>260</v>
      </c>
      <c r="E386" s="12">
        <f t="shared" si="5"/>
        <v>102.76679841897234</v>
      </c>
    </row>
    <row r="387" spans="1:5" ht="20.100000000000001" customHeight="1">
      <c r="A387" s="17" t="s">
        <v>388</v>
      </c>
      <c r="B387" s="18">
        <v>0</v>
      </c>
      <c r="C387" s="18">
        <v>0</v>
      </c>
      <c r="D387" s="18"/>
      <c r="E387" s="12" t="e">
        <f t="shared" si="5"/>
        <v>#DIV/0!</v>
      </c>
    </row>
    <row r="388" spans="1:5" ht="20.100000000000001" customHeight="1">
      <c r="A388" s="17" t="s">
        <v>125</v>
      </c>
      <c r="B388" s="18">
        <v>1225</v>
      </c>
      <c r="C388" s="18">
        <v>1225</v>
      </c>
      <c r="D388" s="18">
        <v>1257</v>
      </c>
      <c r="E388" s="12">
        <f t="shared" si="5"/>
        <v>102.61224489795919</v>
      </c>
    </row>
    <row r="389" spans="1:5" ht="20.100000000000001" customHeight="1">
      <c r="A389" s="17" t="s">
        <v>558</v>
      </c>
      <c r="B389" s="18">
        <v>0</v>
      </c>
      <c r="C389" s="18">
        <v>0</v>
      </c>
      <c r="D389" s="18"/>
      <c r="E389" s="12" t="e">
        <f t="shared" ref="E389:E452" si="6">D389/C389*100</f>
        <v>#DIV/0!</v>
      </c>
    </row>
    <row r="390" spans="1:5" ht="20.100000000000001" customHeight="1">
      <c r="A390" s="17" t="s">
        <v>559</v>
      </c>
      <c r="B390" s="18">
        <v>1004</v>
      </c>
      <c r="C390" s="18">
        <v>1004</v>
      </c>
      <c r="D390" s="18">
        <v>1030</v>
      </c>
      <c r="E390" s="12">
        <f t="shared" si="6"/>
        <v>102.58964143426294</v>
      </c>
    </row>
    <row r="391" spans="1:5" ht="20.100000000000001" customHeight="1">
      <c r="A391" s="17" t="s">
        <v>560</v>
      </c>
      <c r="B391" s="18">
        <v>350</v>
      </c>
      <c r="C391" s="18">
        <v>350</v>
      </c>
      <c r="D391" s="18">
        <v>359</v>
      </c>
      <c r="E391" s="12">
        <f t="shared" si="6"/>
        <v>102.57142857142858</v>
      </c>
    </row>
    <row r="392" spans="1:5" ht="20.100000000000001" customHeight="1">
      <c r="A392" s="17" t="s">
        <v>561</v>
      </c>
      <c r="B392" s="18">
        <v>251</v>
      </c>
      <c r="C392" s="18">
        <v>251</v>
      </c>
      <c r="D392" s="18">
        <v>257</v>
      </c>
      <c r="E392" s="12">
        <f t="shared" si="6"/>
        <v>102.39043824701196</v>
      </c>
    </row>
    <row r="393" spans="1:5" ht="20.100000000000001" customHeight="1">
      <c r="A393" s="17" t="s">
        <v>126</v>
      </c>
      <c r="B393" s="18">
        <v>821</v>
      </c>
      <c r="C393" s="18">
        <v>821</v>
      </c>
      <c r="D393" s="18">
        <v>842</v>
      </c>
      <c r="E393" s="12">
        <f t="shared" si="6"/>
        <v>102.55785627283799</v>
      </c>
    </row>
    <row r="394" spans="1:5" ht="20.100000000000001" customHeight="1">
      <c r="A394" s="17" t="s">
        <v>562</v>
      </c>
      <c r="B394" s="18">
        <v>20</v>
      </c>
      <c r="C394" s="18">
        <v>20</v>
      </c>
      <c r="D394" s="18">
        <v>21</v>
      </c>
      <c r="E394" s="12">
        <f t="shared" si="6"/>
        <v>105</v>
      </c>
    </row>
    <row r="395" spans="1:5" ht="20.100000000000001" customHeight="1">
      <c r="A395" s="17" t="s">
        <v>127</v>
      </c>
      <c r="B395" s="18">
        <v>167</v>
      </c>
      <c r="C395" s="18">
        <v>167</v>
      </c>
      <c r="D395" s="18">
        <v>172</v>
      </c>
      <c r="E395" s="12">
        <f t="shared" si="6"/>
        <v>102.9940119760479</v>
      </c>
    </row>
    <row r="396" spans="1:5" ht="20.100000000000001" customHeight="1">
      <c r="A396" s="17" t="s">
        <v>563</v>
      </c>
      <c r="B396" s="18">
        <v>30</v>
      </c>
      <c r="C396" s="18">
        <v>30</v>
      </c>
      <c r="D396" s="18">
        <v>31</v>
      </c>
      <c r="E396" s="12">
        <f t="shared" si="6"/>
        <v>103.33333333333334</v>
      </c>
    </row>
    <row r="397" spans="1:5" ht="20.100000000000001" customHeight="1">
      <c r="A397" s="17" t="s">
        <v>128</v>
      </c>
      <c r="B397" s="18">
        <v>10380</v>
      </c>
      <c r="C397" s="18">
        <v>5380</v>
      </c>
      <c r="D397" s="18">
        <v>5520</v>
      </c>
      <c r="E397" s="12">
        <f t="shared" si="6"/>
        <v>102.60223048327137</v>
      </c>
    </row>
    <row r="398" spans="1:5" ht="20.100000000000001" customHeight="1">
      <c r="A398" s="17" t="s">
        <v>129</v>
      </c>
      <c r="B398" s="18">
        <v>944</v>
      </c>
      <c r="C398" s="18">
        <v>944</v>
      </c>
      <c r="D398" s="18">
        <v>969</v>
      </c>
      <c r="E398" s="12">
        <f t="shared" si="6"/>
        <v>102.64830508474576</v>
      </c>
    </row>
    <row r="399" spans="1:5" ht="20.100000000000001" customHeight="1">
      <c r="A399" s="17" t="s">
        <v>37</v>
      </c>
      <c r="B399" s="18">
        <v>0</v>
      </c>
      <c r="C399" s="18">
        <v>0</v>
      </c>
      <c r="D399" s="18"/>
      <c r="E399" s="12" t="e">
        <f t="shared" si="6"/>
        <v>#DIV/0!</v>
      </c>
    </row>
    <row r="400" spans="1:5" ht="20.100000000000001" customHeight="1">
      <c r="A400" s="17" t="s">
        <v>38</v>
      </c>
      <c r="B400" s="18">
        <v>0</v>
      </c>
      <c r="C400" s="18">
        <v>0</v>
      </c>
      <c r="D400" s="18"/>
      <c r="E400" s="12" t="e">
        <f t="shared" si="6"/>
        <v>#DIV/0!</v>
      </c>
    </row>
    <row r="401" spans="1:5" ht="20.100000000000001" customHeight="1">
      <c r="A401" s="17" t="s">
        <v>388</v>
      </c>
      <c r="B401" s="18">
        <v>0</v>
      </c>
      <c r="C401" s="18">
        <v>0</v>
      </c>
      <c r="D401" s="18"/>
      <c r="E401" s="12" t="e">
        <f t="shared" si="6"/>
        <v>#DIV/0!</v>
      </c>
    </row>
    <row r="402" spans="1:5" ht="20.100000000000001" customHeight="1">
      <c r="A402" s="17" t="s">
        <v>130</v>
      </c>
      <c r="B402" s="18">
        <v>30</v>
      </c>
      <c r="C402" s="18">
        <v>30</v>
      </c>
      <c r="D402" s="18">
        <v>31</v>
      </c>
      <c r="E402" s="12">
        <f t="shared" si="6"/>
        <v>103.33333333333334</v>
      </c>
    </row>
    <row r="403" spans="1:5" ht="20.100000000000001" customHeight="1">
      <c r="A403" s="17" t="s">
        <v>564</v>
      </c>
      <c r="B403" s="18">
        <v>889</v>
      </c>
      <c r="C403" s="18">
        <v>889</v>
      </c>
      <c r="D403" s="18">
        <v>912</v>
      </c>
      <c r="E403" s="12">
        <f t="shared" si="6"/>
        <v>102.58717660292463</v>
      </c>
    </row>
    <row r="404" spans="1:5" ht="20.100000000000001" customHeight="1">
      <c r="A404" s="17" t="s">
        <v>565</v>
      </c>
      <c r="B404" s="18">
        <v>0</v>
      </c>
      <c r="C404" s="18">
        <v>0</v>
      </c>
      <c r="D404" s="18"/>
      <c r="E404" s="12" t="e">
        <f t="shared" si="6"/>
        <v>#DIV/0!</v>
      </c>
    </row>
    <row r="405" spans="1:5" ht="20.100000000000001" customHeight="1">
      <c r="A405" s="17" t="s">
        <v>566</v>
      </c>
      <c r="B405" s="18">
        <v>25</v>
      </c>
      <c r="C405" s="18">
        <v>25</v>
      </c>
      <c r="D405" s="18">
        <v>26</v>
      </c>
      <c r="E405" s="12">
        <f t="shared" si="6"/>
        <v>104</v>
      </c>
    </row>
    <row r="406" spans="1:5" ht="20.100000000000001" customHeight="1">
      <c r="A406" s="17" t="s">
        <v>131</v>
      </c>
      <c r="B406" s="18">
        <v>6960</v>
      </c>
      <c r="C406" s="18">
        <v>6960</v>
      </c>
      <c r="D406" s="18">
        <v>7140</v>
      </c>
      <c r="E406" s="12">
        <f t="shared" si="6"/>
        <v>102.58620689655173</v>
      </c>
    </row>
    <row r="407" spans="1:5" ht="20.100000000000001" customHeight="1">
      <c r="A407" s="17" t="s">
        <v>37</v>
      </c>
      <c r="B407" s="18">
        <v>226</v>
      </c>
      <c r="C407" s="18">
        <v>226</v>
      </c>
      <c r="D407" s="18">
        <v>232</v>
      </c>
      <c r="E407" s="12">
        <f t="shared" si="6"/>
        <v>102.65486725663717</v>
      </c>
    </row>
    <row r="408" spans="1:5" ht="20.100000000000001" customHeight="1">
      <c r="A408" s="17" t="s">
        <v>38</v>
      </c>
      <c r="B408" s="18">
        <v>45</v>
      </c>
      <c r="C408" s="18">
        <v>45</v>
      </c>
      <c r="D408" s="18">
        <v>46</v>
      </c>
      <c r="E408" s="12">
        <f t="shared" si="6"/>
        <v>102.22222222222221</v>
      </c>
    </row>
    <row r="409" spans="1:5" ht="20.100000000000001" customHeight="1">
      <c r="A409" s="17" t="s">
        <v>388</v>
      </c>
      <c r="B409" s="18">
        <v>0</v>
      </c>
      <c r="C409" s="18">
        <v>0</v>
      </c>
      <c r="D409" s="18"/>
      <c r="E409" s="12" t="e">
        <f t="shared" si="6"/>
        <v>#DIV/0!</v>
      </c>
    </row>
    <row r="410" spans="1:5" ht="20.100000000000001" customHeight="1">
      <c r="A410" s="17" t="s">
        <v>567</v>
      </c>
      <c r="B410" s="18">
        <v>494</v>
      </c>
      <c r="C410" s="18">
        <v>494</v>
      </c>
      <c r="D410" s="18">
        <v>506</v>
      </c>
      <c r="E410" s="12">
        <f t="shared" si="6"/>
        <v>102.42914979757086</v>
      </c>
    </row>
    <row r="411" spans="1:5" ht="20.100000000000001" customHeight="1">
      <c r="A411" s="17" t="s">
        <v>568</v>
      </c>
      <c r="B411" s="18">
        <v>0</v>
      </c>
      <c r="C411" s="18">
        <v>0</v>
      </c>
      <c r="D411" s="18"/>
      <c r="E411" s="12" t="e">
        <f t="shared" si="6"/>
        <v>#DIV/0!</v>
      </c>
    </row>
    <row r="412" spans="1:5" ht="20.100000000000001" customHeight="1">
      <c r="A412" s="17" t="s">
        <v>569</v>
      </c>
      <c r="B412" s="18">
        <v>0</v>
      </c>
      <c r="C412" s="18">
        <v>0</v>
      </c>
      <c r="D412" s="18"/>
      <c r="E412" s="12" t="e">
        <f t="shared" si="6"/>
        <v>#DIV/0!</v>
      </c>
    </row>
    <row r="413" spans="1:5" ht="20.100000000000001" customHeight="1">
      <c r="A413" s="17" t="s">
        <v>570</v>
      </c>
      <c r="B413" s="18">
        <v>462</v>
      </c>
      <c r="C413" s="18">
        <v>462</v>
      </c>
      <c r="D413" s="18">
        <v>474</v>
      </c>
      <c r="E413" s="12">
        <f t="shared" si="6"/>
        <v>102.59740259740259</v>
      </c>
    </row>
    <row r="414" spans="1:5" ht="20.100000000000001" customHeight="1">
      <c r="A414" s="17" t="s">
        <v>571</v>
      </c>
      <c r="B414" s="18">
        <v>13</v>
      </c>
      <c r="C414" s="18">
        <v>13</v>
      </c>
      <c r="D414" s="18">
        <v>13</v>
      </c>
      <c r="E414" s="12">
        <f t="shared" si="6"/>
        <v>100</v>
      </c>
    </row>
    <row r="415" spans="1:5" ht="20.100000000000001" customHeight="1">
      <c r="A415" s="17" t="s">
        <v>572</v>
      </c>
      <c r="B415" s="18">
        <v>0</v>
      </c>
      <c r="C415" s="18">
        <v>0</v>
      </c>
      <c r="D415" s="18"/>
      <c r="E415" s="12" t="e">
        <f t="shared" si="6"/>
        <v>#DIV/0!</v>
      </c>
    </row>
    <row r="416" spans="1:5" ht="20.100000000000001" customHeight="1">
      <c r="A416" s="17" t="s">
        <v>132</v>
      </c>
      <c r="B416" s="18">
        <v>5720</v>
      </c>
      <c r="C416" s="18">
        <v>5720</v>
      </c>
      <c r="D416" s="18">
        <v>5869</v>
      </c>
      <c r="E416" s="12">
        <f t="shared" si="6"/>
        <v>102.60489510489509</v>
      </c>
    </row>
    <row r="417" spans="1:5" ht="20.100000000000001" customHeight="1">
      <c r="A417" s="17" t="s">
        <v>133</v>
      </c>
      <c r="B417" s="18">
        <v>2497</v>
      </c>
      <c r="C417" s="18">
        <v>2497</v>
      </c>
      <c r="D417" s="18">
        <v>2562</v>
      </c>
      <c r="E417" s="12">
        <f t="shared" si="6"/>
        <v>102.60312374849821</v>
      </c>
    </row>
    <row r="418" spans="1:5" ht="20.100000000000001" customHeight="1">
      <c r="A418" s="17" t="s">
        <v>37</v>
      </c>
      <c r="B418" s="18">
        <v>0</v>
      </c>
      <c r="C418" s="18">
        <v>0</v>
      </c>
      <c r="D418" s="18"/>
      <c r="E418" s="12" t="e">
        <f t="shared" si="6"/>
        <v>#DIV/0!</v>
      </c>
    </row>
    <row r="419" spans="1:5" ht="20.100000000000001" customHeight="1">
      <c r="A419" s="17" t="s">
        <v>38</v>
      </c>
      <c r="B419" s="18">
        <v>0</v>
      </c>
      <c r="C419" s="18">
        <v>0</v>
      </c>
      <c r="D419" s="18"/>
      <c r="E419" s="12" t="e">
        <f t="shared" si="6"/>
        <v>#DIV/0!</v>
      </c>
    </row>
    <row r="420" spans="1:5" ht="20.100000000000001" customHeight="1">
      <c r="A420" s="17" t="s">
        <v>388</v>
      </c>
      <c r="B420" s="18">
        <v>0</v>
      </c>
      <c r="C420" s="18">
        <v>0</v>
      </c>
      <c r="D420" s="18"/>
      <c r="E420" s="12" t="e">
        <f t="shared" si="6"/>
        <v>#DIV/0!</v>
      </c>
    </row>
    <row r="421" spans="1:5" ht="20.100000000000001" customHeight="1">
      <c r="A421" s="17" t="s">
        <v>134</v>
      </c>
      <c r="B421" s="18">
        <v>0</v>
      </c>
      <c r="C421" s="18">
        <v>0</v>
      </c>
      <c r="D421" s="18"/>
      <c r="E421" s="12" t="e">
        <f t="shared" si="6"/>
        <v>#DIV/0!</v>
      </c>
    </row>
    <row r="422" spans="1:5" ht="20.100000000000001" customHeight="1">
      <c r="A422" s="17" t="s">
        <v>135</v>
      </c>
      <c r="B422" s="18">
        <v>0</v>
      </c>
      <c r="C422" s="18">
        <v>0</v>
      </c>
      <c r="D422" s="18"/>
      <c r="E422" s="12" t="e">
        <f t="shared" si="6"/>
        <v>#DIV/0!</v>
      </c>
    </row>
    <row r="423" spans="1:5" ht="20.100000000000001" customHeight="1">
      <c r="A423" s="17" t="s">
        <v>136</v>
      </c>
      <c r="B423" s="18">
        <v>30</v>
      </c>
      <c r="C423" s="18">
        <v>30</v>
      </c>
      <c r="D423" s="18">
        <v>31</v>
      </c>
      <c r="E423" s="12">
        <f t="shared" si="6"/>
        <v>103.33333333333334</v>
      </c>
    </row>
    <row r="424" spans="1:5" ht="20.100000000000001" customHeight="1">
      <c r="A424" s="17" t="s">
        <v>573</v>
      </c>
      <c r="B424" s="18">
        <v>0</v>
      </c>
      <c r="C424" s="18">
        <v>0</v>
      </c>
      <c r="D424" s="18"/>
      <c r="E424" s="12" t="e">
        <f t="shared" si="6"/>
        <v>#DIV/0!</v>
      </c>
    </row>
    <row r="425" spans="1:5" ht="20.100000000000001" customHeight="1">
      <c r="A425" s="17" t="s">
        <v>574</v>
      </c>
      <c r="B425" s="18">
        <v>63</v>
      </c>
      <c r="C425" s="18">
        <v>63</v>
      </c>
      <c r="D425" s="18">
        <v>65</v>
      </c>
      <c r="E425" s="12">
        <f t="shared" si="6"/>
        <v>103.17460317460319</v>
      </c>
    </row>
    <row r="426" spans="1:5" ht="20.100000000000001" customHeight="1">
      <c r="A426" s="17" t="s">
        <v>575</v>
      </c>
      <c r="B426" s="18">
        <v>0</v>
      </c>
      <c r="C426" s="18">
        <v>0</v>
      </c>
      <c r="D426" s="18"/>
      <c r="E426" s="12" t="e">
        <f t="shared" si="6"/>
        <v>#DIV/0!</v>
      </c>
    </row>
    <row r="427" spans="1:5" ht="20.100000000000001" customHeight="1">
      <c r="A427" s="17" t="s">
        <v>137</v>
      </c>
      <c r="B427" s="18">
        <v>2404</v>
      </c>
      <c r="C427" s="18">
        <v>2404</v>
      </c>
      <c r="D427" s="18">
        <v>2466</v>
      </c>
      <c r="E427" s="12">
        <f t="shared" si="6"/>
        <v>102.57903494176372</v>
      </c>
    </row>
    <row r="428" spans="1:5" ht="20.100000000000001" customHeight="1">
      <c r="A428" s="17" t="s">
        <v>138</v>
      </c>
      <c r="B428" s="18">
        <v>2266</v>
      </c>
      <c r="C428" s="18">
        <v>2266</v>
      </c>
      <c r="D428" s="18">
        <v>2332</v>
      </c>
      <c r="E428" s="12">
        <f t="shared" si="6"/>
        <v>102.91262135922329</v>
      </c>
    </row>
    <row r="429" spans="1:5" ht="20.100000000000001" customHeight="1">
      <c r="A429" s="17" t="s">
        <v>139</v>
      </c>
      <c r="B429" s="18">
        <v>416</v>
      </c>
      <c r="C429" s="18">
        <v>416</v>
      </c>
      <c r="D429" s="18">
        <v>427</v>
      </c>
      <c r="E429" s="12">
        <f t="shared" si="6"/>
        <v>102.64423076923077</v>
      </c>
    </row>
    <row r="430" spans="1:5" ht="20.100000000000001" customHeight="1">
      <c r="A430" s="17" t="s">
        <v>576</v>
      </c>
      <c r="B430" s="18">
        <v>507</v>
      </c>
      <c r="C430" s="18">
        <v>507</v>
      </c>
      <c r="D430" s="18">
        <v>520</v>
      </c>
      <c r="E430" s="12">
        <f t="shared" si="6"/>
        <v>102.56410256410255</v>
      </c>
    </row>
    <row r="431" spans="1:5" ht="20.100000000000001" customHeight="1">
      <c r="A431" s="17" t="s">
        <v>140</v>
      </c>
      <c r="B431" s="18">
        <v>1343</v>
      </c>
      <c r="C431" s="18">
        <v>1343</v>
      </c>
      <c r="D431" s="18">
        <v>1385</v>
      </c>
      <c r="E431" s="12">
        <f t="shared" si="6"/>
        <v>103.12732688011914</v>
      </c>
    </row>
    <row r="432" spans="1:5" ht="20.100000000000001" customHeight="1">
      <c r="A432" s="17" t="s">
        <v>141</v>
      </c>
      <c r="B432" s="18">
        <v>67077</v>
      </c>
      <c r="C432" s="18">
        <v>40077</v>
      </c>
      <c r="D432" s="18">
        <v>42500</v>
      </c>
      <c r="E432" s="12">
        <f t="shared" si="6"/>
        <v>106.04586171619633</v>
      </c>
    </row>
    <row r="433" spans="1:5" ht="20.100000000000001" customHeight="1">
      <c r="A433" s="17" t="s">
        <v>142</v>
      </c>
      <c r="B433" s="18">
        <v>4134</v>
      </c>
      <c r="C433" s="18">
        <v>4134</v>
      </c>
      <c r="D433" s="18">
        <v>4381</v>
      </c>
      <c r="E433" s="12">
        <f t="shared" si="6"/>
        <v>105.97484276729561</v>
      </c>
    </row>
    <row r="434" spans="1:5" ht="20.100000000000001" customHeight="1">
      <c r="A434" s="17" t="s">
        <v>37</v>
      </c>
      <c r="B434" s="18">
        <v>2088</v>
      </c>
      <c r="C434" s="18">
        <v>2088</v>
      </c>
      <c r="D434" s="18">
        <v>2213</v>
      </c>
      <c r="E434" s="12">
        <f t="shared" si="6"/>
        <v>105.98659003831416</v>
      </c>
    </row>
    <row r="435" spans="1:5" ht="20.100000000000001" customHeight="1">
      <c r="A435" s="17" t="s">
        <v>38</v>
      </c>
      <c r="B435" s="18">
        <v>200</v>
      </c>
      <c r="C435" s="18">
        <v>200</v>
      </c>
      <c r="D435" s="18">
        <v>212</v>
      </c>
      <c r="E435" s="12">
        <f t="shared" si="6"/>
        <v>106</v>
      </c>
    </row>
    <row r="436" spans="1:5" ht="20.100000000000001" customHeight="1">
      <c r="A436" s="17" t="s">
        <v>388</v>
      </c>
      <c r="B436" s="18">
        <v>0</v>
      </c>
      <c r="C436" s="18">
        <v>0</v>
      </c>
      <c r="D436" s="18"/>
      <c r="E436" s="12" t="e">
        <f t="shared" si="6"/>
        <v>#DIV/0!</v>
      </c>
    </row>
    <row r="437" spans="1:5" ht="20.100000000000001" customHeight="1">
      <c r="A437" s="17" t="s">
        <v>577</v>
      </c>
      <c r="B437" s="18">
        <v>0</v>
      </c>
      <c r="C437" s="18">
        <v>0</v>
      </c>
      <c r="D437" s="18"/>
      <c r="E437" s="12" t="e">
        <f t="shared" si="6"/>
        <v>#DIV/0!</v>
      </c>
    </row>
    <row r="438" spans="1:5" ht="20.100000000000001" customHeight="1">
      <c r="A438" s="17" t="s">
        <v>578</v>
      </c>
      <c r="B438" s="18">
        <v>0</v>
      </c>
      <c r="C438" s="18">
        <v>0</v>
      </c>
      <c r="D438" s="18"/>
      <c r="E438" s="12" t="e">
        <f t="shared" si="6"/>
        <v>#DIV/0!</v>
      </c>
    </row>
    <row r="439" spans="1:5" ht="20.100000000000001" customHeight="1">
      <c r="A439" s="17" t="s">
        <v>579</v>
      </c>
      <c r="B439" s="18">
        <v>222</v>
      </c>
      <c r="C439" s="18">
        <v>222</v>
      </c>
      <c r="D439" s="18">
        <v>235</v>
      </c>
      <c r="E439" s="12">
        <f t="shared" si="6"/>
        <v>105.85585585585586</v>
      </c>
    </row>
    <row r="440" spans="1:5" ht="20.100000000000001" customHeight="1">
      <c r="A440" s="17" t="s">
        <v>580</v>
      </c>
      <c r="B440" s="18">
        <v>0</v>
      </c>
      <c r="C440" s="18">
        <v>0</v>
      </c>
      <c r="D440" s="18"/>
      <c r="E440" s="12" t="e">
        <f t="shared" si="6"/>
        <v>#DIV/0!</v>
      </c>
    </row>
    <row r="441" spans="1:5" ht="20.100000000000001" customHeight="1">
      <c r="A441" s="17" t="s">
        <v>416</v>
      </c>
      <c r="B441" s="18">
        <v>0</v>
      </c>
      <c r="C441" s="18">
        <v>0</v>
      </c>
      <c r="D441" s="18"/>
      <c r="E441" s="12" t="e">
        <f t="shared" si="6"/>
        <v>#DIV/0!</v>
      </c>
    </row>
    <row r="442" spans="1:5" ht="20.100000000000001" customHeight="1">
      <c r="A442" s="17" t="s">
        <v>581</v>
      </c>
      <c r="B442" s="18">
        <v>1254</v>
      </c>
      <c r="C442" s="18">
        <v>1254</v>
      </c>
      <c r="D442" s="18">
        <v>1329</v>
      </c>
      <c r="E442" s="12">
        <f t="shared" si="6"/>
        <v>105.98086124401914</v>
      </c>
    </row>
    <row r="443" spans="1:5" ht="20.100000000000001" customHeight="1">
      <c r="A443" s="17" t="s">
        <v>582</v>
      </c>
      <c r="B443" s="18">
        <v>0</v>
      </c>
      <c r="C443" s="18">
        <v>0</v>
      </c>
      <c r="D443" s="18"/>
      <c r="E443" s="12" t="e">
        <f t="shared" si="6"/>
        <v>#DIV/0!</v>
      </c>
    </row>
    <row r="444" spans="1:5" ht="20.100000000000001" customHeight="1">
      <c r="A444" s="17" t="s">
        <v>583</v>
      </c>
      <c r="B444" s="18">
        <v>0</v>
      </c>
      <c r="C444" s="18">
        <v>0</v>
      </c>
      <c r="D444" s="18"/>
      <c r="E444" s="12" t="e">
        <f t="shared" si="6"/>
        <v>#DIV/0!</v>
      </c>
    </row>
    <row r="445" spans="1:5" ht="20.100000000000001" customHeight="1">
      <c r="A445" s="17" t="s">
        <v>584</v>
      </c>
      <c r="B445" s="18">
        <v>0</v>
      </c>
      <c r="C445" s="18">
        <v>0</v>
      </c>
      <c r="D445" s="18"/>
      <c r="E445" s="12" t="e">
        <f t="shared" si="6"/>
        <v>#DIV/0!</v>
      </c>
    </row>
    <row r="446" spans="1:5" ht="20.100000000000001" customHeight="1">
      <c r="A446" s="17" t="s">
        <v>143</v>
      </c>
      <c r="B446" s="18">
        <v>370</v>
      </c>
      <c r="C446" s="18">
        <v>370</v>
      </c>
      <c r="D446" s="18">
        <v>392</v>
      </c>
      <c r="E446" s="12">
        <f t="shared" si="6"/>
        <v>105.94594594594595</v>
      </c>
    </row>
    <row r="447" spans="1:5" ht="20.100000000000001" customHeight="1">
      <c r="A447" s="17" t="s">
        <v>144</v>
      </c>
      <c r="B447" s="18">
        <v>2707</v>
      </c>
      <c r="C447" s="18">
        <v>2707</v>
      </c>
      <c r="D447" s="18">
        <v>2870</v>
      </c>
      <c r="E447" s="12">
        <f t="shared" si="6"/>
        <v>106.02142593276692</v>
      </c>
    </row>
    <row r="448" spans="1:5" ht="20.100000000000001" customHeight="1">
      <c r="A448" s="17" t="s">
        <v>37</v>
      </c>
      <c r="B448" s="18">
        <v>1262</v>
      </c>
      <c r="C448" s="18">
        <v>1262</v>
      </c>
      <c r="D448" s="18">
        <v>1337</v>
      </c>
      <c r="E448" s="12">
        <f t="shared" si="6"/>
        <v>105.94294770206022</v>
      </c>
    </row>
    <row r="449" spans="1:5" ht="20.100000000000001" customHeight="1">
      <c r="A449" s="17" t="s">
        <v>38</v>
      </c>
      <c r="B449" s="18">
        <v>0</v>
      </c>
      <c r="C449" s="18">
        <v>0</v>
      </c>
      <c r="D449" s="18"/>
      <c r="E449" s="12" t="e">
        <f t="shared" si="6"/>
        <v>#DIV/0!</v>
      </c>
    </row>
    <row r="450" spans="1:5" ht="20.100000000000001" customHeight="1">
      <c r="A450" s="17" t="s">
        <v>388</v>
      </c>
      <c r="B450" s="18">
        <v>0</v>
      </c>
      <c r="C450" s="18">
        <v>0</v>
      </c>
      <c r="D450" s="18"/>
      <c r="E450" s="12" t="e">
        <f t="shared" si="6"/>
        <v>#DIV/0!</v>
      </c>
    </row>
    <row r="451" spans="1:5" ht="20.100000000000001" customHeight="1">
      <c r="A451" s="17" t="s">
        <v>145</v>
      </c>
      <c r="B451" s="18">
        <v>544</v>
      </c>
      <c r="C451" s="18">
        <v>544</v>
      </c>
      <c r="D451" s="18">
        <v>577</v>
      </c>
      <c r="E451" s="12">
        <f t="shared" si="6"/>
        <v>106.06617647058823</v>
      </c>
    </row>
    <row r="452" spans="1:5" ht="20.100000000000001" customHeight="1">
      <c r="A452" s="17" t="s">
        <v>146</v>
      </c>
      <c r="B452" s="18">
        <v>133</v>
      </c>
      <c r="C452" s="18">
        <v>133</v>
      </c>
      <c r="D452" s="18">
        <v>141</v>
      </c>
      <c r="E452" s="12">
        <f t="shared" si="6"/>
        <v>106.01503759398496</v>
      </c>
    </row>
    <row r="453" spans="1:5" ht="20.100000000000001" customHeight="1">
      <c r="A453" s="17" t="s">
        <v>585</v>
      </c>
      <c r="B453" s="18">
        <v>200</v>
      </c>
      <c r="C453" s="18">
        <v>200</v>
      </c>
      <c r="D453" s="18">
        <v>212</v>
      </c>
      <c r="E453" s="12">
        <f t="shared" ref="E453:E516" si="7">D453/C453*100</f>
        <v>106</v>
      </c>
    </row>
    <row r="454" spans="1:5" ht="20.100000000000001" customHeight="1">
      <c r="A454" s="17" t="s">
        <v>147</v>
      </c>
      <c r="B454" s="18">
        <v>77</v>
      </c>
      <c r="C454" s="18">
        <v>77</v>
      </c>
      <c r="D454" s="18">
        <v>82</v>
      </c>
      <c r="E454" s="12">
        <f t="shared" si="7"/>
        <v>106.49350649350649</v>
      </c>
    </row>
    <row r="455" spans="1:5" ht="20.100000000000001" customHeight="1">
      <c r="A455" s="17" t="s">
        <v>586</v>
      </c>
      <c r="B455" s="18">
        <v>10</v>
      </c>
      <c r="C455" s="18">
        <v>10</v>
      </c>
      <c r="D455" s="18">
        <v>11</v>
      </c>
      <c r="E455" s="12">
        <f t="shared" si="7"/>
        <v>110.00000000000001</v>
      </c>
    </row>
    <row r="456" spans="1:5" ht="20.100000000000001" customHeight="1">
      <c r="A456" s="17" t="s">
        <v>587</v>
      </c>
      <c r="B456" s="18">
        <v>0</v>
      </c>
      <c r="C456" s="18">
        <v>0</v>
      </c>
      <c r="D456" s="18"/>
      <c r="E456" s="12" t="e">
        <f t="shared" si="7"/>
        <v>#DIV/0!</v>
      </c>
    </row>
    <row r="457" spans="1:5" ht="20.100000000000001" customHeight="1">
      <c r="A457" s="17" t="s">
        <v>148</v>
      </c>
      <c r="B457" s="18">
        <v>481</v>
      </c>
      <c r="C457" s="18">
        <v>481</v>
      </c>
      <c r="D457" s="18">
        <v>510</v>
      </c>
      <c r="E457" s="12">
        <f t="shared" si="7"/>
        <v>106.02910602910602</v>
      </c>
    </row>
    <row r="458" spans="1:5" ht="20.100000000000001" customHeight="1">
      <c r="A458" s="17" t="s">
        <v>588</v>
      </c>
      <c r="B458" s="18"/>
      <c r="C458" s="18"/>
      <c r="D458" s="18"/>
      <c r="E458" s="12" t="e">
        <f t="shared" si="7"/>
        <v>#DIV/0!</v>
      </c>
    </row>
    <row r="459" spans="1:5" ht="20.100000000000001" customHeight="1">
      <c r="A459" s="17" t="s">
        <v>589</v>
      </c>
      <c r="B459" s="18"/>
      <c r="C459" s="18"/>
      <c r="D459" s="18"/>
      <c r="E459" s="12" t="e">
        <f t="shared" si="7"/>
        <v>#DIV/0!</v>
      </c>
    </row>
    <row r="460" spans="1:5" ht="20.100000000000001" customHeight="1">
      <c r="A460" s="17" t="s">
        <v>149</v>
      </c>
      <c r="B460" s="18">
        <v>31762</v>
      </c>
      <c r="C460" s="18">
        <v>4762</v>
      </c>
      <c r="D460" s="18">
        <v>8049</v>
      </c>
      <c r="E460" s="12">
        <f t="shared" si="7"/>
        <v>169.02561948761024</v>
      </c>
    </row>
    <row r="461" spans="1:5" ht="20.100000000000001" customHeight="1">
      <c r="A461" s="17" t="s">
        <v>150</v>
      </c>
      <c r="B461" s="18">
        <v>306</v>
      </c>
      <c r="C461" s="18">
        <v>306</v>
      </c>
      <c r="D461" s="18">
        <v>325</v>
      </c>
      <c r="E461" s="12">
        <f t="shared" si="7"/>
        <v>106.20915032679738</v>
      </c>
    </row>
    <row r="462" spans="1:5" ht="20.100000000000001" customHeight="1">
      <c r="A462" s="17" t="s">
        <v>590</v>
      </c>
      <c r="B462" s="18">
        <v>806</v>
      </c>
      <c r="C462" s="18">
        <v>806</v>
      </c>
      <c r="D462" s="18">
        <v>855</v>
      </c>
      <c r="E462" s="12">
        <f t="shared" si="7"/>
        <v>106.07940446650123</v>
      </c>
    </row>
    <row r="463" spans="1:5" ht="20.100000000000001" customHeight="1">
      <c r="A463" s="17" t="s">
        <v>591</v>
      </c>
      <c r="B463" s="18">
        <v>99</v>
      </c>
      <c r="C463" s="18">
        <v>99</v>
      </c>
      <c r="D463" s="18">
        <v>105</v>
      </c>
      <c r="E463" s="12">
        <f t="shared" si="7"/>
        <v>106.06060606060606</v>
      </c>
    </row>
    <row r="464" spans="1:5" ht="20.100000000000001" customHeight="1">
      <c r="A464" s="17" t="s">
        <v>592</v>
      </c>
      <c r="B464" s="18">
        <v>0</v>
      </c>
      <c r="C464" s="18">
        <v>0</v>
      </c>
      <c r="D464" s="18"/>
      <c r="E464" s="12" t="e">
        <f t="shared" si="7"/>
        <v>#DIV/0!</v>
      </c>
    </row>
    <row r="465" spans="1:5" ht="20.100000000000001" customHeight="1">
      <c r="A465" s="17" t="s">
        <v>593</v>
      </c>
      <c r="B465" s="4">
        <v>199</v>
      </c>
      <c r="C465" s="4">
        <v>199</v>
      </c>
      <c r="D465" s="18">
        <v>211</v>
      </c>
      <c r="E465" s="12">
        <f t="shared" si="7"/>
        <v>106.03015075376885</v>
      </c>
    </row>
    <row r="466" spans="1:5" ht="20.100000000000001" customHeight="1">
      <c r="A466" s="17" t="s">
        <v>594</v>
      </c>
      <c r="B466" s="18">
        <v>287</v>
      </c>
      <c r="C466" s="18">
        <v>287</v>
      </c>
      <c r="D466" s="18">
        <v>304</v>
      </c>
      <c r="E466" s="12">
        <f t="shared" si="7"/>
        <v>105.92334494773519</v>
      </c>
    </row>
    <row r="467" spans="1:5" ht="20.100000000000001" customHeight="1">
      <c r="A467" s="17" t="s">
        <v>595</v>
      </c>
      <c r="B467" s="18">
        <v>30000</v>
      </c>
      <c r="C467" s="18">
        <v>3000</v>
      </c>
      <c r="D467" s="18">
        <v>6180</v>
      </c>
      <c r="E467" s="12">
        <f t="shared" si="7"/>
        <v>206</v>
      </c>
    </row>
    <row r="468" spans="1:5" ht="20.100000000000001" customHeight="1">
      <c r="A468" s="17" t="s">
        <v>596</v>
      </c>
      <c r="B468" s="18">
        <v>65</v>
      </c>
      <c r="C468" s="18">
        <v>65</v>
      </c>
      <c r="D468" s="18">
        <v>69</v>
      </c>
      <c r="E468" s="12">
        <f t="shared" si="7"/>
        <v>106.15384615384616</v>
      </c>
    </row>
    <row r="469" spans="1:5" ht="20.100000000000001" customHeight="1">
      <c r="A469" s="17" t="s">
        <v>597</v>
      </c>
      <c r="B469" s="18"/>
      <c r="C469" s="18"/>
      <c r="D469" s="18"/>
      <c r="E469" s="12" t="e">
        <f t="shared" si="7"/>
        <v>#DIV/0!</v>
      </c>
    </row>
    <row r="470" spans="1:5" ht="20.100000000000001" customHeight="1">
      <c r="A470" s="17" t="s">
        <v>598</v>
      </c>
      <c r="B470" s="18"/>
      <c r="C470" s="18"/>
      <c r="D470" s="18"/>
      <c r="E470" s="12" t="e">
        <f t="shared" si="7"/>
        <v>#DIV/0!</v>
      </c>
    </row>
    <row r="471" spans="1:5" ht="20.100000000000001" customHeight="1">
      <c r="A471" s="17" t="s">
        <v>599</v>
      </c>
      <c r="B471" s="18"/>
      <c r="C471" s="18"/>
      <c r="D471" s="18"/>
      <c r="E471" s="12" t="e">
        <f t="shared" si="7"/>
        <v>#DIV/0!</v>
      </c>
    </row>
    <row r="472" spans="1:5" ht="20.100000000000001" customHeight="1">
      <c r="A472" s="17" t="s">
        <v>600</v>
      </c>
      <c r="B472" s="18"/>
      <c r="C472" s="18"/>
      <c r="D472" s="18"/>
      <c r="E472" s="12" t="e">
        <f t="shared" si="7"/>
        <v>#DIV/0!</v>
      </c>
    </row>
    <row r="473" spans="1:5" ht="20.100000000000001" customHeight="1">
      <c r="A473" s="17" t="s">
        <v>151</v>
      </c>
      <c r="B473" s="18">
        <v>2688</v>
      </c>
      <c r="C473" s="18">
        <v>2688</v>
      </c>
      <c r="D473" s="18">
        <v>2849</v>
      </c>
      <c r="E473" s="12">
        <f t="shared" si="7"/>
        <v>105.98958333333333</v>
      </c>
    </row>
    <row r="474" spans="1:5" ht="20.100000000000001" customHeight="1">
      <c r="A474" s="17" t="s">
        <v>601</v>
      </c>
      <c r="B474" s="18"/>
      <c r="C474" s="18"/>
      <c r="D474" s="18"/>
      <c r="E474" s="12" t="e">
        <f t="shared" si="7"/>
        <v>#DIV/0!</v>
      </c>
    </row>
    <row r="475" spans="1:5" ht="20.100000000000001" customHeight="1">
      <c r="A475" s="17" t="s">
        <v>602</v>
      </c>
      <c r="B475" s="18"/>
      <c r="C475" s="18"/>
      <c r="D475" s="18"/>
      <c r="E475" s="12" t="e">
        <f t="shared" si="7"/>
        <v>#DIV/0!</v>
      </c>
    </row>
    <row r="476" spans="1:5" ht="20.100000000000001" customHeight="1">
      <c r="A476" s="17" t="s">
        <v>603</v>
      </c>
      <c r="B476" s="18"/>
      <c r="C476" s="18"/>
      <c r="D476" s="18"/>
      <c r="E476" s="12" t="e">
        <f t="shared" si="7"/>
        <v>#DIV/0!</v>
      </c>
    </row>
    <row r="477" spans="1:5" ht="20.100000000000001" customHeight="1">
      <c r="A477" s="17" t="s">
        <v>604</v>
      </c>
      <c r="B477" s="18"/>
      <c r="C477" s="18"/>
      <c r="D477" s="18"/>
      <c r="E477" s="12" t="e">
        <f t="shared" si="7"/>
        <v>#DIV/0!</v>
      </c>
    </row>
    <row r="478" spans="1:5" ht="20.100000000000001" customHeight="1">
      <c r="A478" s="17" t="s">
        <v>605</v>
      </c>
      <c r="B478" s="18"/>
      <c r="C478" s="18"/>
      <c r="D478" s="18"/>
      <c r="E478" s="12" t="e">
        <f t="shared" si="7"/>
        <v>#DIV/0!</v>
      </c>
    </row>
    <row r="479" spans="1:5" ht="20.100000000000001" customHeight="1">
      <c r="A479" s="17" t="s">
        <v>606</v>
      </c>
      <c r="B479" s="18"/>
      <c r="C479" s="18"/>
      <c r="D479" s="18"/>
      <c r="E479" s="12" t="e">
        <f t="shared" si="7"/>
        <v>#DIV/0!</v>
      </c>
    </row>
    <row r="480" spans="1:5" ht="20.100000000000001" customHeight="1">
      <c r="A480" s="17" t="s">
        <v>607</v>
      </c>
      <c r="B480" s="18"/>
      <c r="C480" s="18"/>
      <c r="D480" s="18"/>
      <c r="E480" s="12" t="e">
        <f t="shared" si="7"/>
        <v>#DIV/0!</v>
      </c>
    </row>
    <row r="481" spans="1:5" ht="20.100000000000001" customHeight="1">
      <c r="A481" s="17" t="s">
        <v>608</v>
      </c>
      <c r="B481" s="18"/>
      <c r="C481" s="18"/>
      <c r="D481" s="18"/>
      <c r="E481" s="12" t="e">
        <f t="shared" si="7"/>
        <v>#DIV/0!</v>
      </c>
    </row>
    <row r="482" spans="1:5" ht="20.100000000000001" customHeight="1">
      <c r="A482" s="17" t="s">
        <v>152</v>
      </c>
      <c r="B482" s="18">
        <v>2688</v>
      </c>
      <c r="C482" s="18">
        <v>2688</v>
      </c>
      <c r="D482" s="18">
        <v>2849</v>
      </c>
      <c r="E482" s="12">
        <f t="shared" si="7"/>
        <v>105.98958333333333</v>
      </c>
    </row>
    <row r="483" spans="1:5" ht="20.100000000000001" customHeight="1">
      <c r="A483" s="17" t="s">
        <v>153</v>
      </c>
      <c r="B483" s="18">
        <v>631</v>
      </c>
      <c r="C483" s="18">
        <v>631</v>
      </c>
      <c r="D483" s="18">
        <v>669</v>
      </c>
      <c r="E483" s="12">
        <f t="shared" si="7"/>
        <v>106.02218700475436</v>
      </c>
    </row>
    <row r="484" spans="1:5" ht="20.100000000000001" customHeight="1">
      <c r="A484" s="17" t="s">
        <v>154</v>
      </c>
      <c r="B484" s="18">
        <v>313</v>
      </c>
      <c r="C484" s="18">
        <v>313</v>
      </c>
      <c r="D484" s="18">
        <v>332</v>
      </c>
      <c r="E484" s="12">
        <f t="shared" si="7"/>
        <v>106.0702875399361</v>
      </c>
    </row>
    <row r="485" spans="1:5" ht="20.100000000000001" customHeight="1">
      <c r="A485" s="17" t="s">
        <v>155</v>
      </c>
      <c r="B485" s="18">
        <v>0</v>
      </c>
      <c r="C485" s="18">
        <v>0</v>
      </c>
      <c r="D485" s="18"/>
      <c r="E485" s="12" t="e">
        <f t="shared" si="7"/>
        <v>#DIV/0!</v>
      </c>
    </row>
    <row r="486" spans="1:5" ht="20.100000000000001" customHeight="1">
      <c r="A486" s="17" t="s">
        <v>156</v>
      </c>
      <c r="B486" s="18">
        <v>150</v>
      </c>
      <c r="C486" s="18">
        <v>150</v>
      </c>
      <c r="D486" s="18">
        <v>159</v>
      </c>
      <c r="E486" s="12">
        <f t="shared" si="7"/>
        <v>106</v>
      </c>
    </row>
    <row r="487" spans="1:5" ht="20.100000000000001" customHeight="1">
      <c r="A487" s="17" t="s">
        <v>157</v>
      </c>
      <c r="B487" s="18">
        <v>51</v>
      </c>
      <c r="C487" s="18">
        <v>51</v>
      </c>
      <c r="D487" s="18">
        <v>54</v>
      </c>
      <c r="E487" s="12">
        <f t="shared" si="7"/>
        <v>105.88235294117648</v>
      </c>
    </row>
    <row r="488" spans="1:5" ht="20.100000000000001" customHeight="1">
      <c r="A488" s="17" t="s">
        <v>158</v>
      </c>
      <c r="B488" s="18">
        <v>0</v>
      </c>
      <c r="C488" s="18">
        <v>0</v>
      </c>
      <c r="D488" s="18"/>
      <c r="E488" s="12" t="e">
        <f t="shared" si="7"/>
        <v>#DIV/0!</v>
      </c>
    </row>
    <row r="489" spans="1:5" ht="20.100000000000001" customHeight="1">
      <c r="A489" s="17" t="s">
        <v>159</v>
      </c>
      <c r="B489" s="18">
        <v>0</v>
      </c>
      <c r="C489" s="18">
        <v>0</v>
      </c>
      <c r="D489" s="18"/>
      <c r="E489" s="12" t="e">
        <f t="shared" si="7"/>
        <v>#DIV/0!</v>
      </c>
    </row>
    <row r="490" spans="1:5" ht="20.100000000000001" customHeight="1">
      <c r="A490" s="17" t="s">
        <v>160</v>
      </c>
      <c r="B490" s="18">
        <v>117</v>
      </c>
      <c r="C490" s="18">
        <v>117</v>
      </c>
      <c r="D490" s="18">
        <v>124</v>
      </c>
      <c r="E490" s="12">
        <f t="shared" si="7"/>
        <v>105.98290598290599</v>
      </c>
    </row>
    <row r="491" spans="1:5" ht="20.100000000000001" customHeight="1">
      <c r="A491" s="17" t="s">
        <v>161</v>
      </c>
      <c r="B491" s="18">
        <v>5137</v>
      </c>
      <c r="C491" s="18">
        <v>5137</v>
      </c>
      <c r="D491" s="18">
        <v>5446</v>
      </c>
      <c r="E491" s="12">
        <f t="shared" si="7"/>
        <v>106.01518395950944</v>
      </c>
    </row>
    <row r="492" spans="1:5" ht="20.100000000000001" customHeight="1">
      <c r="A492" s="17" t="s">
        <v>162</v>
      </c>
      <c r="B492" s="18">
        <v>206</v>
      </c>
      <c r="C492" s="18">
        <v>206</v>
      </c>
      <c r="D492" s="18">
        <v>218</v>
      </c>
      <c r="E492" s="12">
        <f t="shared" si="7"/>
        <v>105.8252427184466</v>
      </c>
    </row>
    <row r="493" spans="1:5" ht="20.100000000000001" customHeight="1">
      <c r="A493" s="17" t="s">
        <v>163</v>
      </c>
      <c r="B493" s="18">
        <v>4567</v>
      </c>
      <c r="C493" s="18">
        <v>4567</v>
      </c>
      <c r="D493" s="18">
        <v>4841</v>
      </c>
      <c r="E493" s="12">
        <f t="shared" si="7"/>
        <v>105.99956207576089</v>
      </c>
    </row>
    <row r="494" spans="1:5" ht="20.100000000000001" customHeight="1">
      <c r="A494" s="17" t="s">
        <v>609</v>
      </c>
      <c r="B494" s="18">
        <v>351</v>
      </c>
      <c r="C494" s="18">
        <v>351</v>
      </c>
      <c r="D494" s="18">
        <v>373</v>
      </c>
      <c r="E494" s="12">
        <f t="shared" si="7"/>
        <v>106.26780626780628</v>
      </c>
    </row>
    <row r="495" spans="1:5" ht="20.100000000000001" customHeight="1">
      <c r="A495" s="17" t="s">
        <v>610</v>
      </c>
      <c r="B495" s="18">
        <v>13</v>
      </c>
      <c r="C495" s="18">
        <v>13</v>
      </c>
      <c r="D495" s="18">
        <v>14</v>
      </c>
      <c r="E495" s="12">
        <f t="shared" si="7"/>
        <v>107.69230769230769</v>
      </c>
    </row>
    <row r="496" spans="1:5" ht="20.100000000000001" customHeight="1">
      <c r="A496" s="17" t="s">
        <v>611</v>
      </c>
      <c r="B496" s="18">
        <v>0</v>
      </c>
      <c r="C496" s="18">
        <v>0</v>
      </c>
      <c r="D496" s="18"/>
      <c r="E496" s="12" t="e">
        <f t="shared" si="7"/>
        <v>#DIV/0!</v>
      </c>
    </row>
    <row r="497" spans="1:5" ht="20.100000000000001" customHeight="1">
      <c r="A497" s="17" t="s">
        <v>164</v>
      </c>
      <c r="B497" s="18">
        <v>1216</v>
      </c>
      <c r="C497" s="18">
        <v>1216</v>
      </c>
      <c r="D497" s="18">
        <v>1289</v>
      </c>
      <c r="E497" s="12">
        <f t="shared" si="7"/>
        <v>106.00328947368421</v>
      </c>
    </row>
    <row r="498" spans="1:5" ht="20.100000000000001" customHeight="1">
      <c r="A498" s="17" t="s">
        <v>165</v>
      </c>
      <c r="B498" s="18">
        <v>80</v>
      </c>
      <c r="C498" s="18">
        <v>80</v>
      </c>
      <c r="D498" s="18">
        <v>85</v>
      </c>
      <c r="E498" s="12">
        <f t="shared" si="7"/>
        <v>106.25</v>
      </c>
    </row>
    <row r="499" spans="1:5" ht="20.100000000000001" customHeight="1">
      <c r="A499" s="17" t="s">
        <v>166</v>
      </c>
      <c r="B499" s="18">
        <v>424</v>
      </c>
      <c r="C499" s="18">
        <v>424</v>
      </c>
      <c r="D499" s="18">
        <v>449</v>
      </c>
      <c r="E499" s="12">
        <f t="shared" si="7"/>
        <v>105.89622641509433</v>
      </c>
    </row>
    <row r="500" spans="1:5" ht="20.100000000000001" customHeight="1">
      <c r="A500" s="17" t="s">
        <v>612</v>
      </c>
      <c r="B500" s="18">
        <v>0</v>
      </c>
      <c r="C500" s="18">
        <v>0</v>
      </c>
      <c r="D500" s="18"/>
      <c r="E500" s="12" t="e">
        <f t="shared" si="7"/>
        <v>#DIV/0!</v>
      </c>
    </row>
    <row r="501" spans="1:5" ht="20.100000000000001" customHeight="1">
      <c r="A501" s="17" t="s">
        <v>167</v>
      </c>
      <c r="B501" s="18">
        <v>427</v>
      </c>
      <c r="C501" s="18">
        <v>427</v>
      </c>
      <c r="D501" s="18">
        <v>452</v>
      </c>
      <c r="E501" s="12">
        <f t="shared" si="7"/>
        <v>105.85480093676816</v>
      </c>
    </row>
    <row r="502" spans="1:5" ht="20.100000000000001" customHeight="1">
      <c r="A502" s="17" t="s">
        <v>168</v>
      </c>
      <c r="B502" s="18">
        <v>90</v>
      </c>
      <c r="C502" s="18">
        <v>90</v>
      </c>
      <c r="D502" s="18">
        <v>96</v>
      </c>
      <c r="E502" s="12">
        <f t="shared" si="7"/>
        <v>106.66666666666667</v>
      </c>
    </row>
    <row r="503" spans="1:5" ht="20.100000000000001" customHeight="1">
      <c r="A503" s="17" t="s">
        <v>169</v>
      </c>
      <c r="B503" s="18">
        <v>195</v>
      </c>
      <c r="C503" s="18">
        <v>195</v>
      </c>
      <c r="D503" s="18">
        <v>207</v>
      </c>
      <c r="E503" s="12">
        <f t="shared" si="7"/>
        <v>106.15384615384616</v>
      </c>
    </row>
    <row r="504" spans="1:5" ht="20.100000000000001" customHeight="1">
      <c r="A504" s="17" t="s">
        <v>170</v>
      </c>
      <c r="B504" s="18">
        <v>2725</v>
      </c>
      <c r="C504" s="18">
        <v>2725</v>
      </c>
      <c r="D504" s="18">
        <v>2889</v>
      </c>
      <c r="E504" s="12">
        <f t="shared" si="7"/>
        <v>106.01834862385321</v>
      </c>
    </row>
    <row r="505" spans="1:5" ht="20.100000000000001" customHeight="1">
      <c r="A505" s="17" t="s">
        <v>37</v>
      </c>
      <c r="B505" s="18">
        <v>285</v>
      </c>
      <c r="C505" s="18">
        <v>285</v>
      </c>
      <c r="D505" s="18">
        <v>302</v>
      </c>
      <c r="E505" s="12">
        <f t="shared" si="7"/>
        <v>105.96491228070175</v>
      </c>
    </row>
    <row r="506" spans="1:5" ht="20.100000000000001" customHeight="1">
      <c r="A506" s="17" t="s">
        <v>38</v>
      </c>
      <c r="B506" s="18">
        <v>18</v>
      </c>
      <c r="C506" s="18">
        <v>18</v>
      </c>
      <c r="D506" s="18">
        <v>19</v>
      </c>
      <c r="E506" s="12">
        <f t="shared" si="7"/>
        <v>105.55555555555556</v>
      </c>
    </row>
    <row r="507" spans="1:5" ht="20.100000000000001" customHeight="1">
      <c r="A507" s="17" t="s">
        <v>388</v>
      </c>
      <c r="B507" s="18">
        <v>0</v>
      </c>
      <c r="C507" s="18">
        <v>0</v>
      </c>
      <c r="D507" s="18"/>
      <c r="E507" s="12" t="e">
        <f t="shared" si="7"/>
        <v>#DIV/0!</v>
      </c>
    </row>
    <row r="508" spans="1:5" ht="20.100000000000001" customHeight="1">
      <c r="A508" s="17" t="s">
        <v>171</v>
      </c>
      <c r="B508" s="18">
        <v>251</v>
      </c>
      <c r="C508" s="18">
        <v>251</v>
      </c>
      <c r="D508" s="18">
        <v>266</v>
      </c>
      <c r="E508" s="12">
        <f t="shared" si="7"/>
        <v>105.97609561752988</v>
      </c>
    </row>
    <row r="509" spans="1:5" ht="20.100000000000001" customHeight="1">
      <c r="A509" s="17" t="s">
        <v>613</v>
      </c>
      <c r="B509" s="18">
        <v>304</v>
      </c>
      <c r="C509" s="18">
        <v>304</v>
      </c>
      <c r="D509" s="18">
        <v>323</v>
      </c>
      <c r="E509" s="12">
        <f t="shared" si="7"/>
        <v>106.25</v>
      </c>
    </row>
    <row r="510" spans="1:5" ht="20.100000000000001" customHeight="1">
      <c r="A510" s="17" t="s">
        <v>614</v>
      </c>
      <c r="B510" s="18">
        <v>0</v>
      </c>
      <c r="C510" s="18">
        <v>0</v>
      </c>
      <c r="D510" s="18"/>
      <c r="E510" s="12" t="e">
        <f t="shared" si="7"/>
        <v>#DIV/0!</v>
      </c>
    </row>
    <row r="511" spans="1:5" ht="20.100000000000001" customHeight="1">
      <c r="A511" s="17" t="s">
        <v>172</v>
      </c>
      <c r="C511" s="18"/>
      <c r="D511" s="18"/>
      <c r="E511" s="12" t="e">
        <f t="shared" si="7"/>
        <v>#DIV/0!</v>
      </c>
    </row>
    <row r="512" spans="1:5" ht="20.100000000000001" customHeight="1">
      <c r="A512" s="17" t="s">
        <v>173</v>
      </c>
      <c r="B512" s="18">
        <v>1867</v>
      </c>
      <c r="C512" s="18">
        <v>1867</v>
      </c>
      <c r="D512" s="18">
        <v>1979</v>
      </c>
      <c r="E512" s="12">
        <f t="shared" si="7"/>
        <v>105.99892876272095</v>
      </c>
    </row>
    <row r="513" spans="1:5" ht="20.100000000000001" customHeight="1">
      <c r="A513" s="17" t="s">
        <v>174</v>
      </c>
      <c r="B513" s="18">
        <v>7</v>
      </c>
      <c r="C513" s="18">
        <v>7</v>
      </c>
      <c r="D513" s="18">
        <v>8</v>
      </c>
      <c r="E513" s="12">
        <f t="shared" si="7"/>
        <v>114.28571428571428</v>
      </c>
    </row>
    <row r="514" spans="1:5" ht="20.100000000000001" customHeight="1">
      <c r="A514" s="17" t="s">
        <v>175</v>
      </c>
      <c r="B514" s="18">
        <v>0</v>
      </c>
      <c r="C514" s="18">
        <v>0</v>
      </c>
      <c r="D514" s="18"/>
      <c r="E514" s="12" t="e">
        <f t="shared" si="7"/>
        <v>#DIV/0!</v>
      </c>
    </row>
    <row r="515" spans="1:5" ht="20.100000000000001" customHeight="1">
      <c r="A515" s="17" t="s">
        <v>615</v>
      </c>
      <c r="B515" s="18">
        <v>0</v>
      </c>
      <c r="C515" s="18">
        <v>0</v>
      </c>
      <c r="D515" s="18"/>
      <c r="E515" s="12" t="e">
        <f t="shared" si="7"/>
        <v>#DIV/0!</v>
      </c>
    </row>
    <row r="516" spans="1:5" ht="20.100000000000001" customHeight="1">
      <c r="A516" s="17" t="s">
        <v>176</v>
      </c>
      <c r="B516" s="18">
        <v>0</v>
      </c>
      <c r="C516" s="18">
        <v>0</v>
      </c>
      <c r="D516" s="18"/>
      <c r="E516" s="12" t="e">
        <f t="shared" si="7"/>
        <v>#DIV/0!</v>
      </c>
    </row>
    <row r="517" spans="1:5" ht="20.100000000000001" customHeight="1">
      <c r="A517" s="17" t="s">
        <v>177</v>
      </c>
      <c r="B517" s="18">
        <v>7</v>
      </c>
      <c r="C517" s="18">
        <v>7</v>
      </c>
      <c r="D517" s="18">
        <v>8</v>
      </c>
      <c r="E517" s="12">
        <f t="shared" ref="E517:E580" si="8">D517/C517*100</f>
        <v>114.28571428571428</v>
      </c>
    </row>
    <row r="518" spans="1:5" ht="20.100000000000001" customHeight="1">
      <c r="A518" s="17" t="s">
        <v>616</v>
      </c>
      <c r="B518" s="18">
        <v>371</v>
      </c>
      <c r="C518" s="18">
        <v>371</v>
      </c>
      <c r="D518" s="18">
        <v>393</v>
      </c>
      <c r="E518" s="12">
        <f t="shared" si="8"/>
        <v>105.9299191374663</v>
      </c>
    </row>
    <row r="519" spans="1:5" ht="20.100000000000001" customHeight="1">
      <c r="A519" s="17" t="s">
        <v>37</v>
      </c>
      <c r="B519" s="18">
        <v>201</v>
      </c>
      <c r="C519" s="18">
        <v>201</v>
      </c>
      <c r="D519" s="18">
        <v>213</v>
      </c>
      <c r="E519" s="12">
        <f t="shared" si="8"/>
        <v>105.97014925373134</v>
      </c>
    </row>
    <row r="520" spans="1:5" ht="20.100000000000001" customHeight="1">
      <c r="A520" s="17" t="s">
        <v>38</v>
      </c>
      <c r="B520" s="18">
        <v>165</v>
      </c>
      <c r="C520" s="18">
        <v>165</v>
      </c>
      <c r="D520" s="18">
        <v>175</v>
      </c>
      <c r="E520" s="12">
        <f t="shared" si="8"/>
        <v>106.06060606060606</v>
      </c>
    </row>
    <row r="521" spans="1:5" ht="20.100000000000001" customHeight="1">
      <c r="A521" s="17" t="s">
        <v>388</v>
      </c>
      <c r="B521" s="18">
        <v>0</v>
      </c>
      <c r="C521" s="18">
        <v>0</v>
      </c>
      <c r="D521" s="18"/>
      <c r="E521" s="12" t="e">
        <f t="shared" si="8"/>
        <v>#DIV/0!</v>
      </c>
    </row>
    <row r="522" spans="1:5" ht="20.100000000000001" customHeight="1">
      <c r="A522" s="17" t="s">
        <v>617</v>
      </c>
      <c r="B522" s="18">
        <v>5</v>
      </c>
      <c r="C522" s="18">
        <v>5</v>
      </c>
      <c r="D522" s="18">
        <v>5</v>
      </c>
      <c r="E522" s="12">
        <f t="shared" si="8"/>
        <v>100</v>
      </c>
    </row>
    <row r="523" spans="1:5" ht="20.100000000000001" customHeight="1">
      <c r="A523" s="17" t="s">
        <v>178</v>
      </c>
      <c r="B523" s="18">
        <v>835</v>
      </c>
      <c r="C523" s="18">
        <v>835</v>
      </c>
      <c r="D523" s="18">
        <v>885</v>
      </c>
      <c r="E523" s="12">
        <f t="shared" si="8"/>
        <v>105.98802395209582</v>
      </c>
    </row>
    <row r="524" spans="1:5" ht="20.100000000000001" customHeight="1">
      <c r="A524" s="17" t="s">
        <v>179</v>
      </c>
      <c r="B524" s="18">
        <v>0</v>
      </c>
      <c r="C524" s="18">
        <v>0</v>
      </c>
      <c r="D524" s="18"/>
      <c r="E524" s="12" t="e">
        <f t="shared" si="8"/>
        <v>#DIV/0!</v>
      </c>
    </row>
    <row r="525" spans="1:5" ht="20.100000000000001" customHeight="1">
      <c r="A525" s="17" t="s">
        <v>180</v>
      </c>
      <c r="B525" s="18">
        <v>835</v>
      </c>
      <c r="C525" s="18">
        <v>835</v>
      </c>
      <c r="D525" s="18">
        <v>885</v>
      </c>
      <c r="E525" s="12">
        <f t="shared" si="8"/>
        <v>105.98802395209582</v>
      </c>
    </row>
    <row r="526" spans="1:5" ht="20.100000000000001" customHeight="1">
      <c r="A526" s="17" t="s">
        <v>181</v>
      </c>
      <c r="B526" s="18">
        <v>383</v>
      </c>
      <c r="C526" s="18">
        <v>383</v>
      </c>
      <c r="D526" s="18">
        <v>406</v>
      </c>
      <c r="E526" s="12">
        <f t="shared" si="8"/>
        <v>106.00522193211488</v>
      </c>
    </row>
    <row r="527" spans="1:5" ht="20.100000000000001" customHeight="1">
      <c r="A527" s="17" t="s">
        <v>182</v>
      </c>
      <c r="B527" s="18">
        <v>237</v>
      </c>
      <c r="C527" s="18">
        <v>237</v>
      </c>
      <c r="D527" s="18">
        <v>251</v>
      </c>
      <c r="E527" s="12">
        <f t="shared" si="8"/>
        <v>105.90717299578058</v>
      </c>
    </row>
    <row r="528" spans="1:5" ht="20.100000000000001" customHeight="1">
      <c r="A528" s="17" t="s">
        <v>183</v>
      </c>
      <c r="B528" s="18">
        <v>146</v>
      </c>
      <c r="C528" s="18">
        <v>146</v>
      </c>
      <c r="D528" s="18">
        <v>155</v>
      </c>
      <c r="E528" s="12">
        <f t="shared" si="8"/>
        <v>106.16438356164383</v>
      </c>
    </row>
    <row r="529" spans="1:5" ht="20.100000000000001" customHeight="1">
      <c r="A529" s="17" t="s">
        <v>184</v>
      </c>
      <c r="B529" s="18"/>
      <c r="C529" s="18"/>
      <c r="D529" s="18"/>
      <c r="E529" s="12" t="e">
        <f t="shared" si="8"/>
        <v>#DIV/0!</v>
      </c>
    </row>
    <row r="530" spans="1:5" ht="20.100000000000001" customHeight="1">
      <c r="A530" s="17" t="s">
        <v>185</v>
      </c>
      <c r="B530" s="18"/>
      <c r="C530" s="18"/>
      <c r="D530" s="18"/>
      <c r="E530" s="12" t="e">
        <f t="shared" si="8"/>
        <v>#DIV/0!</v>
      </c>
    </row>
    <row r="531" spans="1:5" ht="20.100000000000001" customHeight="1">
      <c r="A531" s="17" t="s">
        <v>618</v>
      </c>
      <c r="B531" s="18"/>
      <c r="C531" s="18"/>
      <c r="D531" s="18"/>
      <c r="E531" s="12" t="e">
        <f t="shared" si="8"/>
        <v>#DIV/0!</v>
      </c>
    </row>
    <row r="532" spans="1:5" ht="20.100000000000001" customHeight="1">
      <c r="A532" s="17" t="s">
        <v>619</v>
      </c>
      <c r="B532" s="18"/>
      <c r="C532" s="18"/>
      <c r="D532" s="18"/>
      <c r="E532" s="12" t="e">
        <f t="shared" si="8"/>
        <v>#DIV/0!</v>
      </c>
    </row>
    <row r="533" spans="1:5" ht="20.100000000000001" customHeight="1">
      <c r="A533" s="17" t="s">
        <v>620</v>
      </c>
      <c r="B533" s="18"/>
      <c r="C533" s="18"/>
      <c r="D533" s="18"/>
      <c r="E533" s="12" t="e">
        <f t="shared" si="8"/>
        <v>#DIV/0!</v>
      </c>
    </row>
    <row r="534" spans="1:5" ht="20.100000000000001" customHeight="1">
      <c r="A534" s="17" t="s">
        <v>621</v>
      </c>
      <c r="B534" s="18"/>
      <c r="C534" s="18"/>
      <c r="D534" s="18"/>
      <c r="E534" s="12" t="e">
        <f t="shared" si="8"/>
        <v>#DIV/0!</v>
      </c>
    </row>
    <row r="535" spans="1:5" ht="20.100000000000001" customHeight="1">
      <c r="A535" s="17" t="s">
        <v>186</v>
      </c>
      <c r="B535" s="18">
        <v>1638</v>
      </c>
      <c r="C535" s="18">
        <v>1638</v>
      </c>
      <c r="D535" s="18">
        <v>1736</v>
      </c>
      <c r="E535" s="12">
        <f t="shared" si="8"/>
        <v>105.98290598290599</v>
      </c>
    </row>
    <row r="536" spans="1:5" ht="20.100000000000001" customHeight="1">
      <c r="A536" s="17" t="s">
        <v>622</v>
      </c>
      <c r="B536" s="18">
        <v>0</v>
      </c>
      <c r="C536" s="18">
        <v>0</v>
      </c>
      <c r="D536" s="18"/>
      <c r="E536" s="12" t="e">
        <f t="shared" si="8"/>
        <v>#DIV/0!</v>
      </c>
    </row>
    <row r="537" spans="1:5" ht="20.100000000000001" customHeight="1">
      <c r="A537" s="17" t="s">
        <v>187</v>
      </c>
      <c r="B537" s="18">
        <v>1638</v>
      </c>
      <c r="C537" s="18">
        <v>1638</v>
      </c>
      <c r="D537" s="18">
        <v>1736</v>
      </c>
      <c r="E537" s="12">
        <f t="shared" si="8"/>
        <v>105.98290598290599</v>
      </c>
    </row>
    <row r="538" spans="1:5" ht="20.100000000000001" customHeight="1">
      <c r="A538" s="17" t="s">
        <v>188</v>
      </c>
      <c r="B538" s="18">
        <v>1001</v>
      </c>
      <c r="C538" s="18">
        <v>1001</v>
      </c>
      <c r="D538" s="18">
        <v>1061</v>
      </c>
      <c r="E538" s="12">
        <f t="shared" si="8"/>
        <v>105.99400599400599</v>
      </c>
    </row>
    <row r="539" spans="1:5" ht="20.100000000000001" customHeight="1">
      <c r="A539" s="17" t="s">
        <v>189</v>
      </c>
      <c r="B539" s="18"/>
      <c r="C539" s="18"/>
      <c r="D539" s="18"/>
      <c r="E539" s="12" t="e">
        <f t="shared" si="8"/>
        <v>#DIV/0!</v>
      </c>
    </row>
    <row r="540" spans="1:5" ht="20.100000000000001" customHeight="1">
      <c r="A540" s="17" t="s">
        <v>190</v>
      </c>
      <c r="B540" s="18">
        <v>1001</v>
      </c>
      <c r="C540" s="18">
        <v>1001</v>
      </c>
      <c r="D540" s="18">
        <v>1061</v>
      </c>
      <c r="E540" s="12">
        <f t="shared" si="8"/>
        <v>105.99400599400599</v>
      </c>
    </row>
    <row r="541" spans="1:5" ht="20.100000000000001" customHeight="1">
      <c r="A541" s="17" t="s">
        <v>623</v>
      </c>
      <c r="B541" s="18"/>
      <c r="C541" s="18"/>
      <c r="D541" s="18"/>
      <c r="E541" s="12" t="e">
        <f t="shared" si="8"/>
        <v>#DIV/0!</v>
      </c>
    </row>
    <row r="542" spans="1:5" ht="20.100000000000001" customHeight="1">
      <c r="A542" s="17" t="s">
        <v>624</v>
      </c>
      <c r="B542" s="18">
        <v>5</v>
      </c>
      <c r="C542" s="18">
        <v>5</v>
      </c>
      <c r="D542" s="18">
        <v>5</v>
      </c>
      <c r="E542" s="12">
        <f t="shared" si="8"/>
        <v>100</v>
      </c>
    </row>
    <row r="543" spans="1:5" ht="20.100000000000001" customHeight="1">
      <c r="A543" s="17" t="s">
        <v>625</v>
      </c>
      <c r="B543" s="18"/>
      <c r="C543" s="18"/>
      <c r="D543" s="18"/>
      <c r="E543" s="12" t="e">
        <f t="shared" si="8"/>
        <v>#DIV/0!</v>
      </c>
    </row>
    <row r="544" spans="1:5" ht="20.100000000000001" customHeight="1">
      <c r="A544" s="17" t="s">
        <v>626</v>
      </c>
      <c r="B544" s="18"/>
      <c r="C544" s="18"/>
      <c r="D544" s="18"/>
      <c r="E544" s="12" t="e">
        <f t="shared" si="8"/>
        <v>#DIV/0!</v>
      </c>
    </row>
    <row r="545" spans="1:5" ht="20.100000000000001" customHeight="1">
      <c r="A545" s="17" t="s">
        <v>627</v>
      </c>
      <c r="B545" s="18"/>
      <c r="C545" s="18"/>
      <c r="D545" s="18"/>
      <c r="E545" s="12" t="e">
        <f t="shared" si="8"/>
        <v>#DIV/0!</v>
      </c>
    </row>
    <row r="546" spans="1:5" ht="20.100000000000001" customHeight="1">
      <c r="A546" s="17" t="s">
        <v>628</v>
      </c>
      <c r="B546" s="18">
        <v>5</v>
      </c>
      <c r="C546" s="18">
        <v>5</v>
      </c>
      <c r="D546" s="18">
        <v>5</v>
      </c>
      <c r="E546" s="12">
        <f t="shared" si="8"/>
        <v>100</v>
      </c>
    </row>
    <row r="547" spans="1:5" ht="20.100000000000001" customHeight="1">
      <c r="A547" s="17" t="s">
        <v>191</v>
      </c>
      <c r="B547" s="18">
        <v>11837</v>
      </c>
      <c r="C547" s="18">
        <v>11837</v>
      </c>
      <c r="D547" s="18">
        <v>9564</v>
      </c>
      <c r="E547" s="12">
        <f t="shared" si="8"/>
        <v>80.797499366393509</v>
      </c>
    </row>
    <row r="548" spans="1:5" ht="20.100000000000001" customHeight="1">
      <c r="A548" s="17" t="s">
        <v>192</v>
      </c>
      <c r="B548" s="18">
        <v>11837</v>
      </c>
      <c r="C548" s="18">
        <v>11837</v>
      </c>
      <c r="D548" s="18">
        <v>9564</v>
      </c>
      <c r="E548" s="12">
        <f t="shared" si="8"/>
        <v>80.797499366393509</v>
      </c>
    </row>
    <row r="549" spans="1:5" ht="20.100000000000001" customHeight="1">
      <c r="A549" s="17" t="s">
        <v>193</v>
      </c>
      <c r="B549" s="18">
        <v>44595</v>
      </c>
      <c r="C549" s="18">
        <v>44595</v>
      </c>
      <c r="D549" s="18">
        <v>47000</v>
      </c>
      <c r="E549" s="12">
        <f t="shared" si="8"/>
        <v>105.3929812759278</v>
      </c>
    </row>
    <row r="550" spans="1:5" ht="20.100000000000001" customHeight="1">
      <c r="A550" s="17" t="s">
        <v>194</v>
      </c>
      <c r="B550" s="18">
        <v>1656</v>
      </c>
      <c r="C550" s="18">
        <v>1656</v>
      </c>
      <c r="D550" s="18">
        <v>1746</v>
      </c>
      <c r="E550" s="12">
        <f t="shared" si="8"/>
        <v>105.43478260869566</v>
      </c>
    </row>
    <row r="551" spans="1:5" ht="20.100000000000001" customHeight="1">
      <c r="A551" s="17" t="s">
        <v>37</v>
      </c>
      <c r="B551" s="18">
        <v>1000</v>
      </c>
      <c r="C551" s="18">
        <v>1000</v>
      </c>
      <c r="D551" s="18">
        <v>1054</v>
      </c>
      <c r="E551" s="12">
        <f t="shared" si="8"/>
        <v>105.4</v>
      </c>
    </row>
    <row r="552" spans="1:5" ht="20.100000000000001" customHeight="1">
      <c r="A552" s="17" t="s">
        <v>38</v>
      </c>
      <c r="B552" s="18">
        <v>621</v>
      </c>
      <c r="C552" s="18">
        <v>621</v>
      </c>
      <c r="D552" s="18">
        <v>655</v>
      </c>
      <c r="E552" s="12">
        <f t="shared" si="8"/>
        <v>105.47504025764896</v>
      </c>
    </row>
    <row r="553" spans="1:5" ht="20.100000000000001" customHeight="1">
      <c r="A553" s="17" t="s">
        <v>388</v>
      </c>
      <c r="B553" s="18">
        <v>0</v>
      </c>
      <c r="C553" s="18">
        <v>0</v>
      </c>
      <c r="D553" s="18"/>
      <c r="E553" s="12" t="e">
        <f t="shared" si="8"/>
        <v>#DIV/0!</v>
      </c>
    </row>
    <row r="554" spans="1:5" ht="20.100000000000001" customHeight="1">
      <c r="A554" s="17" t="s">
        <v>195</v>
      </c>
      <c r="B554" s="18">
        <v>35</v>
      </c>
      <c r="C554" s="18">
        <v>35</v>
      </c>
      <c r="D554" s="18">
        <v>37</v>
      </c>
      <c r="E554" s="12">
        <f t="shared" si="8"/>
        <v>105.71428571428572</v>
      </c>
    </row>
    <row r="555" spans="1:5" ht="20.100000000000001" customHeight="1">
      <c r="A555" s="17" t="s">
        <v>196</v>
      </c>
      <c r="B555" s="18">
        <v>14945</v>
      </c>
      <c r="C555" s="18">
        <v>14945</v>
      </c>
      <c r="D555" s="18">
        <v>15751</v>
      </c>
      <c r="E555" s="12">
        <f t="shared" si="8"/>
        <v>105.3931080628973</v>
      </c>
    </row>
    <row r="556" spans="1:5" ht="20.100000000000001" customHeight="1">
      <c r="A556" s="17" t="s">
        <v>197</v>
      </c>
      <c r="B556" s="18">
        <v>5576</v>
      </c>
      <c r="C556" s="18">
        <v>5576</v>
      </c>
      <c r="D556" s="18">
        <v>5877</v>
      </c>
      <c r="E556" s="12">
        <f t="shared" si="8"/>
        <v>105.39813486370157</v>
      </c>
    </row>
    <row r="557" spans="1:5" ht="20.100000000000001" customHeight="1">
      <c r="A557" s="17" t="s">
        <v>198</v>
      </c>
      <c r="B557" s="18">
        <v>4544</v>
      </c>
      <c r="C557" s="18">
        <v>4544</v>
      </c>
      <c r="D557" s="18">
        <v>4789</v>
      </c>
      <c r="E557" s="12">
        <f t="shared" si="8"/>
        <v>105.39172535211267</v>
      </c>
    </row>
    <row r="558" spans="1:5" ht="20.100000000000001" customHeight="1">
      <c r="A558" s="17" t="s">
        <v>629</v>
      </c>
      <c r="B558" s="18">
        <v>0</v>
      </c>
      <c r="C558" s="18">
        <v>0</v>
      </c>
      <c r="D558" s="18"/>
      <c r="E558" s="12" t="e">
        <f t="shared" si="8"/>
        <v>#DIV/0!</v>
      </c>
    </row>
    <row r="559" spans="1:5" ht="20.100000000000001" customHeight="1">
      <c r="A559" s="17" t="s">
        <v>630</v>
      </c>
      <c r="B559" s="18">
        <v>0</v>
      </c>
      <c r="C559" s="18">
        <v>0</v>
      </c>
      <c r="D559" s="18"/>
      <c r="E559" s="12" t="e">
        <f t="shared" si="8"/>
        <v>#DIV/0!</v>
      </c>
    </row>
    <row r="560" spans="1:5" ht="20.100000000000001" customHeight="1">
      <c r="A560" s="17" t="s">
        <v>631</v>
      </c>
      <c r="B560" s="18">
        <v>1769</v>
      </c>
      <c r="C560" s="18">
        <v>1769</v>
      </c>
      <c r="D560" s="18">
        <v>1864</v>
      </c>
      <c r="E560" s="12">
        <f t="shared" si="8"/>
        <v>105.37026568682873</v>
      </c>
    </row>
    <row r="561" spans="1:5" ht="20.100000000000001" customHeight="1">
      <c r="A561" s="17" t="s">
        <v>632</v>
      </c>
      <c r="B561" s="18">
        <v>2418</v>
      </c>
      <c r="C561" s="18">
        <v>2418</v>
      </c>
      <c r="D561" s="18">
        <v>2548</v>
      </c>
      <c r="E561" s="12">
        <f t="shared" si="8"/>
        <v>105.3763440860215</v>
      </c>
    </row>
    <row r="562" spans="1:5" ht="20.100000000000001" customHeight="1">
      <c r="A562" s="17" t="s">
        <v>633</v>
      </c>
      <c r="B562" s="18">
        <v>0</v>
      </c>
      <c r="C562" s="18">
        <v>0</v>
      </c>
      <c r="D562" s="18"/>
      <c r="E562" s="12" t="e">
        <f t="shared" si="8"/>
        <v>#DIV/0!</v>
      </c>
    </row>
    <row r="563" spans="1:5" ht="20.100000000000001" customHeight="1">
      <c r="A563" s="17" t="s">
        <v>634</v>
      </c>
      <c r="B563" s="18">
        <v>291</v>
      </c>
      <c r="C563" s="18">
        <v>291</v>
      </c>
      <c r="D563" s="18">
        <v>307</v>
      </c>
      <c r="E563" s="12">
        <f t="shared" si="8"/>
        <v>105.49828178694159</v>
      </c>
    </row>
    <row r="564" spans="1:5" ht="20.100000000000001" customHeight="1">
      <c r="A564" s="17" t="s">
        <v>635</v>
      </c>
      <c r="B564" s="18">
        <v>0</v>
      </c>
      <c r="C564" s="18">
        <v>0</v>
      </c>
      <c r="D564" s="18"/>
      <c r="E564" s="12" t="e">
        <f t="shared" si="8"/>
        <v>#DIV/0!</v>
      </c>
    </row>
    <row r="565" spans="1:5" ht="20.100000000000001" customHeight="1">
      <c r="A565" s="17" t="s">
        <v>636</v>
      </c>
      <c r="B565" s="18">
        <v>0</v>
      </c>
      <c r="C565" s="18">
        <v>0</v>
      </c>
      <c r="D565" s="18"/>
      <c r="E565" s="12" t="e">
        <f t="shared" si="8"/>
        <v>#DIV/0!</v>
      </c>
    </row>
    <row r="566" spans="1:5" ht="20.100000000000001" customHeight="1">
      <c r="A566" s="17" t="s">
        <v>637</v>
      </c>
      <c r="B566" s="18">
        <v>0</v>
      </c>
      <c r="C566" s="18">
        <v>0</v>
      </c>
      <c r="D566" s="18"/>
      <c r="E566" s="12" t="e">
        <f t="shared" si="8"/>
        <v>#DIV/0!</v>
      </c>
    </row>
    <row r="567" spans="1:5" ht="20.100000000000001" customHeight="1">
      <c r="A567" s="17" t="s">
        <v>199</v>
      </c>
      <c r="B567" s="18">
        <v>347</v>
      </c>
      <c r="C567" s="18">
        <v>347</v>
      </c>
      <c r="D567" s="18">
        <v>366</v>
      </c>
      <c r="E567" s="12">
        <f t="shared" si="8"/>
        <v>105.47550432276658</v>
      </c>
    </row>
    <row r="568" spans="1:5" ht="20.100000000000001" customHeight="1">
      <c r="A568" s="17" t="s">
        <v>200</v>
      </c>
      <c r="B568" s="18">
        <v>2842</v>
      </c>
      <c r="C568" s="18">
        <v>2842</v>
      </c>
      <c r="D568" s="18">
        <v>2996</v>
      </c>
      <c r="E568" s="12">
        <f t="shared" si="8"/>
        <v>105.41871921182266</v>
      </c>
    </row>
    <row r="569" spans="1:5" ht="20.100000000000001" customHeight="1">
      <c r="A569" s="17" t="s">
        <v>638</v>
      </c>
      <c r="B569" s="18">
        <v>2728</v>
      </c>
      <c r="C569" s="18">
        <v>2728</v>
      </c>
      <c r="D569" s="18">
        <v>2876</v>
      </c>
      <c r="E569" s="12">
        <f t="shared" si="8"/>
        <v>105.42521994134897</v>
      </c>
    </row>
    <row r="570" spans="1:5" ht="20.100000000000001" customHeight="1">
      <c r="A570" s="17" t="s">
        <v>201</v>
      </c>
      <c r="B570" s="18">
        <v>0</v>
      </c>
      <c r="C570" s="18">
        <v>0</v>
      </c>
      <c r="D570" s="18"/>
      <c r="E570" s="12" t="e">
        <f t="shared" si="8"/>
        <v>#DIV/0!</v>
      </c>
    </row>
    <row r="571" spans="1:5" ht="20.100000000000001" customHeight="1">
      <c r="A571" s="17" t="s">
        <v>639</v>
      </c>
      <c r="B571" s="18">
        <v>114</v>
      </c>
      <c r="C571" s="18">
        <v>114</v>
      </c>
      <c r="D571" s="18">
        <v>120</v>
      </c>
      <c r="E571" s="12">
        <f t="shared" si="8"/>
        <v>105.26315789473684</v>
      </c>
    </row>
    <row r="572" spans="1:5" ht="20.100000000000001" customHeight="1">
      <c r="A572" s="17" t="s">
        <v>202</v>
      </c>
      <c r="B572" s="18">
        <v>4928</v>
      </c>
      <c r="C572" s="18">
        <v>4928</v>
      </c>
      <c r="D572" s="18">
        <v>5196</v>
      </c>
      <c r="E572" s="12">
        <f t="shared" si="8"/>
        <v>105.43831168831169</v>
      </c>
    </row>
    <row r="573" spans="1:5" ht="20.100000000000001" customHeight="1">
      <c r="A573" s="17" t="s">
        <v>203</v>
      </c>
      <c r="B573" s="18">
        <v>1546</v>
      </c>
      <c r="C573" s="18">
        <v>1546</v>
      </c>
      <c r="D573" s="18">
        <v>1630</v>
      </c>
      <c r="E573" s="12">
        <f t="shared" si="8"/>
        <v>105.4333764553687</v>
      </c>
    </row>
    <row r="574" spans="1:5" ht="20.100000000000001" customHeight="1">
      <c r="A574" s="17" t="s">
        <v>204</v>
      </c>
      <c r="B574" s="18">
        <v>831</v>
      </c>
      <c r="C574" s="18">
        <v>831</v>
      </c>
      <c r="D574" s="18">
        <v>876</v>
      </c>
      <c r="E574" s="12">
        <f t="shared" si="8"/>
        <v>105.41516245487365</v>
      </c>
    </row>
    <row r="575" spans="1:5" ht="20.100000000000001" customHeight="1">
      <c r="A575" s="17" t="s">
        <v>205</v>
      </c>
      <c r="B575" s="18">
        <v>0</v>
      </c>
      <c r="C575" s="18">
        <v>0</v>
      </c>
      <c r="D575" s="18"/>
      <c r="E575" s="12" t="e">
        <f t="shared" si="8"/>
        <v>#DIV/0!</v>
      </c>
    </row>
    <row r="576" spans="1:5" ht="20.100000000000001" customHeight="1">
      <c r="A576" s="17" t="s">
        <v>640</v>
      </c>
      <c r="B576" s="18">
        <v>0</v>
      </c>
      <c r="C576" s="18">
        <v>0</v>
      </c>
      <c r="D576" s="18"/>
      <c r="E576" s="12" t="e">
        <f t="shared" si="8"/>
        <v>#DIV/0!</v>
      </c>
    </row>
    <row r="577" spans="1:5" ht="20.100000000000001" customHeight="1">
      <c r="A577" s="17" t="s">
        <v>641</v>
      </c>
      <c r="B577" s="18">
        <v>634</v>
      </c>
      <c r="C577" s="18">
        <v>634</v>
      </c>
      <c r="D577" s="18">
        <v>669</v>
      </c>
      <c r="E577" s="12">
        <f t="shared" si="8"/>
        <v>105.52050473186121</v>
      </c>
    </row>
    <row r="578" spans="1:5" ht="20.100000000000001" customHeight="1">
      <c r="A578" s="17" t="s">
        <v>642</v>
      </c>
      <c r="B578" s="18">
        <v>458</v>
      </c>
      <c r="C578" s="18">
        <v>458</v>
      </c>
      <c r="D578" s="18">
        <v>483</v>
      </c>
      <c r="E578" s="12">
        <f t="shared" si="8"/>
        <v>105.4585152838428</v>
      </c>
    </row>
    <row r="579" spans="1:5" ht="20.100000000000001" customHeight="1">
      <c r="A579" s="17" t="s">
        <v>643</v>
      </c>
      <c r="B579" s="18">
        <v>0</v>
      </c>
      <c r="C579" s="18">
        <v>0</v>
      </c>
      <c r="D579" s="18"/>
      <c r="E579" s="12" t="e">
        <f t="shared" si="8"/>
        <v>#DIV/0!</v>
      </c>
    </row>
    <row r="580" spans="1:5" ht="20.100000000000001" customHeight="1">
      <c r="A580" s="17" t="s">
        <v>206</v>
      </c>
      <c r="B580" s="18">
        <v>399</v>
      </c>
      <c r="C580" s="18">
        <v>399</v>
      </c>
      <c r="D580" s="18">
        <v>421</v>
      </c>
      <c r="E580" s="12">
        <f t="shared" si="8"/>
        <v>105.51378446115289</v>
      </c>
    </row>
    <row r="581" spans="1:5" ht="20.100000000000001" customHeight="1">
      <c r="A581" s="17" t="s">
        <v>207</v>
      </c>
      <c r="B581" s="18">
        <v>807</v>
      </c>
      <c r="C581" s="18">
        <v>807</v>
      </c>
      <c r="D581" s="18">
        <v>850</v>
      </c>
      <c r="E581" s="12">
        <f t="shared" ref="E581:E644" si="9">D581/C581*100</f>
        <v>105.32837670384139</v>
      </c>
    </row>
    <row r="582" spans="1:5" ht="20.100000000000001" customHeight="1">
      <c r="A582" s="17" t="s">
        <v>644</v>
      </c>
      <c r="B582" s="18">
        <v>0</v>
      </c>
      <c r="C582" s="18">
        <v>0</v>
      </c>
      <c r="D582" s="18"/>
      <c r="E582" s="12" t="e">
        <f t="shared" si="9"/>
        <v>#DIV/0!</v>
      </c>
    </row>
    <row r="583" spans="1:5" ht="20.100000000000001" customHeight="1">
      <c r="A583" s="17" t="s">
        <v>208</v>
      </c>
      <c r="B583" s="18">
        <v>253</v>
      </c>
      <c r="C583" s="18">
        <v>253</v>
      </c>
      <c r="D583" s="18">
        <v>267</v>
      </c>
      <c r="E583" s="12">
        <f t="shared" si="9"/>
        <v>105.53359683794466</v>
      </c>
    </row>
    <row r="584" spans="1:5" ht="20.100000000000001" customHeight="1">
      <c r="A584" s="17" t="s">
        <v>645</v>
      </c>
      <c r="B584" s="18">
        <v>53</v>
      </c>
      <c r="C584" s="18">
        <v>53</v>
      </c>
      <c r="D584" s="18">
        <v>56</v>
      </c>
      <c r="E584" s="12">
        <f t="shared" si="9"/>
        <v>105.66037735849056</v>
      </c>
    </row>
    <row r="585" spans="1:5" ht="20.100000000000001" customHeight="1">
      <c r="A585" s="17" t="s">
        <v>646</v>
      </c>
      <c r="B585" s="18">
        <v>53</v>
      </c>
      <c r="C585" s="18">
        <v>53</v>
      </c>
      <c r="D585" s="18">
        <v>56</v>
      </c>
      <c r="E585" s="12">
        <f t="shared" si="9"/>
        <v>105.66037735849056</v>
      </c>
    </row>
    <row r="586" spans="1:5" ht="20.100000000000001" customHeight="1">
      <c r="A586" s="17" t="s">
        <v>647</v>
      </c>
      <c r="B586" s="18">
        <v>0</v>
      </c>
      <c r="C586" s="18">
        <v>0</v>
      </c>
      <c r="D586" s="18"/>
      <c r="E586" s="12" t="e">
        <f t="shared" si="9"/>
        <v>#DIV/0!</v>
      </c>
    </row>
    <row r="587" spans="1:5" ht="20.100000000000001" customHeight="1">
      <c r="A587" s="17" t="s">
        <v>209</v>
      </c>
      <c r="B587" s="18">
        <v>414</v>
      </c>
      <c r="C587" s="18">
        <v>414</v>
      </c>
      <c r="D587" s="18">
        <v>436</v>
      </c>
      <c r="E587" s="12">
        <f t="shared" si="9"/>
        <v>105.31400966183575</v>
      </c>
    </row>
    <row r="588" spans="1:5" ht="20.100000000000001" customHeight="1">
      <c r="A588" s="17" t="s">
        <v>648</v>
      </c>
      <c r="B588" s="18">
        <v>128</v>
      </c>
      <c r="C588" s="18">
        <v>128</v>
      </c>
      <c r="D588" s="18">
        <v>134</v>
      </c>
      <c r="E588" s="12">
        <f t="shared" si="9"/>
        <v>104.6875</v>
      </c>
    </row>
    <row r="589" spans="1:5" ht="20.100000000000001" customHeight="1">
      <c r="A589" s="17" t="s">
        <v>210</v>
      </c>
      <c r="B589" s="18">
        <v>86</v>
      </c>
      <c r="C589" s="18">
        <v>86</v>
      </c>
      <c r="D589" s="18">
        <v>91</v>
      </c>
      <c r="E589" s="12">
        <f t="shared" si="9"/>
        <v>105.81395348837211</v>
      </c>
    </row>
    <row r="590" spans="1:5" ht="20.100000000000001" customHeight="1">
      <c r="A590" s="17" t="s">
        <v>211</v>
      </c>
      <c r="B590" s="18">
        <v>200</v>
      </c>
      <c r="C590" s="18">
        <v>200</v>
      </c>
      <c r="D590" s="18">
        <v>211</v>
      </c>
      <c r="E590" s="12">
        <f t="shared" si="9"/>
        <v>105.5</v>
      </c>
    </row>
    <row r="591" spans="1:5" ht="20.100000000000001" customHeight="1">
      <c r="A591" s="17" t="s">
        <v>212</v>
      </c>
      <c r="B591" s="18">
        <v>5409</v>
      </c>
      <c r="C591" s="18">
        <v>5409</v>
      </c>
      <c r="D591" s="18">
        <v>5702</v>
      </c>
      <c r="E591" s="12">
        <f t="shared" si="9"/>
        <v>105.41689776298762</v>
      </c>
    </row>
    <row r="592" spans="1:5" ht="20.100000000000001" customHeight="1">
      <c r="A592" s="17" t="s">
        <v>37</v>
      </c>
      <c r="B592" s="18">
        <v>729</v>
      </c>
      <c r="C592" s="18">
        <v>729</v>
      </c>
      <c r="D592" s="18">
        <v>769</v>
      </c>
      <c r="E592" s="12">
        <f t="shared" si="9"/>
        <v>105.48696844993142</v>
      </c>
    </row>
    <row r="593" spans="1:5" ht="20.100000000000001" customHeight="1">
      <c r="A593" s="17" t="s">
        <v>38</v>
      </c>
      <c r="B593" s="18">
        <v>0</v>
      </c>
      <c r="C593" s="18">
        <v>0</v>
      </c>
      <c r="D593" s="18"/>
      <c r="E593" s="12" t="e">
        <f t="shared" si="9"/>
        <v>#DIV/0!</v>
      </c>
    </row>
    <row r="594" spans="1:5" ht="20.100000000000001" customHeight="1">
      <c r="A594" s="17" t="s">
        <v>388</v>
      </c>
      <c r="B594" s="18">
        <v>0</v>
      </c>
      <c r="C594" s="18">
        <v>0</v>
      </c>
      <c r="D594" s="18"/>
      <c r="E594" s="12" t="e">
        <f t="shared" si="9"/>
        <v>#DIV/0!</v>
      </c>
    </row>
    <row r="595" spans="1:5" ht="20.100000000000001" customHeight="1">
      <c r="A595" s="17" t="s">
        <v>649</v>
      </c>
      <c r="B595" s="18">
        <v>0</v>
      </c>
      <c r="C595" s="18">
        <v>0</v>
      </c>
      <c r="D595" s="18"/>
      <c r="E595" s="12" t="e">
        <f t="shared" si="9"/>
        <v>#DIV/0!</v>
      </c>
    </row>
    <row r="596" spans="1:5" ht="20.100000000000001" customHeight="1">
      <c r="A596" s="17" t="s">
        <v>650</v>
      </c>
      <c r="B596" s="18">
        <v>0</v>
      </c>
      <c r="C596" s="18">
        <v>0</v>
      </c>
      <c r="D596" s="18"/>
      <c r="E596" s="12" t="e">
        <f t="shared" si="9"/>
        <v>#DIV/0!</v>
      </c>
    </row>
    <row r="597" spans="1:5" ht="20.100000000000001" customHeight="1">
      <c r="A597" s="17" t="s">
        <v>651</v>
      </c>
      <c r="B597" s="18">
        <v>0</v>
      </c>
      <c r="C597" s="18">
        <v>0</v>
      </c>
      <c r="D597" s="18"/>
      <c r="E597" s="12" t="e">
        <f t="shared" si="9"/>
        <v>#DIV/0!</v>
      </c>
    </row>
    <row r="598" spans="1:5" ht="20.100000000000001" customHeight="1">
      <c r="A598" s="17" t="s">
        <v>213</v>
      </c>
      <c r="B598" s="18">
        <v>1724</v>
      </c>
      <c r="C598" s="18">
        <v>1724</v>
      </c>
      <c r="D598" s="18">
        <v>1817</v>
      </c>
      <c r="E598" s="12">
        <f t="shared" si="9"/>
        <v>105.39443155452437</v>
      </c>
    </row>
    <row r="599" spans="1:5" ht="20.100000000000001" customHeight="1">
      <c r="A599" s="17" t="s">
        <v>253</v>
      </c>
      <c r="B599" s="18">
        <v>1159</v>
      </c>
      <c r="C599" s="18">
        <v>1159</v>
      </c>
      <c r="D599" s="18">
        <v>1222</v>
      </c>
      <c r="E599" s="12">
        <f t="shared" si="9"/>
        <v>105.43572044866265</v>
      </c>
    </row>
    <row r="600" spans="1:5" ht="20.100000000000001" customHeight="1">
      <c r="A600" s="17" t="s">
        <v>214</v>
      </c>
      <c r="B600" s="18">
        <v>1797</v>
      </c>
      <c r="C600" s="18">
        <v>1797</v>
      </c>
      <c r="D600" s="18">
        <v>1894</v>
      </c>
      <c r="E600" s="12">
        <f t="shared" si="9"/>
        <v>105.39788536449639</v>
      </c>
    </row>
    <row r="601" spans="1:5" ht="20.100000000000001" customHeight="1">
      <c r="A601" s="17" t="s">
        <v>215</v>
      </c>
      <c r="B601" s="18">
        <v>6223</v>
      </c>
      <c r="C601" s="18">
        <v>6223</v>
      </c>
      <c r="D601" s="18">
        <v>6559</v>
      </c>
      <c r="E601" s="12">
        <f t="shared" si="9"/>
        <v>105.39932508436445</v>
      </c>
    </row>
    <row r="602" spans="1:5" ht="20.100000000000001" customHeight="1">
      <c r="A602" s="17" t="s">
        <v>216</v>
      </c>
      <c r="B602" s="18">
        <v>2138</v>
      </c>
      <c r="C602" s="18">
        <v>2138</v>
      </c>
      <c r="D602" s="18">
        <v>2253</v>
      </c>
      <c r="E602" s="12">
        <f t="shared" si="9"/>
        <v>105.37885874649204</v>
      </c>
    </row>
    <row r="603" spans="1:5" ht="20.100000000000001" customHeight="1">
      <c r="A603" s="17" t="s">
        <v>217</v>
      </c>
      <c r="B603" s="18">
        <v>1755</v>
      </c>
      <c r="C603" s="18">
        <v>1755</v>
      </c>
      <c r="D603" s="18">
        <v>1850</v>
      </c>
      <c r="E603" s="12">
        <f t="shared" si="9"/>
        <v>105.41310541310543</v>
      </c>
    </row>
    <row r="604" spans="1:5" ht="20.100000000000001" customHeight="1">
      <c r="A604" s="17" t="s">
        <v>218</v>
      </c>
      <c r="B604" s="18">
        <v>2330</v>
      </c>
      <c r="C604" s="18">
        <v>2330</v>
      </c>
      <c r="D604" s="18">
        <v>2456</v>
      </c>
      <c r="E604" s="12">
        <f t="shared" si="9"/>
        <v>105.40772532188841</v>
      </c>
    </row>
    <row r="605" spans="1:5" ht="20.100000000000001" customHeight="1">
      <c r="A605" s="17" t="s">
        <v>219</v>
      </c>
      <c r="B605" s="18"/>
      <c r="C605" s="18"/>
      <c r="D605" s="18"/>
      <c r="E605" s="12" t="e">
        <f t="shared" si="9"/>
        <v>#DIV/0!</v>
      </c>
    </row>
    <row r="606" spans="1:5" ht="20.100000000000001" customHeight="1">
      <c r="A606" s="17" t="s">
        <v>220</v>
      </c>
      <c r="B606" s="18">
        <v>637</v>
      </c>
      <c r="C606" s="18">
        <v>637</v>
      </c>
      <c r="D606" s="18">
        <v>671</v>
      </c>
      <c r="E606" s="12">
        <f t="shared" si="9"/>
        <v>105.3375196232339</v>
      </c>
    </row>
    <row r="607" spans="1:5" ht="20.100000000000001" customHeight="1">
      <c r="A607" s="17" t="s">
        <v>652</v>
      </c>
      <c r="B607" s="18"/>
      <c r="C607" s="18"/>
      <c r="D607" s="18"/>
      <c r="E607" s="12" t="e">
        <f t="shared" si="9"/>
        <v>#DIV/0!</v>
      </c>
    </row>
    <row r="608" spans="1:5" ht="20.100000000000001" customHeight="1">
      <c r="A608" s="17" t="s">
        <v>221</v>
      </c>
      <c r="B608" s="18"/>
      <c r="C608" s="18"/>
      <c r="D608" s="18"/>
      <c r="E608" s="12" t="e">
        <f t="shared" si="9"/>
        <v>#DIV/0!</v>
      </c>
    </row>
    <row r="609" spans="1:5" ht="20.100000000000001" customHeight="1">
      <c r="A609" s="17" t="s">
        <v>653</v>
      </c>
      <c r="B609" s="18">
        <v>395</v>
      </c>
      <c r="C609" s="18">
        <v>395</v>
      </c>
      <c r="D609" s="18">
        <v>416</v>
      </c>
      <c r="E609" s="12">
        <f t="shared" si="9"/>
        <v>105.31645569620254</v>
      </c>
    </row>
    <row r="610" spans="1:5" ht="20.100000000000001" customHeight="1">
      <c r="A610" s="17" t="s">
        <v>654</v>
      </c>
      <c r="B610" s="18">
        <v>242</v>
      </c>
      <c r="C610" s="18">
        <v>242</v>
      </c>
      <c r="D610" s="18">
        <v>255</v>
      </c>
      <c r="E610" s="12">
        <f t="shared" si="9"/>
        <v>105.37190082644628</v>
      </c>
    </row>
    <row r="611" spans="1:5" ht="20.100000000000001" customHeight="1">
      <c r="A611" s="17" t="s">
        <v>655</v>
      </c>
      <c r="B611" s="18"/>
      <c r="C611" s="18"/>
      <c r="D611" s="18"/>
      <c r="E611" s="12" t="e">
        <f t="shared" si="9"/>
        <v>#DIV/0!</v>
      </c>
    </row>
    <row r="612" spans="1:5" ht="20.100000000000001" customHeight="1">
      <c r="A612" s="17" t="s">
        <v>222</v>
      </c>
      <c r="B612" s="18">
        <v>505</v>
      </c>
      <c r="C612" s="18">
        <v>505</v>
      </c>
      <c r="D612" s="18">
        <v>532</v>
      </c>
      <c r="E612" s="12">
        <f t="shared" si="9"/>
        <v>105.34653465346535</v>
      </c>
    </row>
    <row r="613" spans="1:5" ht="20.100000000000001" customHeight="1">
      <c r="A613" s="17" t="s">
        <v>223</v>
      </c>
      <c r="B613" s="18">
        <v>381</v>
      </c>
      <c r="C613" s="18">
        <v>381</v>
      </c>
      <c r="D613" s="18">
        <v>402</v>
      </c>
      <c r="E613" s="12">
        <f t="shared" si="9"/>
        <v>105.51181102362204</v>
      </c>
    </row>
    <row r="614" spans="1:5" ht="20.100000000000001" customHeight="1">
      <c r="A614" s="17" t="s">
        <v>656</v>
      </c>
      <c r="B614" s="18">
        <v>124</v>
      </c>
      <c r="C614" s="18">
        <v>124</v>
      </c>
      <c r="D614" s="18">
        <v>130</v>
      </c>
      <c r="E614" s="12">
        <f t="shared" si="9"/>
        <v>104.83870967741935</v>
      </c>
    </row>
    <row r="615" spans="1:5" ht="20.100000000000001" customHeight="1">
      <c r="A615" s="17" t="s">
        <v>657</v>
      </c>
      <c r="B615" s="18"/>
      <c r="C615" s="18"/>
      <c r="D615" s="18"/>
      <c r="E615" s="12" t="e">
        <f t="shared" si="9"/>
        <v>#DIV/0!</v>
      </c>
    </row>
    <row r="616" spans="1:5" ht="20.100000000000001" customHeight="1">
      <c r="A616" s="17" t="s">
        <v>224</v>
      </c>
      <c r="B616" s="18"/>
      <c r="C616" s="18"/>
      <c r="D616" s="18">
        <v>2</v>
      </c>
      <c r="E616" s="12" t="e">
        <f t="shared" si="9"/>
        <v>#DIV/0!</v>
      </c>
    </row>
    <row r="617" spans="1:5" ht="20.100000000000001" customHeight="1">
      <c r="A617" s="17" t="s">
        <v>225</v>
      </c>
      <c r="B617" s="18"/>
      <c r="C617" s="18"/>
      <c r="D617" s="18">
        <v>2</v>
      </c>
      <c r="E617" s="12" t="e">
        <f t="shared" si="9"/>
        <v>#DIV/0!</v>
      </c>
    </row>
    <row r="618" spans="1:5" ht="20.100000000000001" customHeight="1">
      <c r="A618" s="17" t="s">
        <v>658</v>
      </c>
      <c r="B618" s="18"/>
      <c r="C618" s="18"/>
      <c r="D618" s="18"/>
      <c r="E618" s="12" t="e">
        <f t="shared" si="9"/>
        <v>#DIV/0!</v>
      </c>
    </row>
    <row r="619" spans="1:5" ht="20.100000000000001" customHeight="1">
      <c r="A619" s="17" t="s">
        <v>226</v>
      </c>
      <c r="B619" s="18">
        <v>6983</v>
      </c>
      <c r="C619" s="18">
        <v>6983</v>
      </c>
      <c r="D619" s="18">
        <v>7297</v>
      </c>
      <c r="E619" s="12">
        <f t="shared" si="9"/>
        <v>104.49663468423313</v>
      </c>
    </row>
    <row r="620" spans="1:5" ht="20.100000000000001" customHeight="1">
      <c r="A620" s="17" t="s">
        <v>227</v>
      </c>
      <c r="B620" s="18">
        <v>6983</v>
      </c>
      <c r="C620" s="18">
        <v>6983</v>
      </c>
      <c r="D620" s="18">
        <v>7297</v>
      </c>
      <c r="E620" s="12">
        <f t="shared" si="9"/>
        <v>104.49663468423313</v>
      </c>
    </row>
    <row r="621" spans="1:5" ht="20.100000000000001" customHeight="1">
      <c r="A621" s="17" t="s">
        <v>228</v>
      </c>
      <c r="B621" s="18">
        <v>16993</v>
      </c>
      <c r="C621" s="18">
        <v>16993</v>
      </c>
      <c r="D621" s="18">
        <v>15400</v>
      </c>
      <c r="E621" s="12">
        <f t="shared" si="9"/>
        <v>90.625551697757899</v>
      </c>
    </row>
    <row r="622" spans="1:5" ht="20.100000000000001" customHeight="1">
      <c r="A622" s="17" t="s">
        <v>229</v>
      </c>
      <c r="B622" s="18">
        <v>1624</v>
      </c>
      <c r="C622" s="18">
        <v>1624</v>
      </c>
      <c r="D622" s="18">
        <v>1701</v>
      </c>
      <c r="E622" s="12">
        <f t="shared" si="9"/>
        <v>104.74137931034481</v>
      </c>
    </row>
    <row r="623" spans="1:5" ht="20.100000000000001" customHeight="1">
      <c r="A623" s="17" t="s">
        <v>37</v>
      </c>
      <c r="B623" s="18">
        <v>1264</v>
      </c>
      <c r="C623" s="18">
        <v>1264</v>
      </c>
      <c r="D623" s="18">
        <v>1324</v>
      </c>
      <c r="E623" s="12">
        <f t="shared" si="9"/>
        <v>104.74683544303798</v>
      </c>
    </row>
    <row r="624" spans="1:5" ht="20.100000000000001" customHeight="1">
      <c r="A624" s="17" t="s">
        <v>38</v>
      </c>
      <c r="B624" s="18">
        <v>0</v>
      </c>
      <c r="C624" s="18">
        <v>0</v>
      </c>
      <c r="D624" s="18"/>
      <c r="E624" s="12" t="e">
        <f t="shared" si="9"/>
        <v>#DIV/0!</v>
      </c>
    </row>
    <row r="625" spans="1:5" ht="20.100000000000001" customHeight="1">
      <c r="A625" s="17" t="s">
        <v>388</v>
      </c>
      <c r="B625" s="18">
        <v>0</v>
      </c>
      <c r="C625" s="18">
        <v>0</v>
      </c>
      <c r="D625" s="18"/>
      <c r="E625" s="12" t="e">
        <f t="shared" si="9"/>
        <v>#DIV/0!</v>
      </c>
    </row>
    <row r="626" spans="1:5" ht="20.100000000000001" customHeight="1">
      <c r="A626" s="17" t="s">
        <v>659</v>
      </c>
      <c r="B626" s="18">
        <v>0</v>
      </c>
      <c r="C626" s="18">
        <v>0</v>
      </c>
      <c r="D626" s="18"/>
      <c r="E626" s="12" t="e">
        <f t="shared" si="9"/>
        <v>#DIV/0!</v>
      </c>
    </row>
    <row r="627" spans="1:5" ht="20.100000000000001" customHeight="1">
      <c r="A627" s="17" t="s">
        <v>660</v>
      </c>
      <c r="B627" s="18">
        <v>360</v>
      </c>
      <c r="C627" s="18">
        <v>360</v>
      </c>
      <c r="D627" s="18">
        <v>377</v>
      </c>
      <c r="E627" s="12">
        <f t="shared" si="9"/>
        <v>104.72222222222223</v>
      </c>
    </row>
    <row r="628" spans="1:5" ht="20.100000000000001" customHeight="1">
      <c r="A628" s="17" t="s">
        <v>661</v>
      </c>
      <c r="B628" s="18">
        <v>0</v>
      </c>
      <c r="C628" s="18">
        <v>0</v>
      </c>
      <c r="D628" s="18"/>
      <c r="E628" s="12" t="e">
        <f t="shared" si="9"/>
        <v>#DIV/0!</v>
      </c>
    </row>
    <row r="629" spans="1:5" ht="20.100000000000001" customHeight="1">
      <c r="A629" s="17" t="s">
        <v>662</v>
      </c>
      <c r="B629" s="18">
        <v>0</v>
      </c>
      <c r="C629" s="18">
        <v>0</v>
      </c>
      <c r="D629" s="18"/>
      <c r="E629" s="12" t="e">
        <f t="shared" si="9"/>
        <v>#DIV/0!</v>
      </c>
    </row>
    <row r="630" spans="1:5" ht="20.100000000000001" customHeight="1">
      <c r="A630" s="17" t="s">
        <v>230</v>
      </c>
      <c r="B630" s="18">
        <v>0</v>
      </c>
      <c r="C630" s="18">
        <v>0</v>
      </c>
      <c r="D630" s="18"/>
      <c r="E630" s="12" t="e">
        <f t="shared" si="9"/>
        <v>#DIV/0!</v>
      </c>
    </row>
    <row r="631" spans="1:5" ht="20.100000000000001" customHeight="1">
      <c r="A631" s="17" t="s">
        <v>663</v>
      </c>
      <c r="B631" s="18">
        <v>0</v>
      </c>
      <c r="C631" s="18">
        <v>0</v>
      </c>
      <c r="D631" s="18"/>
      <c r="E631" s="12" t="e">
        <f t="shared" si="9"/>
        <v>#DIV/0!</v>
      </c>
    </row>
    <row r="632" spans="1:5" ht="20.100000000000001" customHeight="1">
      <c r="A632" s="17" t="s">
        <v>664</v>
      </c>
      <c r="B632" s="18">
        <v>0</v>
      </c>
      <c r="C632" s="18">
        <v>0</v>
      </c>
      <c r="D632" s="18"/>
      <c r="E632" s="12" t="e">
        <f t="shared" si="9"/>
        <v>#DIV/0!</v>
      </c>
    </row>
    <row r="633" spans="1:5" ht="20.100000000000001" customHeight="1">
      <c r="A633" s="17" t="s">
        <v>665</v>
      </c>
      <c r="B633" s="18">
        <v>0</v>
      </c>
      <c r="C633" s="18">
        <v>0</v>
      </c>
      <c r="D633" s="18"/>
      <c r="E633" s="12" t="e">
        <f t="shared" si="9"/>
        <v>#DIV/0!</v>
      </c>
    </row>
    <row r="634" spans="1:5" ht="20.100000000000001" customHeight="1">
      <c r="A634" s="17" t="s">
        <v>666</v>
      </c>
      <c r="B634" s="18">
        <v>0</v>
      </c>
      <c r="C634" s="18">
        <v>0</v>
      </c>
      <c r="D634" s="18"/>
      <c r="E634" s="12" t="e">
        <f t="shared" si="9"/>
        <v>#DIV/0!</v>
      </c>
    </row>
    <row r="635" spans="1:5" ht="20.100000000000001" customHeight="1">
      <c r="A635" s="17" t="s">
        <v>231</v>
      </c>
      <c r="B635" s="18">
        <v>520</v>
      </c>
      <c r="C635" s="18">
        <v>520</v>
      </c>
      <c r="D635" s="18">
        <v>10545</v>
      </c>
      <c r="E635" s="12">
        <f t="shared" si="9"/>
        <v>2027.8846153846152</v>
      </c>
    </row>
    <row r="636" spans="1:5" ht="20.100000000000001" customHeight="1">
      <c r="A636" s="17" t="s">
        <v>667</v>
      </c>
      <c r="B636" s="18">
        <v>95</v>
      </c>
      <c r="C636" s="18">
        <v>95</v>
      </c>
      <c r="D636" s="18">
        <v>100</v>
      </c>
      <c r="E636" s="12">
        <f t="shared" si="9"/>
        <v>105.26315789473684</v>
      </c>
    </row>
    <row r="637" spans="1:5" ht="20.100000000000001" customHeight="1">
      <c r="A637" s="17" t="s">
        <v>668</v>
      </c>
      <c r="B637" s="18">
        <v>356</v>
      </c>
      <c r="C637" s="18">
        <v>356</v>
      </c>
      <c r="D637" s="18">
        <v>373</v>
      </c>
      <c r="E637" s="12">
        <f t="shared" si="9"/>
        <v>104.7752808988764</v>
      </c>
    </row>
    <row r="638" spans="1:5" ht="20.100000000000001" customHeight="1">
      <c r="A638" s="17" t="s">
        <v>669</v>
      </c>
      <c r="B638" s="18">
        <v>0</v>
      </c>
      <c r="C638" s="18">
        <v>0</v>
      </c>
      <c r="D638" s="18"/>
      <c r="E638" s="12" t="e">
        <f t="shared" si="9"/>
        <v>#DIV/0!</v>
      </c>
    </row>
    <row r="639" spans="1:5" ht="20.100000000000001" customHeight="1">
      <c r="A639" s="17" t="s">
        <v>670</v>
      </c>
      <c r="B639" s="18">
        <v>69</v>
      </c>
      <c r="C639" s="18">
        <v>69</v>
      </c>
      <c r="D639" s="18">
        <v>72</v>
      </c>
      <c r="E639" s="12">
        <f t="shared" si="9"/>
        <v>104.34782608695652</v>
      </c>
    </row>
    <row r="640" spans="1:5" ht="20.100000000000001" customHeight="1">
      <c r="A640" s="17" t="s">
        <v>671</v>
      </c>
      <c r="B640" s="18">
        <v>0</v>
      </c>
      <c r="C640" s="18">
        <v>0</v>
      </c>
      <c r="D640" s="18"/>
      <c r="E640" s="12" t="e">
        <f t="shared" si="9"/>
        <v>#DIV/0!</v>
      </c>
    </row>
    <row r="641" spans="1:5" ht="20.100000000000001" customHeight="1">
      <c r="A641" s="17" t="s">
        <v>672</v>
      </c>
      <c r="B641" s="18">
        <v>0</v>
      </c>
      <c r="C641" s="18">
        <v>0</v>
      </c>
      <c r="D641" s="18"/>
      <c r="E641" s="12" t="e">
        <f t="shared" si="9"/>
        <v>#DIV/0!</v>
      </c>
    </row>
    <row r="642" spans="1:5" ht="20.100000000000001" customHeight="1">
      <c r="A642" s="17" t="s">
        <v>673</v>
      </c>
      <c r="B642" s="18">
        <v>0</v>
      </c>
      <c r="C642" s="18">
        <v>0</v>
      </c>
      <c r="D642" s="18"/>
      <c r="E642" s="12" t="e">
        <f t="shared" si="9"/>
        <v>#DIV/0!</v>
      </c>
    </row>
    <row r="643" spans="1:5" ht="20.100000000000001" customHeight="1">
      <c r="A643" s="17" t="s">
        <v>232</v>
      </c>
      <c r="B643" s="18">
        <v>0</v>
      </c>
      <c r="C643" s="18">
        <v>0</v>
      </c>
      <c r="D643" s="18">
        <v>10000</v>
      </c>
      <c r="E643" s="12" t="e">
        <f t="shared" si="9"/>
        <v>#DIV/0!</v>
      </c>
    </row>
    <row r="644" spans="1:5" ht="20.100000000000001" customHeight="1">
      <c r="A644" s="17" t="s">
        <v>233</v>
      </c>
      <c r="B644" s="18">
        <v>111</v>
      </c>
      <c r="C644" s="18">
        <v>111</v>
      </c>
      <c r="D644" s="18">
        <v>116</v>
      </c>
      <c r="E644" s="12">
        <f t="shared" si="9"/>
        <v>104.5045045045045</v>
      </c>
    </row>
    <row r="645" spans="1:5" ht="20.100000000000001" customHeight="1">
      <c r="A645" s="17" t="s">
        <v>234</v>
      </c>
      <c r="B645" s="18">
        <v>101</v>
      </c>
      <c r="C645" s="18">
        <v>101</v>
      </c>
      <c r="D645" s="18">
        <v>106</v>
      </c>
      <c r="E645" s="12">
        <f t="shared" ref="E645:E708" si="10">D645/C645*100</f>
        <v>104.95049504950495</v>
      </c>
    </row>
    <row r="646" spans="1:5" ht="20.100000000000001" customHeight="1">
      <c r="A646" s="17" t="s">
        <v>235</v>
      </c>
      <c r="B646" s="18">
        <v>0</v>
      </c>
      <c r="C646" s="18">
        <v>0</v>
      </c>
      <c r="D646" s="18"/>
      <c r="E646" s="12" t="e">
        <f t="shared" si="10"/>
        <v>#DIV/0!</v>
      </c>
    </row>
    <row r="647" spans="1:5" ht="20.100000000000001" customHeight="1">
      <c r="A647" s="17" t="s">
        <v>674</v>
      </c>
      <c r="B647" s="18">
        <v>0</v>
      </c>
      <c r="C647" s="18">
        <v>0</v>
      </c>
      <c r="D647" s="18"/>
      <c r="E647" s="12" t="e">
        <f t="shared" si="10"/>
        <v>#DIV/0!</v>
      </c>
    </row>
    <row r="648" spans="1:5" ht="20.100000000000001" customHeight="1">
      <c r="A648" s="17" t="s">
        <v>675</v>
      </c>
      <c r="B648" s="18">
        <v>0</v>
      </c>
      <c r="C648" s="18">
        <v>0</v>
      </c>
      <c r="D648" s="18"/>
      <c r="E648" s="12" t="e">
        <f t="shared" si="10"/>
        <v>#DIV/0!</v>
      </c>
    </row>
    <row r="649" spans="1:5" ht="20.100000000000001" customHeight="1">
      <c r="A649" s="17" t="s">
        <v>676</v>
      </c>
      <c r="B649" s="18">
        <v>10</v>
      </c>
      <c r="C649" s="18">
        <v>10</v>
      </c>
      <c r="D649" s="18">
        <v>10</v>
      </c>
      <c r="E649" s="12">
        <f t="shared" si="10"/>
        <v>100</v>
      </c>
    </row>
    <row r="650" spans="1:5" ht="20.100000000000001" customHeight="1">
      <c r="A650" s="17" t="s">
        <v>236</v>
      </c>
      <c r="B650" s="18">
        <v>0</v>
      </c>
      <c r="C650" s="18">
        <v>0</v>
      </c>
      <c r="D650" s="18"/>
      <c r="E650" s="12" t="e">
        <f t="shared" si="10"/>
        <v>#DIV/0!</v>
      </c>
    </row>
    <row r="651" spans="1:5" ht="20.100000000000001" customHeight="1">
      <c r="A651" s="17" t="s">
        <v>677</v>
      </c>
      <c r="B651" s="18">
        <v>0</v>
      </c>
      <c r="C651" s="18">
        <v>0</v>
      </c>
      <c r="D651" s="18"/>
      <c r="E651" s="12" t="e">
        <f t="shared" si="10"/>
        <v>#DIV/0!</v>
      </c>
    </row>
    <row r="652" spans="1:5" ht="20.100000000000001" customHeight="1">
      <c r="A652" s="17" t="s">
        <v>678</v>
      </c>
      <c r="B652" s="18">
        <v>0</v>
      </c>
      <c r="C652" s="18">
        <v>0</v>
      </c>
      <c r="D652" s="18"/>
      <c r="E652" s="12" t="e">
        <f t="shared" si="10"/>
        <v>#DIV/0!</v>
      </c>
    </row>
    <row r="653" spans="1:5" ht="20.100000000000001" customHeight="1">
      <c r="A653" s="17" t="s">
        <v>679</v>
      </c>
      <c r="B653" s="18">
        <v>0</v>
      </c>
      <c r="C653" s="18">
        <v>0</v>
      </c>
      <c r="D653" s="18"/>
      <c r="E653" s="12" t="e">
        <f t="shared" si="10"/>
        <v>#DIV/0!</v>
      </c>
    </row>
    <row r="654" spans="1:5" ht="20.100000000000001" customHeight="1">
      <c r="A654" s="17" t="s">
        <v>680</v>
      </c>
      <c r="B654" s="18">
        <v>0</v>
      </c>
      <c r="C654" s="18">
        <v>0</v>
      </c>
      <c r="D654" s="18"/>
      <c r="E654" s="12" t="e">
        <f t="shared" si="10"/>
        <v>#DIV/0!</v>
      </c>
    </row>
    <row r="655" spans="1:5" ht="20.100000000000001" customHeight="1">
      <c r="A655" s="17" t="s">
        <v>681</v>
      </c>
      <c r="B655" s="18">
        <v>0</v>
      </c>
      <c r="C655" s="18">
        <v>0</v>
      </c>
      <c r="D655" s="18"/>
      <c r="E655" s="12" t="e">
        <f t="shared" si="10"/>
        <v>#DIV/0!</v>
      </c>
    </row>
    <row r="656" spans="1:5" ht="20.100000000000001" customHeight="1">
      <c r="A656" s="17" t="s">
        <v>682</v>
      </c>
      <c r="B656" s="18">
        <v>0</v>
      </c>
      <c r="C656" s="18">
        <v>0</v>
      </c>
      <c r="D656" s="18"/>
      <c r="E656" s="12" t="e">
        <f t="shared" si="10"/>
        <v>#DIV/0!</v>
      </c>
    </row>
    <row r="657" spans="1:5" ht="20.100000000000001" customHeight="1">
      <c r="A657" s="17" t="s">
        <v>683</v>
      </c>
      <c r="B657" s="18">
        <v>0</v>
      </c>
      <c r="C657" s="18">
        <v>0</v>
      </c>
      <c r="D657" s="18"/>
      <c r="E657" s="12" t="e">
        <f t="shared" si="10"/>
        <v>#DIV/0!</v>
      </c>
    </row>
    <row r="658" spans="1:5" ht="20.100000000000001" customHeight="1">
      <c r="A658" s="17" t="s">
        <v>684</v>
      </c>
      <c r="B658" s="18">
        <v>0</v>
      </c>
      <c r="C658" s="18">
        <v>0</v>
      </c>
      <c r="D658" s="18"/>
      <c r="E658" s="12" t="e">
        <f t="shared" si="10"/>
        <v>#DIV/0!</v>
      </c>
    </row>
    <row r="659" spans="1:5" ht="20.100000000000001" customHeight="1">
      <c r="A659" s="17" t="s">
        <v>685</v>
      </c>
      <c r="B659" s="18">
        <v>0</v>
      </c>
      <c r="C659" s="18">
        <v>0</v>
      </c>
      <c r="D659" s="18"/>
      <c r="E659" s="12" t="e">
        <f t="shared" si="10"/>
        <v>#DIV/0!</v>
      </c>
    </row>
    <row r="660" spans="1:5" ht="20.100000000000001" customHeight="1">
      <c r="A660" s="17" t="s">
        <v>686</v>
      </c>
      <c r="B660" s="18">
        <v>0</v>
      </c>
      <c r="C660" s="18">
        <v>0</v>
      </c>
      <c r="D660" s="18"/>
      <c r="E660" s="12" t="e">
        <f t="shared" si="10"/>
        <v>#DIV/0!</v>
      </c>
    </row>
    <row r="661" spans="1:5" ht="20.100000000000001" customHeight="1">
      <c r="A661" s="17" t="s">
        <v>687</v>
      </c>
      <c r="B661" s="18">
        <v>0</v>
      </c>
      <c r="C661" s="18">
        <v>0</v>
      </c>
      <c r="D661" s="18"/>
      <c r="E661" s="12" t="e">
        <f t="shared" si="10"/>
        <v>#DIV/0!</v>
      </c>
    </row>
    <row r="662" spans="1:5" ht="20.100000000000001" customHeight="1">
      <c r="A662" s="17" t="s">
        <v>688</v>
      </c>
      <c r="B662" s="18">
        <v>0</v>
      </c>
      <c r="C662" s="18">
        <v>0</v>
      </c>
      <c r="D662" s="18"/>
      <c r="E662" s="12" t="e">
        <f t="shared" si="10"/>
        <v>#DIV/0!</v>
      </c>
    </row>
    <row r="663" spans="1:5" ht="20.100000000000001" customHeight="1">
      <c r="A663" s="17" t="s">
        <v>689</v>
      </c>
      <c r="B663" s="18">
        <v>0</v>
      </c>
      <c r="C663" s="18">
        <v>0</v>
      </c>
      <c r="D663" s="18"/>
      <c r="E663" s="12" t="e">
        <f t="shared" si="10"/>
        <v>#DIV/0!</v>
      </c>
    </row>
    <row r="664" spans="1:5" ht="20.100000000000001" customHeight="1">
      <c r="A664" s="17" t="s">
        <v>690</v>
      </c>
      <c r="B664" s="18">
        <v>0</v>
      </c>
      <c r="C664" s="18">
        <v>0</v>
      </c>
      <c r="D664" s="18"/>
      <c r="E664" s="12" t="e">
        <f t="shared" si="10"/>
        <v>#DIV/0!</v>
      </c>
    </row>
    <row r="665" spans="1:5" ht="20.100000000000001" customHeight="1">
      <c r="A665" s="17" t="s">
        <v>691</v>
      </c>
      <c r="B665" s="18">
        <v>0</v>
      </c>
      <c r="C665" s="18">
        <v>0</v>
      </c>
      <c r="D665" s="18"/>
      <c r="E665" s="12" t="e">
        <f t="shared" si="10"/>
        <v>#DIV/0!</v>
      </c>
    </row>
    <row r="666" spans="1:5" ht="20.100000000000001" customHeight="1">
      <c r="A666" s="17" t="s">
        <v>692</v>
      </c>
      <c r="B666" s="18">
        <v>0</v>
      </c>
      <c r="C666" s="18">
        <v>0</v>
      </c>
      <c r="D666" s="18"/>
      <c r="E666" s="12" t="e">
        <f t="shared" si="10"/>
        <v>#DIV/0!</v>
      </c>
    </row>
    <row r="667" spans="1:5" ht="20.100000000000001" customHeight="1">
      <c r="A667" s="17" t="s">
        <v>693</v>
      </c>
      <c r="B667" s="18">
        <v>0</v>
      </c>
      <c r="C667" s="18">
        <v>0</v>
      </c>
      <c r="D667" s="18"/>
      <c r="E667" s="12" t="e">
        <f t="shared" si="10"/>
        <v>#DIV/0!</v>
      </c>
    </row>
    <row r="668" spans="1:5" ht="20.100000000000001" customHeight="1">
      <c r="A668" s="17" t="s">
        <v>694</v>
      </c>
      <c r="B668" s="18">
        <v>0</v>
      </c>
      <c r="C668" s="18">
        <v>0</v>
      </c>
      <c r="D668" s="18"/>
      <c r="E668" s="12" t="e">
        <f t="shared" si="10"/>
        <v>#DIV/0!</v>
      </c>
    </row>
    <row r="669" spans="1:5" ht="20.100000000000001" customHeight="1">
      <c r="A669" s="17" t="s">
        <v>695</v>
      </c>
      <c r="B669" s="18">
        <v>0</v>
      </c>
      <c r="C669" s="18">
        <v>0</v>
      </c>
      <c r="D669" s="18"/>
      <c r="E669" s="12" t="e">
        <f t="shared" si="10"/>
        <v>#DIV/0!</v>
      </c>
    </row>
    <row r="670" spans="1:5" ht="20.100000000000001" customHeight="1">
      <c r="A670" s="17" t="s">
        <v>696</v>
      </c>
      <c r="B670" s="18">
        <v>0</v>
      </c>
      <c r="C670" s="18">
        <v>0</v>
      </c>
      <c r="D670" s="18"/>
      <c r="E670" s="12" t="e">
        <f t="shared" si="10"/>
        <v>#DIV/0!</v>
      </c>
    </row>
    <row r="671" spans="1:5" ht="20.100000000000001" customHeight="1">
      <c r="A671" s="17" t="s">
        <v>697</v>
      </c>
      <c r="B671" s="18">
        <v>0</v>
      </c>
      <c r="C671" s="18">
        <v>0</v>
      </c>
      <c r="D671" s="18"/>
      <c r="E671" s="12" t="e">
        <f t="shared" si="10"/>
        <v>#DIV/0!</v>
      </c>
    </row>
    <row r="672" spans="1:5" ht="20.100000000000001" customHeight="1">
      <c r="A672" s="17" t="s">
        <v>237</v>
      </c>
      <c r="B672" s="18">
        <v>385</v>
      </c>
      <c r="C672" s="18">
        <v>385</v>
      </c>
      <c r="D672" s="18">
        <v>404</v>
      </c>
      <c r="E672" s="12">
        <f t="shared" si="10"/>
        <v>104.93506493506493</v>
      </c>
    </row>
    <row r="673" spans="1:5" ht="20.100000000000001" customHeight="1">
      <c r="A673" s="17" t="s">
        <v>698</v>
      </c>
      <c r="B673" s="18">
        <v>290</v>
      </c>
      <c r="C673" s="18">
        <v>290</v>
      </c>
      <c r="D673" s="18">
        <v>304</v>
      </c>
      <c r="E673" s="12">
        <f t="shared" si="10"/>
        <v>104.82758620689656</v>
      </c>
    </row>
    <row r="674" spans="1:5" ht="20.100000000000001" customHeight="1">
      <c r="A674" s="17" t="s">
        <v>699</v>
      </c>
      <c r="B674" s="18">
        <v>95</v>
      </c>
      <c r="C674" s="18">
        <v>95</v>
      </c>
      <c r="D674" s="18">
        <v>100</v>
      </c>
      <c r="E674" s="12">
        <f t="shared" si="10"/>
        <v>105.26315789473684</v>
      </c>
    </row>
    <row r="675" spans="1:5" ht="20.100000000000001" customHeight="1">
      <c r="A675" s="17" t="s">
        <v>700</v>
      </c>
      <c r="B675" s="18">
        <v>0</v>
      </c>
      <c r="C675" s="18">
        <v>0</v>
      </c>
      <c r="D675" s="18"/>
      <c r="E675" s="12" t="e">
        <f t="shared" si="10"/>
        <v>#DIV/0!</v>
      </c>
    </row>
    <row r="676" spans="1:5" ht="20.100000000000001" customHeight="1">
      <c r="A676" s="17" t="s">
        <v>701</v>
      </c>
      <c r="B676" s="18">
        <v>0</v>
      </c>
      <c r="C676" s="18">
        <v>0</v>
      </c>
      <c r="D676" s="18"/>
      <c r="E676" s="12" t="e">
        <f t="shared" si="10"/>
        <v>#DIV/0!</v>
      </c>
    </row>
    <row r="677" spans="1:5" ht="20.100000000000001" customHeight="1">
      <c r="A677" s="17" t="s">
        <v>238</v>
      </c>
      <c r="B677" s="18">
        <v>0</v>
      </c>
      <c r="C677" s="18">
        <v>0</v>
      </c>
      <c r="D677" s="18"/>
      <c r="E677" s="12" t="e">
        <f t="shared" si="10"/>
        <v>#DIV/0!</v>
      </c>
    </row>
    <row r="678" spans="1:5" ht="20.100000000000001" customHeight="1">
      <c r="A678" s="17" t="s">
        <v>702</v>
      </c>
      <c r="B678" s="18">
        <v>0</v>
      </c>
      <c r="C678" s="18">
        <v>0</v>
      </c>
      <c r="D678" s="18"/>
      <c r="E678" s="12" t="e">
        <f t="shared" si="10"/>
        <v>#DIV/0!</v>
      </c>
    </row>
    <row r="679" spans="1:5" ht="20.100000000000001" customHeight="1">
      <c r="A679" s="17" t="s">
        <v>703</v>
      </c>
      <c r="B679" s="18">
        <v>0</v>
      </c>
      <c r="C679" s="18">
        <v>0</v>
      </c>
      <c r="D679" s="18"/>
      <c r="E679" s="12" t="e">
        <f t="shared" si="10"/>
        <v>#DIV/0!</v>
      </c>
    </row>
    <row r="680" spans="1:5" ht="20.100000000000001" customHeight="1">
      <c r="A680" s="17" t="s">
        <v>704</v>
      </c>
      <c r="B680" s="18">
        <v>0</v>
      </c>
      <c r="C680" s="18">
        <v>0</v>
      </c>
      <c r="D680" s="18"/>
      <c r="E680" s="12" t="e">
        <f t="shared" si="10"/>
        <v>#DIV/0!</v>
      </c>
    </row>
    <row r="681" spans="1:5" ht="20.100000000000001" customHeight="1">
      <c r="A681" s="17" t="s">
        <v>705</v>
      </c>
      <c r="B681" s="18">
        <v>0</v>
      </c>
      <c r="C681" s="18">
        <v>0</v>
      </c>
      <c r="D681" s="18"/>
      <c r="E681" s="12" t="e">
        <f t="shared" si="10"/>
        <v>#DIV/0!</v>
      </c>
    </row>
    <row r="682" spans="1:5" ht="20.100000000000001" customHeight="1">
      <c r="A682" s="17" t="s">
        <v>706</v>
      </c>
      <c r="B682" s="18">
        <v>8</v>
      </c>
      <c r="C682" s="18">
        <v>8</v>
      </c>
      <c r="D682" s="18">
        <v>8</v>
      </c>
      <c r="E682" s="12">
        <f t="shared" si="10"/>
        <v>100</v>
      </c>
    </row>
    <row r="683" spans="1:5" ht="20.100000000000001" customHeight="1">
      <c r="A683" s="17" t="s">
        <v>37</v>
      </c>
      <c r="B683" s="18">
        <v>0</v>
      </c>
      <c r="C683" s="18">
        <v>0</v>
      </c>
      <c r="D683" s="18"/>
      <c r="E683" s="12" t="e">
        <f t="shared" si="10"/>
        <v>#DIV/0!</v>
      </c>
    </row>
    <row r="684" spans="1:5" ht="20.100000000000001" customHeight="1">
      <c r="A684" s="17" t="s">
        <v>38</v>
      </c>
      <c r="B684" s="18">
        <v>0</v>
      </c>
      <c r="C684" s="18">
        <v>0</v>
      </c>
      <c r="D684" s="18"/>
      <c r="E684" s="12" t="e">
        <f t="shared" si="10"/>
        <v>#DIV/0!</v>
      </c>
    </row>
    <row r="685" spans="1:5" ht="20.100000000000001" customHeight="1">
      <c r="A685" s="17" t="s">
        <v>388</v>
      </c>
      <c r="B685" s="18">
        <v>0</v>
      </c>
      <c r="C685" s="18">
        <v>0</v>
      </c>
      <c r="D685" s="18"/>
      <c r="E685" s="12" t="e">
        <f t="shared" si="10"/>
        <v>#DIV/0!</v>
      </c>
    </row>
    <row r="686" spans="1:5" ht="20.100000000000001" customHeight="1">
      <c r="A686" s="17" t="s">
        <v>707</v>
      </c>
      <c r="B686" s="18">
        <v>0</v>
      </c>
      <c r="C686" s="18">
        <v>0</v>
      </c>
      <c r="D686" s="18"/>
      <c r="E686" s="12" t="e">
        <f t="shared" si="10"/>
        <v>#DIV/0!</v>
      </c>
    </row>
    <row r="687" spans="1:5" ht="20.100000000000001" customHeight="1">
      <c r="A687" s="17" t="s">
        <v>708</v>
      </c>
      <c r="B687" s="18">
        <v>0</v>
      </c>
      <c r="C687" s="18">
        <v>0</v>
      </c>
      <c r="D687" s="18"/>
      <c r="E687" s="12" t="e">
        <f t="shared" si="10"/>
        <v>#DIV/0!</v>
      </c>
    </row>
    <row r="688" spans="1:5" ht="20.100000000000001" customHeight="1">
      <c r="A688" s="17" t="s">
        <v>709</v>
      </c>
      <c r="B688" s="18">
        <v>0</v>
      </c>
      <c r="C688" s="18">
        <v>0</v>
      </c>
      <c r="D688" s="18"/>
      <c r="E688" s="12" t="e">
        <f t="shared" si="10"/>
        <v>#DIV/0!</v>
      </c>
    </row>
    <row r="689" spans="1:5" ht="20.100000000000001" customHeight="1">
      <c r="A689" s="17" t="s">
        <v>710</v>
      </c>
      <c r="B689" s="18">
        <v>0</v>
      </c>
      <c r="C689" s="18">
        <v>0</v>
      </c>
      <c r="D689" s="18"/>
      <c r="E689" s="12" t="e">
        <f t="shared" si="10"/>
        <v>#DIV/0!</v>
      </c>
    </row>
    <row r="690" spans="1:5" ht="20.100000000000001" customHeight="1">
      <c r="A690" s="17" t="s">
        <v>711</v>
      </c>
      <c r="B690" s="18">
        <v>0</v>
      </c>
      <c r="C690" s="18">
        <v>0</v>
      </c>
      <c r="D690" s="18"/>
      <c r="E690" s="12" t="e">
        <f t="shared" si="10"/>
        <v>#DIV/0!</v>
      </c>
    </row>
    <row r="691" spans="1:5" ht="20.100000000000001" customHeight="1">
      <c r="A691" s="17" t="s">
        <v>712</v>
      </c>
      <c r="B691" s="18">
        <v>0</v>
      </c>
      <c r="C691" s="18">
        <v>0</v>
      </c>
      <c r="D691" s="18"/>
      <c r="E691" s="12" t="e">
        <f t="shared" si="10"/>
        <v>#DIV/0!</v>
      </c>
    </row>
    <row r="692" spans="1:5" ht="20.100000000000001" customHeight="1">
      <c r="A692" s="17" t="s">
        <v>713</v>
      </c>
      <c r="B692" s="18">
        <v>0</v>
      </c>
      <c r="C692" s="18">
        <v>0</v>
      </c>
      <c r="D692" s="18"/>
      <c r="E692" s="12" t="e">
        <f t="shared" si="10"/>
        <v>#DIV/0!</v>
      </c>
    </row>
    <row r="693" spans="1:5" ht="20.100000000000001" customHeight="1">
      <c r="A693" s="17" t="s">
        <v>416</v>
      </c>
      <c r="B693" s="18">
        <v>0</v>
      </c>
      <c r="C693" s="18">
        <v>0</v>
      </c>
      <c r="D693" s="18"/>
      <c r="E693" s="12" t="e">
        <f t="shared" si="10"/>
        <v>#DIV/0!</v>
      </c>
    </row>
    <row r="694" spans="1:5" ht="20.100000000000001" customHeight="1">
      <c r="A694" s="17" t="s">
        <v>714</v>
      </c>
      <c r="B694" s="18">
        <v>0</v>
      </c>
      <c r="C694" s="18">
        <v>0</v>
      </c>
      <c r="D694" s="18"/>
      <c r="E694" s="12" t="e">
        <f t="shared" si="10"/>
        <v>#DIV/0!</v>
      </c>
    </row>
    <row r="695" spans="1:5" ht="20.100000000000001" customHeight="1">
      <c r="A695" s="17" t="s">
        <v>253</v>
      </c>
      <c r="B695" s="18">
        <v>0</v>
      </c>
      <c r="C695" s="18">
        <v>0</v>
      </c>
      <c r="D695" s="18"/>
      <c r="E695" s="12" t="e">
        <f t="shared" si="10"/>
        <v>#DIV/0!</v>
      </c>
    </row>
    <row r="696" spans="1:5" ht="20.100000000000001" customHeight="1">
      <c r="A696" s="17" t="s">
        <v>715</v>
      </c>
      <c r="B696" s="18">
        <v>8</v>
      </c>
      <c r="C696" s="18">
        <v>8</v>
      </c>
      <c r="D696" s="18">
        <v>8</v>
      </c>
      <c r="E696" s="12">
        <f t="shared" si="10"/>
        <v>100</v>
      </c>
    </row>
    <row r="697" spans="1:5" ht="20.100000000000001" customHeight="1">
      <c r="A697" s="17" t="s">
        <v>239</v>
      </c>
      <c r="B697" s="18">
        <v>14345</v>
      </c>
      <c r="C697" s="18">
        <v>12045</v>
      </c>
      <c r="D697" s="18">
        <v>2626</v>
      </c>
      <c r="E697" s="12">
        <f t="shared" si="10"/>
        <v>21.801577418015775</v>
      </c>
    </row>
    <row r="698" spans="1:5" ht="20.100000000000001" customHeight="1">
      <c r="A698" s="17" t="s">
        <v>240</v>
      </c>
      <c r="B698" s="18">
        <v>14345</v>
      </c>
      <c r="C698" s="18">
        <v>12045</v>
      </c>
      <c r="D698" s="18">
        <v>2626</v>
      </c>
      <c r="E698" s="12">
        <f t="shared" si="10"/>
        <v>21.801577418015775</v>
      </c>
    </row>
    <row r="699" spans="1:5" ht="20.100000000000001" customHeight="1">
      <c r="A699" s="17" t="s">
        <v>241</v>
      </c>
      <c r="B699" s="18">
        <v>41349</v>
      </c>
      <c r="C699" s="18">
        <v>37649</v>
      </c>
      <c r="D699" s="18">
        <v>39500</v>
      </c>
      <c r="E699" s="12">
        <f t="shared" si="10"/>
        <v>104.91646524476081</v>
      </c>
    </row>
    <row r="700" spans="1:5" ht="20.100000000000001" customHeight="1">
      <c r="A700" s="17" t="s">
        <v>242</v>
      </c>
      <c r="B700" s="18">
        <v>9226</v>
      </c>
      <c r="C700" s="18">
        <v>9226</v>
      </c>
      <c r="D700" s="18">
        <v>9693</v>
      </c>
      <c r="E700" s="12">
        <f t="shared" si="10"/>
        <v>105.061781920659</v>
      </c>
    </row>
    <row r="701" spans="1:5" ht="20.100000000000001" customHeight="1">
      <c r="A701" s="17" t="s">
        <v>37</v>
      </c>
      <c r="B701" s="18">
        <v>2455</v>
      </c>
      <c r="C701" s="18">
        <v>2455</v>
      </c>
      <c r="D701" s="18">
        <v>2580</v>
      </c>
      <c r="E701" s="12">
        <f t="shared" si="10"/>
        <v>105.09164969450102</v>
      </c>
    </row>
    <row r="702" spans="1:5" ht="20.100000000000001" customHeight="1">
      <c r="A702" s="17" t="s">
        <v>38</v>
      </c>
      <c r="B702" s="18">
        <v>965</v>
      </c>
      <c r="C702" s="18">
        <v>965</v>
      </c>
      <c r="D702" s="18">
        <v>1014</v>
      </c>
      <c r="E702" s="12">
        <f t="shared" si="10"/>
        <v>105.07772020725388</v>
      </c>
    </row>
    <row r="703" spans="1:5" ht="20.100000000000001" customHeight="1">
      <c r="A703" s="17" t="s">
        <v>388</v>
      </c>
      <c r="B703" s="18">
        <v>0</v>
      </c>
      <c r="C703" s="18">
        <v>0</v>
      </c>
      <c r="D703" s="18"/>
      <c r="E703" s="12" t="e">
        <f t="shared" si="10"/>
        <v>#DIV/0!</v>
      </c>
    </row>
    <row r="704" spans="1:5" ht="20.100000000000001" customHeight="1">
      <c r="A704" s="17" t="s">
        <v>243</v>
      </c>
      <c r="B704" s="18">
        <v>2429</v>
      </c>
      <c r="C704" s="18">
        <v>2429</v>
      </c>
      <c r="D704" s="18">
        <v>2552</v>
      </c>
      <c r="E704" s="12">
        <f t="shared" si="10"/>
        <v>105.06381226842323</v>
      </c>
    </row>
    <row r="705" spans="1:5" ht="20.100000000000001" customHeight="1">
      <c r="A705" s="17" t="s">
        <v>716</v>
      </c>
      <c r="B705" s="18">
        <v>0</v>
      </c>
      <c r="C705" s="18">
        <v>0</v>
      </c>
      <c r="D705" s="18"/>
      <c r="E705" s="12" t="e">
        <f t="shared" si="10"/>
        <v>#DIV/0!</v>
      </c>
    </row>
    <row r="706" spans="1:5" ht="20.100000000000001" customHeight="1">
      <c r="A706" s="17" t="s">
        <v>717</v>
      </c>
      <c r="B706" s="18">
        <v>185</v>
      </c>
      <c r="C706" s="18">
        <v>185</v>
      </c>
      <c r="D706" s="18">
        <v>194</v>
      </c>
      <c r="E706" s="12">
        <f t="shared" si="10"/>
        <v>104.86486486486486</v>
      </c>
    </row>
    <row r="707" spans="1:5" ht="20.100000000000001" customHeight="1">
      <c r="A707" s="17" t="s">
        <v>718</v>
      </c>
      <c r="B707" s="18">
        <v>0</v>
      </c>
      <c r="C707" s="18">
        <v>0</v>
      </c>
      <c r="D707" s="18"/>
      <c r="E707" s="12" t="e">
        <f t="shared" si="10"/>
        <v>#DIV/0!</v>
      </c>
    </row>
    <row r="708" spans="1:5" ht="20.100000000000001" customHeight="1">
      <c r="A708" s="17" t="s">
        <v>719</v>
      </c>
      <c r="B708" s="18">
        <v>0</v>
      </c>
      <c r="C708" s="18">
        <v>0</v>
      </c>
      <c r="D708" s="18"/>
      <c r="E708" s="12" t="e">
        <f t="shared" si="10"/>
        <v>#DIV/0!</v>
      </c>
    </row>
    <row r="709" spans="1:5" ht="20.100000000000001" customHeight="1">
      <c r="A709" s="17" t="s">
        <v>720</v>
      </c>
      <c r="B709" s="18">
        <v>0</v>
      </c>
      <c r="C709" s="18">
        <v>0</v>
      </c>
      <c r="D709" s="18"/>
      <c r="E709" s="12" t="e">
        <f t="shared" ref="E709:E772" si="11">D709/C709*100</f>
        <v>#DIV/0!</v>
      </c>
    </row>
    <row r="710" spans="1:5" ht="20.100000000000001" customHeight="1">
      <c r="A710" s="17" t="s">
        <v>721</v>
      </c>
      <c r="B710" s="18">
        <v>0</v>
      </c>
      <c r="C710" s="18">
        <v>0</v>
      </c>
      <c r="D710" s="18"/>
      <c r="E710" s="12" t="e">
        <f t="shared" si="11"/>
        <v>#DIV/0!</v>
      </c>
    </row>
    <row r="711" spans="1:5" ht="20.100000000000001" customHeight="1">
      <c r="A711" s="17" t="s">
        <v>244</v>
      </c>
      <c r="B711" s="18">
        <v>3192</v>
      </c>
      <c r="C711" s="18">
        <v>3192</v>
      </c>
      <c r="D711" s="18">
        <v>3353</v>
      </c>
      <c r="E711" s="12">
        <f t="shared" si="11"/>
        <v>105.04385964912282</v>
      </c>
    </row>
    <row r="712" spans="1:5" ht="20.100000000000001" customHeight="1">
      <c r="A712" s="17" t="s">
        <v>722</v>
      </c>
      <c r="B712" s="18">
        <v>1418</v>
      </c>
      <c r="C712" s="18">
        <v>1418</v>
      </c>
      <c r="D712" s="18">
        <v>1488</v>
      </c>
      <c r="E712" s="12">
        <f t="shared" si="11"/>
        <v>104.93653032440055</v>
      </c>
    </row>
    <row r="713" spans="1:5" ht="20.100000000000001" customHeight="1">
      <c r="A713" s="17" t="s">
        <v>723</v>
      </c>
      <c r="B713" s="18">
        <v>1418</v>
      </c>
      <c r="C713" s="18">
        <v>1418</v>
      </c>
      <c r="D713" s="18">
        <v>1488</v>
      </c>
      <c r="E713" s="12">
        <f t="shared" si="11"/>
        <v>104.93653032440055</v>
      </c>
    </row>
    <row r="714" spans="1:5" ht="20.100000000000001" customHeight="1">
      <c r="A714" s="17" t="s">
        <v>245</v>
      </c>
      <c r="B714" s="18">
        <v>13630</v>
      </c>
      <c r="C714" s="18">
        <v>9930</v>
      </c>
      <c r="D714" s="18">
        <v>11895</v>
      </c>
      <c r="E714" s="12">
        <f t="shared" si="11"/>
        <v>119.78851963746224</v>
      </c>
    </row>
    <row r="715" spans="1:5" ht="20.100000000000001" customHeight="1">
      <c r="A715" s="17" t="s">
        <v>724</v>
      </c>
      <c r="B715" s="18">
        <v>0</v>
      </c>
      <c r="C715" s="18">
        <v>0</v>
      </c>
      <c r="D715" s="18"/>
      <c r="E715" s="12" t="e">
        <f t="shared" si="11"/>
        <v>#DIV/0!</v>
      </c>
    </row>
    <row r="716" spans="1:5" ht="20.100000000000001" customHeight="1">
      <c r="A716" s="17" t="s">
        <v>246</v>
      </c>
      <c r="B716" s="18">
        <v>13630</v>
      </c>
      <c r="C716" s="18">
        <v>9930</v>
      </c>
      <c r="D716" s="18">
        <v>11895</v>
      </c>
      <c r="E716" s="12">
        <f t="shared" si="11"/>
        <v>119.78851963746224</v>
      </c>
    </row>
    <row r="717" spans="1:5" ht="20.100000000000001" customHeight="1">
      <c r="A717" s="17" t="s">
        <v>247</v>
      </c>
      <c r="B717" s="18">
        <v>14341</v>
      </c>
      <c r="C717" s="18">
        <v>14341</v>
      </c>
      <c r="D717" s="18">
        <v>14900</v>
      </c>
      <c r="E717" s="12">
        <f t="shared" si="11"/>
        <v>103.8979150686842</v>
      </c>
    </row>
    <row r="718" spans="1:5" ht="20.100000000000001" customHeight="1">
      <c r="A718" s="17" t="s">
        <v>248</v>
      </c>
      <c r="B718" s="18">
        <v>14341</v>
      </c>
      <c r="C718" s="18">
        <v>14341</v>
      </c>
      <c r="D718" s="18">
        <v>14900</v>
      </c>
      <c r="E718" s="12">
        <f t="shared" si="11"/>
        <v>103.8979150686842</v>
      </c>
    </row>
    <row r="719" spans="1:5" ht="20.100000000000001" customHeight="1">
      <c r="A719" s="17" t="s">
        <v>725</v>
      </c>
      <c r="B719" s="18">
        <v>135</v>
      </c>
      <c r="C719" s="18">
        <v>135</v>
      </c>
      <c r="D719" s="18">
        <v>141</v>
      </c>
      <c r="E719" s="12">
        <f t="shared" si="11"/>
        <v>104.44444444444446</v>
      </c>
    </row>
    <row r="720" spans="1:5" ht="20.100000000000001" customHeight="1">
      <c r="A720" s="17" t="s">
        <v>726</v>
      </c>
      <c r="B720" s="18">
        <v>135</v>
      </c>
      <c r="C720" s="18">
        <v>135</v>
      </c>
      <c r="D720" s="18">
        <v>141</v>
      </c>
      <c r="E720" s="12">
        <f t="shared" si="11"/>
        <v>104.44444444444446</v>
      </c>
    </row>
    <row r="721" spans="1:5" ht="20.100000000000001" customHeight="1">
      <c r="A721" s="17" t="s">
        <v>249</v>
      </c>
      <c r="B721" s="18">
        <v>2599</v>
      </c>
      <c r="C721" s="18">
        <v>2599</v>
      </c>
      <c r="D721" s="18">
        <v>1383</v>
      </c>
      <c r="E721" s="12">
        <f t="shared" si="11"/>
        <v>53.212774143901498</v>
      </c>
    </row>
    <row r="722" spans="1:5" ht="20.100000000000001" customHeight="1">
      <c r="A722" s="17" t="s">
        <v>250</v>
      </c>
      <c r="B722" s="18">
        <v>2599</v>
      </c>
      <c r="C722" s="18">
        <v>2599</v>
      </c>
      <c r="D722" s="18">
        <v>1383</v>
      </c>
      <c r="E722" s="12">
        <f t="shared" si="11"/>
        <v>53.212774143901498</v>
      </c>
    </row>
    <row r="723" spans="1:5" ht="20.100000000000001" customHeight="1">
      <c r="A723" s="17" t="s">
        <v>251</v>
      </c>
      <c r="B723" s="18">
        <v>110159</v>
      </c>
      <c r="C723" s="18">
        <v>96965</v>
      </c>
      <c r="D723" s="18">
        <v>101000</v>
      </c>
      <c r="E723" s="12">
        <f t="shared" si="11"/>
        <v>104.16129531274171</v>
      </c>
    </row>
    <row r="724" spans="1:5" ht="20.100000000000001" customHeight="1">
      <c r="A724" s="17" t="s">
        <v>252</v>
      </c>
      <c r="B724" s="18">
        <v>33362</v>
      </c>
      <c r="C724" s="18">
        <v>33362</v>
      </c>
      <c r="D724" s="18">
        <v>34729</v>
      </c>
      <c r="E724" s="12">
        <f t="shared" si="11"/>
        <v>104.09747617049338</v>
      </c>
    </row>
    <row r="725" spans="1:5" ht="20.100000000000001" customHeight="1">
      <c r="A725" s="17" t="s">
        <v>37</v>
      </c>
      <c r="B725" s="18">
        <v>5527</v>
      </c>
      <c r="C725" s="18">
        <v>5527</v>
      </c>
      <c r="D725" s="18">
        <v>5754</v>
      </c>
      <c r="E725" s="12">
        <f t="shared" si="11"/>
        <v>104.10711054821785</v>
      </c>
    </row>
    <row r="726" spans="1:5" ht="20.100000000000001" customHeight="1">
      <c r="A726" s="17" t="s">
        <v>38</v>
      </c>
      <c r="B726" s="18">
        <v>280</v>
      </c>
      <c r="C726" s="18">
        <v>280</v>
      </c>
      <c r="D726" s="18">
        <v>291</v>
      </c>
      <c r="E726" s="12">
        <f t="shared" si="11"/>
        <v>103.92857142857143</v>
      </c>
    </row>
    <row r="727" spans="1:5" ht="20.100000000000001" customHeight="1">
      <c r="A727" s="17" t="s">
        <v>388</v>
      </c>
      <c r="B727" s="18">
        <v>0</v>
      </c>
      <c r="C727" s="18">
        <v>0</v>
      </c>
      <c r="D727" s="18"/>
      <c r="E727" s="12" t="e">
        <f t="shared" si="11"/>
        <v>#DIV/0!</v>
      </c>
    </row>
    <row r="728" spans="1:5" ht="20.100000000000001" customHeight="1">
      <c r="A728" s="17" t="s">
        <v>253</v>
      </c>
      <c r="B728" s="18">
        <v>1224</v>
      </c>
      <c r="C728" s="18">
        <v>1224</v>
      </c>
      <c r="D728" s="18">
        <v>1274</v>
      </c>
      <c r="E728" s="12">
        <f t="shared" si="11"/>
        <v>104.08496732026144</v>
      </c>
    </row>
    <row r="729" spans="1:5" ht="20.100000000000001" customHeight="1">
      <c r="A729" s="17" t="s">
        <v>727</v>
      </c>
      <c r="B729" s="18">
        <v>0</v>
      </c>
      <c r="C729" s="18">
        <v>0</v>
      </c>
      <c r="D729" s="18"/>
      <c r="E729" s="12" t="e">
        <f t="shared" si="11"/>
        <v>#DIV/0!</v>
      </c>
    </row>
    <row r="730" spans="1:5" ht="20.100000000000001" customHeight="1">
      <c r="A730" s="17" t="s">
        <v>254</v>
      </c>
      <c r="B730" s="18">
        <v>112</v>
      </c>
      <c r="C730" s="18">
        <v>112</v>
      </c>
      <c r="D730" s="18">
        <v>117</v>
      </c>
      <c r="E730" s="12">
        <f t="shared" si="11"/>
        <v>104.46428571428572</v>
      </c>
    </row>
    <row r="731" spans="1:5" ht="20.100000000000001" customHeight="1">
      <c r="A731" s="17" t="s">
        <v>728</v>
      </c>
      <c r="B731" s="18">
        <v>223</v>
      </c>
      <c r="C731" s="18">
        <v>223</v>
      </c>
      <c r="D731" s="18">
        <v>232</v>
      </c>
      <c r="E731" s="12">
        <f t="shared" si="11"/>
        <v>104.03587443946188</v>
      </c>
    </row>
    <row r="732" spans="1:5" ht="20.100000000000001" customHeight="1">
      <c r="A732" s="17" t="s">
        <v>729</v>
      </c>
      <c r="B732" s="18">
        <v>6</v>
      </c>
      <c r="C732" s="18">
        <v>6</v>
      </c>
      <c r="D732" s="18">
        <v>6</v>
      </c>
      <c r="E732" s="12">
        <f t="shared" si="11"/>
        <v>100</v>
      </c>
    </row>
    <row r="733" spans="1:5" ht="20.100000000000001" customHeight="1">
      <c r="A733" s="17" t="s">
        <v>255</v>
      </c>
      <c r="B733" s="18">
        <v>400</v>
      </c>
      <c r="C733" s="18">
        <v>400</v>
      </c>
      <c r="D733" s="18">
        <v>416</v>
      </c>
      <c r="E733" s="12">
        <f t="shared" si="11"/>
        <v>104</v>
      </c>
    </row>
    <row r="734" spans="1:5" ht="20.100000000000001" customHeight="1">
      <c r="A734" s="17" t="s">
        <v>730</v>
      </c>
      <c r="B734" s="18">
        <v>0</v>
      </c>
      <c r="C734" s="18">
        <v>0</v>
      </c>
      <c r="D734" s="18"/>
      <c r="E734" s="12" t="e">
        <f t="shared" si="11"/>
        <v>#DIV/0!</v>
      </c>
    </row>
    <row r="735" spans="1:5" ht="20.100000000000001" customHeight="1">
      <c r="A735" s="17" t="s">
        <v>731</v>
      </c>
      <c r="B735" s="18">
        <v>0</v>
      </c>
      <c r="C735" s="18">
        <v>0</v>
      </c>
      <c r="D735" s="18"/>
      <c r="E735" s="12" t="e">
        <f t="shared" si="11"/>
        <v>#DIV/0!</v>
      </c>
    </row>
    <row r="736" spans="1:5" ht="20.100000000000001" customHeight="1">
      <c r="A736" s="17" t="s">
        <v>732</v>
      </c>
      <c r="B736" s="18">
        <v>0</v>
      </c>
      <c r="C736" s="18">
        <v>0</v>
      </c>
      <c r="D736" s="18"/>
      <c r="E736" s="12" t="e">
        <f t="shared" si="11"/>
        <v>#DIV/0!</v>
      </c>
    </row>
    <row r="737" spans="1:5" ht="20.100000000000001" customHeight="1">
      <c r="A737" s="17" t="s">
        <v>733</v>
      </c>
      <c r="B737" s="18">
        <v>0</v>
      </c>
      <c r="C737" s="18">
        <v>0</v>
      </c>
      <c r="D737" s="18"/>
      <c r="E737" s="12" t="e">
        <f t="shared" si="11"/>
        <v>#DIV/0!</v>
      </c>
    </row>
    <row r="738" spans="1:5" ht="20.100000000000001" customHeight="1">
      <c r="A738" s="17" t="s">
        <v>734</v>
      </c>
      <c r="B738" s="18">
        <v>0</v>
      </c>
      <c r="C738" s="18">
        <v>0</v>
      </c>
      <c r="D738" s="18"/>
      <c r="E738" s="12" t="e">
        <f t="shared" si="11"/>
        <v>#DIV/0!</v>
      </c>
    </row>
    <row r="739" spans="1:5" ht="20.100000000000001" customHeight="1">
      <c r="A739" s="17" t="s">
        <v>735</v>
      </c>
      <c r="B739" s="18">
        <v>0</v>
      </c>
      <c r="C739" s="18">
        <v>0</v>
      </c>
      <c r="D739" s="18"/>
      <c r="E739" s="12" t="e">
        <f t="shared" si="11"/>
        <v>#DIV/0!</v>
      </c>
    </row>
    <row r="740" spans="1:5" ht="20.100000000000001" customHeight="1">
      <c r="A740" s="17" t="s">
        <v>736</v>
      </c>
      <c r="B740" s="18">
        <v>20</v>
      </c>
      <c r="C740" s="18">
        <v>20</v>
      </c>
      <c r="D740" s="18">
        <v>21</v>
      </c>
      <c r="E740" s="12">
        <f t="shared" si="11"/>
        <v>105</v>
      </c>
    </row>
    <row r="741" spans="1:5" ht="20.100000000000001" customHeight="1">
      <c r="A741" s="17" t="s">
        <v>737</v>
      </c>
      <c r="B741" s="18">
        <v>0</v>
      </c>
      <c r="C741" s="18">
        <v>0</v>
      </c>
      <c r="D741" s="18"/>
      <c r="E741" s="12" t="e">
        <f t="shared" si="11"/>
        <v>#DIV/0!</v>
      </c>
    </row>
    <row r="742" spans="1:5" ht="20.100000000000001" customHeight="1">
      <c r="A742" s="17" t="s">
        <v>738</v>
      </c>
      <c r="B742" s="18">
        <v>0</v>
      </c>
      <c r="C742" s="18">
        <v>0</v>
      </c>
      <c r="D742" s="18"/>
      <c r="E742" s="12" t="e">
        <f t="shared" si="11"/>
        <v>#DIV/0!</v>
      </c>
    </row>
    <row r="743" spans="1:5" ht="20.100000000000001" customHeight="1">
      <c r="A743" s="17" t="s">
        <v>256</v>
      </c>
      <c r="B743" s="18">
        <v>0</v>
      </c>
      <c r="C743" s="18">
        <v>0</v>
      </c>
      <c r="D743" s="18"/>
      <c r="E743" s="12" t="e">
        <f t="shared" si="11"/>
        <v>#DIV/0!</v>
      </c>
    </row>
    <row r="744" spans="1:5" ht="20.100000000000001" customHeight="1">
      <c r="A744" s="17" t="s">
        <v>739</v>
      </c>
      <c r="B744" s="18">
        <v>0</v>
      </c>
      <c r="C744" s="18">
        <v>0</v>
      </c>
      <c r="D744" s="18"/>
      <c r="E744" s="12" t="e">
        <f t="shared" si="11"/>
        <v>#DIV/0!</v>
      </c>
    </row>
    <row r="745" spans="1:5" ht="20.100000000000001" customHeight="1">
      <c r="A745" s="17" t="s">
        <v>740</v>
      </c>
      <c r="B745" s="18">
        <v>0</v>
      </c>
      <c r="C745" s="18">
        <v>0</v>
      </c>
      <c r="D745" s="18"/>
      <c r="E745" s="12" t="e">
        <f t="shared" si="11"/>
        <v>#DIV/0!</v>
      </c>
    </row>
    <row r="746" spans="1:5" ht="20.100000000000001" customHeight="1">
      <c r="A746" s="17" t="s">
        <v>741</v>
      </c>
      <c r="B746" s="18">
        <v>0</v>
      </c>
      <c r="C746" s="18">
        <v>0</v>
      </c>
      <c r="D746" s="18"/>
      <c r="E746" s="12" t="e">
        <f t="shared" si="11"/>
        <v>#DIV/0!</v>
      </c>
    </row>
    <row r="747" spans="1:5" ht="20.100000000000001" customHeight="1">
      <c r="A747" s="17" t="s">
        <v>257</v>
      </c>
      <c r="B747" s="18">
        <v>11466</v>
      </c>
      <c r="C747" s="18">
        <v>11466</v>
      </c>
      <c r="D747" s="18">
        <v>11936</v>
      </c>
      <c r="E747" s="12">
        <f t="shared" si="11"/>
        <v>104.09907552764696</v>
      </c>
    </row>
    <row r="748" spans="1:5" ht="20.100000000000001" customHeight="1">
      <c r="A748" s="17" t="s">
        <v>258</v>
      </c>
      <c r="B748" s="18">
        <v>106</v>
      </c>
      <c r="C748" s="18">
        <v>106</v>
      </c>
      <c r="D748" s="18">
        <v>110</v>
      </c>
      <c r="E748" s="12">
        <f t="shared" si="11"/>
        <v>103.77358490566037</v>
      </c>
    </row>
    <row r="749" spans="1:5" ht="20.100000000000001" customHeight="1">
      <c r="A749" s="17" t="s">
        <v>259</v>
      </c>
      <c r="B749" s="18">
        <v>13998</v>
      </c>
      <c r="C749" s="18">
        <v>13998</v>
      </c>
      <c r="D749" s="18">
        <v>14572</v>
      </c>
      <c r="E749" s="12">
        <f t="shared" si="11"/>
        <v>104.10058579797115</v>
      </c>
    </row>
    <row r="750" spans="1:5" ht="20.100000000000001" customHeight="1">
      <c r="A750" s="17" t="s">
        <v>260</v>
      </c>
      <c r="B750" s="18">
        <v>1314</v>
      </c>
      <c r="C750" s="18">
        <v>1314</v>
      </c>
      <c r="D750" s="18">
        <v>1367</v>
      </c>
      <c r="E750" s="12">
        <f t="shared" si="11"/>
        <v>104.03348554033485</v>
      </c>
    </row>
    <row r="751" spans="1:5" ht="20.100000000000001" customHeight="1">
      <c r="A751" s="17" t="s">
        <v>37</v>
      </c>
      <c r="B751" s="18">
        <v>0</v>
      </c>
      <c r="C751" s="18">
        <v>0</v>
      </c>
      <c r="D751" s="18"/>
      <c r="E751" s="12" t="e">
        <f t="shared" si="11"/>
        <v>#DIV/0!</v>
      </c>
    </row>
    <row r="752" spans="1:5" ht="20.100000000000001" customHeight="1">
      <c r="A752" s="17" t="s">
        <v>38</v>
      </c>
      <c r="B752" s="18">
        <v>8</v>
      </c>
      <c r="C752" s="18">
        <v>8</v>
      </c>
      <c r="D752" s="18">
        <v>8</v>
      </c>
      <c r="E752" s="12">
        <f t="shared" si="11"/>
        <v>100</v>
      </c>
    </row>
    <row r="753" spans="1:5" ht="20.100000000000001" customHeight="1">
      <c r="A753" s="17" t="s">
        <v>388</v>
      </c>
      <c r="B753" s="18">
        <v>0</v>
      </c>
      <c r="C753" s="18">
        <v>0</v>
      </c>
      <c r="D753" s="18"/>
      <c r="E753" s="12" t="e">
        <f t="shared" si="11"/>
        <v>#DIV/0!</v>
      </c>
    </row>
    <row r="754" spans="1:5" ht="20.100000000000001" customHeight="1">
      <c r="A754" s="17" t="s">
        <v>742</v>
      </c>
      <c r="B754" s="18">
        <v>187</v>
      </c>
      <c r="C754" s="18">
        <v>187</v>
      </c>
      <c r="D754" s="18">
        <v>194</v>
      </c>
      <c r="E754" s="12">
        <f t="shared" si="11"/>
        <v>103.74331550802138</v>
      </c>
    </row>
    <row r="755" spans="1:5" ht="20.100000000000001" customHeight="1">
      <c r="A755" s="17" t="s">
        <v>743</v>
      </c>
      <c r="B755" s="18">
        <v>39</v>
      </c>
      <c r="C755" s="18">
        <v>39</v>
      </c>
      <c r="D755" s="18">
        <v>40</v>
      </c>
      <c r="E755" s="12">
        <f t="shared" si="11"/>
        <v>102.56410256410255</v>
      </c>
    </row>
    <row r="756" spans="1:5" ht="20.100000000000001" customHeight="1">
      <c r="A756" s="17" t="s">
        <v>744</v>
      </c>
      <c r="B756" s="18">
        <v>0</v>
      </c>
      <c r="C756" s="18">
        <v>0</v>
      </c>
      <c r="D756" s="18"/>
      <c r="E756" s="12" t="e">
        <f t="shared" si="11"/>
        <v>#DIV/0!</v>
      </c>
    </row>
    <row r="757" spans="1:5" ht="20.100000000000001" customHeight="1">
      <c r="A757" s="17" t="s">
        <v>745</v>
      </c>
      <c r="B757" s="18">
        <v>0</v>
      </c>
      <c r="C757" s="18">
        <v>0</v>
      </c>
      <c r="D757" s="18"/>
      <c r="E757" s="12" t="e">
        <f t="shared" si="11"/>
        <v>#DIV/0!</v>
      </c>
    </row>
    <row r="758" spans="1:5" ht="20.100000000000001" customHeight="1">
      <c r="A758" s="17" t="s">
        <v>746</v>
      </c>
      <c r="B758" s="18">
        <v>0</v>
      </c>
      <c r="C758" s="18">
        <v>0</v>
      </c>
      <c r="D758" s="18"/>
      <c r="E758" s="12" t="e">
        <f t="shared" si="11"/>
        <v>#DIV/0!</v>
      </c>
    </row>
    <row r="759" spans="1:5" ht="20.100000000000001" customHeight="1">
      <c r="A759" s="17" t="s">
        <v>261</v>
      </c>
      <c r="B759" s="18">
        <v>123</v>
      </c>
      <c r="C759" s="18">
        <v>123</v>
      </c>
      <c r="D759" s="18">
        <v>128</v>
      </c>
      <c r="E759" s="12">
        <f t="shared" si="11"/>
        <v>104.06504065040652</v>
      </c>
    </row>
    <row r="760" spans="1:5" ht="20.100000000000001" customHeight="1">
      <c r="A760" s="17" t="s">
        <v>747</v>
      </c>
      <c r="B760" s="18">
        <v>0</v>
      </c>
      <c r="C760" s="18">
        <v>0</v>
      </c>
      <c r="D760" s="18"/>
      <c r="E760" s="12" t="e">
        <f t="shared" si="11"/>
        <v>#DIV/0!</v>
      </c>
    </row>
    <row r="761" spans="1:5" ht="20.100000000000001" customHeight="1">
      <c r="A761" s="17" t="s">
        <v>748</v>
      </c>
      <c r="B761" s="18">
        <v>0</v>
      </c>
      <c r="C761" s="18">
        <v>0</v>
      </c>
      <c r="D761" s="18"/>
      <c r="E761" s="12" t="e">
        <f t="shared" si="11"/>
        <v>#DIV/0!</v>
      </c>
    </row>
    <row r="762" spans="1:5" ht="20.100000000000001" customHeight="1">
      <c r="A762" s="17" t="s">
        <v>749</v>
      </c>
      <c r="B762" s="18">
        <v>0</v>
      </c>
      <c r="C762" s="18">
        <v>0</v>
      </c>
      <c r="D762" s="18"/>
      <c r="E762" s="12" t="e">
        <f t="shared" si="11"/>
        <v>#DIV/0!</v>
      </c>
    </row>
    <row r="763" spans="1:5" ht="20.100000000000001" customHeight="1">
      <c r="A763" s="17" t="s">
        <v>750</v>
      </c>
      <c r="B763" s="18">
        <v>11</v>
      </c>
      <c r="C763" s="18">
        <v>11</v>
      </c>
      <c r="D763" s="18">
        <v>11</v>
      </c>
      <c r="E763" s="12">
        <f t="shared" si="11"/>
        <v>100</v>
      </c>
    </row>
    <row r="764" spans="1:5" ht="20.100000000000001" customHeight="1">
      <c r="A764" s="17" t="s">
        <v>751</v>
      </c>
      <c r="B764" s="18">
        <v>0</v>
      </c>
      <c r="C764" s="18">
        <v>0</v>
      </c>
      <c r="D764" s="18"/>
      <c r="E764" s="12" t="e">
        <f t="shared" si="11"/>
        <v>#DIV/0!</v>
      </c>
    </row>
    <row r="765" spans="1:5" ht="20.100000000000001" customHeight="1">
      <c r="A765" s="17" t="s">
        <v>752</v>
      </c>
      <c r="B765" s="18">
        <v>0</v>
      </c>
      <c r="C765" s="18">
        <v>0</v>
      </c>
      <c r="D765" s="18"/>
      <c r="E765" s="12" t="e">
        <f t="shared" si="11"/>
        <v>#DIV/0!</v>
      </c>
    </row>
    <row r="766" spans="1:5" ht="20.100000000000001" customHeight="1">
      <c r="A766" s="17" t="s">
        <v>753</v>
      </c>
      <c r="B766" s="18">
        <v>0</v>
      </c>
      <c r="C766" s="18">
        <v>0</v>
      </c>
      <c r="D766" s="18"/>
      <c r="E766" s="12" t="e">
        <f t="shared" si="11"/>
        <v>#DIV/0!</v>
      </c>
    </row>
    <row r="767" spans="1:5" ht="20.100000000000001" customHeight="1">
      <c r="A767" s="17" t="s">
        <v>754</v>
      </c>
      <c r="B767" s="18">
        <v>0</v>
      </c>
      <c r="C767" s="18">
        <v>0</v>
      </c>
      <c r="D767" s="18"/>
      <c r="E767" s="12" t="e">
        <f t="shared" si="11"/>
        <v>#DIV/0!</v>
      </c>
    </row>
    <row r="768" spans="1:5" ht="20.100000000000001" customHeight="1">
      <c r="A768" s="17" t="s">
        <v>755</v>
      </c>
      <c r="B768" s="18">
        <v>0</v>
      </c>
      <c r="C768" s="18">
        <v>0</v>
      </c>
      <c r="D768" s="18"/>
      <c r="E768" s="12" t="e">
        <f t="shared" si="11"/>
        <v>#DIV/0!</v>
      </c>
    </row>
    <row r="769" spans="1:5" ht="20.100000000000001" customHeight="1">
      <c r="A769" s="17" t="s">
        <v>756</v>
      </c>
      <c r="B769" s="18">
        <v>0</v>
      </c>
      <c r="C769" s="18">
        <v>0</v>
      </c>
      <c r="D769" s="18"/>
      <c r="E769" s="12" t="e">
        <f t="shared" si="11"/>
        <v>#DIV/0!</v>
      </c>
    </row>
    <row r="770" spans="1:5" ht="20.100000000000001" customHeight="1">
      <c r="A770" s="17" t="s">
        <v>757</v>
      </c>
      <c r="B770" s="18">
        <v>0</v>
      </c>
      <c r="C770" s="18">
        <v>0</v>
      </c>
      <c r="D770" s="18"/>
      <c r="E770" s="12" t="e">
        <f t="shared" si="11"/>
        <v>#DIV/0!</v>
      </c>
    </row>
    <row r="771" spans="1:5" ht="20.100000000000001" customHeight="1">
      <c r="A771" s="17" t="s">
        <v>758</v>
      </c>
      <c r="B771" s="18">
        <v>0</v>
      </c>
      <c r="C771" s="18">
        <v>0</v>
      </c>
      <c r="D771" s="18"/>
      <c r="E771" s="12" t="e">
        <f t="shared" si="11"/>
        <v>#DIV/0!</v>
      </c>
    </row>
    <row r="772" spans="1:5" ht="20.100000000000001" customHeight="1">
      <c r="A772" s="17" t="s">
        <v>759</v>
      </c>
      <c r="B772" s="18">
        <v>0</v>
      </c>
      <c r="C772" s="18">
        <v>0</v>
      </c>
      <c r="D772" s="18"/>
      <c r="E772" s="12" t="e">
        <f t="shared" si="11"/>
        <v>#DIV/0!</v>
      </c>
    </row>
    <row r="773" spans="1:5" ht="20.100000000000001" customHeight="1">
      <c r="A773" s="17" t="s">
        <v>760</v>
      </c>
      <c r="B773" s="18">
        <v>0</v>
      </c>
      <c r="C773" s="18">
        <v>0</v>
      </c>
      <c r="D773" s="18"/>
      <c r="E773" s="12" t="e">
        <f t="shared" ref="E773:E836" si="12">D773/C773*100</f>
        <v>#DIV/0!</v>
      </c>
    </row>
    <row r="774" spans="1:5" ht="20.100000000000001" customHeight="1">
      <c r="A774" s="17" t="s">
        <v>761</v>
      </c>
      <c r="B774" s="18">
        <v>0</v>
      </c>
      <c r="C774" s="18">
        <v>0</v>
      </c>
      <c r="D774" s="18"/>
      <c r="E774" s="12" t="e">
        <f t="shared" si="12"/>
        <v>#DIV/0!</v>
      </c>
    </row>
    <row r="775" spans="1:5" ht="20.100000000000001" customHeight="1">
      <c r="A775" s="17" t="s">
        <v>762</v>
      </c>
      <c r="B775" s="18">
        <v>0</v>
      </c>
      <c r="C775" s="18">
        <v>0</v>
      </c>
      <c r="D775" s="18"/>
      <c r="E775" s="12" t="e">
        <f t="shared" si="12"/>
        <v>#DIV/0!</v>
      </c>
    </row>
    <row r="776" spans="1:5" ht="20.100000000000001" customHeight="1">
      <c r="A776" s="17" t="s">
        <v>262</v>
      </c>
      <c r="B776" s="18">
        <v>55</v>
      </c>
      <c r="C776" s="18">
        <v>55</v>
      </c>
      <c r="D776" s="18">
        <v>58</v>
      </c>
      <c r="E776" s="12">
        <f t="shared" si="12"/>
        <v>105.45454545454544</v>
      </c>
    </row>
    <row r="777" spans="1:5" ht="20.100000000000001" customHeight="1">
      <c r="A777" s="17" t="s">
        <v>263</v>
      </c>
      <c r="B777" s="18">
        <v>891</v>
      </c>
      <c r="C777" s="18">
        <v>891</v>
      </c>
      <c r="D777" s="18">
        <v>928</v>
      </c>
      <c r="E777" s="12">
        <f t="shared" si="12"/>
        <v>104.15263748597081</v>
      </c>
    </row>
    <row r="778" spans="1:5" ht="20.100000000000001" customHeight="1">
      <c r="A778" s="17" t="s">
        <v>264</v>
      </c>
      <c r="B778" s="18">
        <v>73139</v>
      </c>
      <c r="C778" s="18">
        <v>59945</v>
      </c>
      <c r="D778" s="18">
        <v>59947</v>
      </c>
      <c r="E778" s="12">
        <f t="shared" si="12"/>
        <v>100.00333639169239</v>
      </c>
    </row>
    <row r="779" spans="1:5" ht="20.100000000000001" customHeight="1">
      <c r="A779" s="17" t="s">
        <v>37</v>
      </c>
      <c r="B779" s="18">
        <v>0</v>
      </c>
      <c r="C779" s="18">
        <v>0</v>
      </c>
      <c r="D779" s="18"/>
      <c r="E779" s="12" t="e">
        <f t="shared" si="12"/>
        <v>#DIV/0!</v>
      </c>
    </row>
    <row r="780" spans="1:5" ht="20.100000000000001" customHeight="1">
      <c r="A780" s="17" t="s">
        <v>38</v>
      </c>
      <c r="B780" s="18">
        <v>1276</v>
      </c>
      <c r="C780" s="18">
        <v>1276</v>
      </c>
      <c r="D780" s="18">
        <v>1328</v>
      </c>
      <c r="E780" s="12">
        <f t="shared" si="12"/>
        <v>104.07523510971788</v>
      </c>
    </row>
    <row r="781" spans="1:5" ht="20.100000000000001" customHeight="1">
      <c r="A781" s="17" t="s">
        <v>388</v>
      </c>
      <c r="B781" s="18">
        <v>0</v>
      </c>
      <c r="C781" s="18">
        <v>0</v>
      </c>
      <c r="D781" s="18"/>
      <c r="E781" s="12" t="e">
        <f t="shared" si="12"/>
        <v>#DIV/0!</v>
      </c>
    </row>
    <row r="782" spans="1:5" ht="20.100000000000001" customHeight="1">
      <c r="A782" s="17" t="s">
        <v>763</v>
      </c>
      <c r="B782" s="18">
        <v>319</v>
      </c>
      <c r="C782" s="18">
        <v>319</v>
      </c>
      <c r="D782" s="18">
        <v>332</v>
      </c>
      <c r="E782" s="12">
        <f t="shared" si="12"/>
        <v>104.07523510971788</v>
      </c>
    </row>
    <row r="783" spans="1:5" ht="20.100000000000001" customHeight="1">
      <c r="A783" s="17" t="s">
        <v>764</v>
      </c>
      <c r="B783" s="18">
        <v>17980</v>
      </c>
      <c r="C783" s="18">
        <v>17980</v>
      </c>
      <c r="D783" s="18">
        <v>18718</v>
      </c>
      <c r="E783" s="12">
        <f t="shared" si="12"/>
        <v>104.10456062291435</v>
      </c>
    </row>
    <row r="784" spans="1:5" ht="20.100000000000001" customHeight="1">
      <c r="A784" s="17" t="s">
        <v>765</v>
      </c>
      <c r="B784" s="18">
        <v>0</v>
      </c>
      <c r="C784" s="18">
        <v>0</v>
      </c>
      <c r="D784" s="18"/>
      <c r="E784" s="12" t="e">
        <f t="shared" si="12"/>
        <v>#DIV/0!</v>
      </c>
    </row>
    <row r="785" spans="1:5" ht="20.100000000000001" customHeight="1">
      <c r="A785" s="17" t="s">
        <v>766</v>
      </c>
      <c r="B785" s="18">
        <v>0</v>
      </c>
      <c r="C785" s="18">
        <v>0</v>
      </c>
      <c r="D785" s="18"/>
      <c r="E785" s="12" t="e">
        <f t="shared" si="12"/>
        <v>#DIV/0!</v>
      </c>
    </row>
    <row r="786" spans="1:5" ht="20.100000000000001" customHeight="1">
      <c r="A786" s="17" t="s">
        <v>767</v>
      </c>
      <c r="B786" s="18">
        <v>0</v>
      </c>
      <c r="C786" s="18">
        <v>0</v>
      </c>
      <c r="D786" s="18"/>
      <c r="E786" s="12" t="e">
        <f t="shared" si="12"/>
        <v>#DIV/0!</v>
      </c>
    </row>
    <row r="787" spans="1:5" ht="20.100000000000001" customHeight="1">
      <c r="A787" s="17" t="s">
        <v>768</v>
      </c>
      <c r="B787" s="18">
        <v>0</v>
      </c>
      <c r="C787" s="18">
        <v>0</v>
      </c>
      <c r="D787" s="18"/>
      <c r="E787" s="12" t="e">
        <f t="shared" si="12"/>
        <v>#DIV/0!</v>
      </c>
    </row>
    <row r="788" spans="1:5" ht="20.100000000000001" customHeight="1">
      <c r="A788" s="17" t="s">
        <v>769</v>
      </c>
      <c r="B788" s="18">
        <v>30</v>
      </c>
      <c r="C788" s="18">
        <v>30</v>
      </c>
      <c r="D788" s="18">
        <v>31</v>
      </c>
      <c r="E788" s="12">
        <f t="shared" si="12"/>
        <v>103.33333333333334</v>
      </c>
    </row>
    <row r="789" spans="1:5" ht="20.100000000000001" customHeight="1">
      <c r="A789" s="17" t="s">
        <v>770</v>
      </c>
      <c r="B789" s="18">
        <v>260</v>
      </c>
      <c r="C789" s="18">
        <v>260</v>
      </c>
      <c r="D789" s="18">
        <v>271</v>
      </c>
      <c r="E789" s="12">
        <f t="shared" si="12"/>
        <v>104.23076923076924</v>
      </c>
    </row>
    <row r="790" spans="1:5" ht="20.100000000000001" customHeight="1">
      <c r="A790" s="17" t="s">
        <v>771</v>
      </c>
      <c r="B790" s="18">
        <v>50</v>
      </c>
      <c r="C790" s="18">
        <v>50</v>
      </c>
      <c r="D790" s="18">
        <v>52</v>
      </c>
      <c r="E790" s="12">
        <f t="shared" si="12"/>
        <v>104</v>
      </c>
    </row>
    <row r="791" spans="1:5" ht="20.100000000000001" customHeight="1">
      <c r="A791" s="17" t="s">
        <v>772</v>
      </c>
      <c r="B791" s="18">
        <v>25</v>
      </c>
      <c r="C791" s="18">
        <v>25</v>
      </c>
      <c r="D791" s="18">
        <v>26</v>
      </c>
      <c r="E791" s="12">
        <f t="shared" si="12"/>
        <v>104</v>
      </c>
    </row>
    <row r="792" spans="1:5" ht="20.100000000000001" customHeight="1">
      <c r="A792" s="17" t="s">
        <v>265</v>
      </c>
      <c r="B792" s="18">
        <v>262</v>
      </c>
      <c r="C792" s="18">
        <v>262</v>
      </c>
      <c r="D792" s="18">
        <v>273</v>
      </c>
      <c r="E792" s="12">
        <f t="shared" si="12"/>
        <v>104.19847328244273</v>
      </c>
    </row>
    <row r="793" spans="1:5" ht="20.100000000000001" customHeight="1">
      <c r="A793" s="17" t="s">
        <v>266</v>
      </c>
      <c r="B793" s="18">
        <v>0</v>
      </c>
      <c r="C793" s="18">
        <v>0</v>
      </c>
      <c r="D793" s="18"/>
      <c r="E793" s="12" t="e">
        <f t="shared" si="12"/>
        <v>#DIV/0!</v>
      </c>
    </row>
    <row r="794" spans="1:5" ht="20.100000000000001" customHeight="1">
      <c r="A794" s="17" t="s">
        <v>773</v>
      </c>
      <c r="B794" s="18">
        <v>0</v>
      </c>
      <c r="C794" s="18">
        <v>0</v>
      </c>
      <c r="D794" s="18"/>
      <c r="E794" s="12" t="e">
        <f t="shared" si="12"/>
        <v>#DIV/0!</v>
      </c>
    </row>
    <row r="795" spans="1:5" ht="20.100000000000001" customHeight="1">
      <c r="A795" s="17" t="s">
        <v>774</v>
      </c>
      <c r="B795" s="18">
        <v>0</v>
      </c>
      <c r="C795" s="18">
        <v>0</v>
      </c>
      <c r="D795" s="18"/>
      <c r="E795" s="12" t="e">
        <f t="shared" si="12"/>
        <v>#DIV/0!</v>
      </c>
    </row>
    <row r="796" spans="1:5" ht="20.100000000000001" customHeight="1">
      <c r="A796" s="17" t="s">
        <v>775</v>
      </c>
      <c r="B796" s="18">
        <v>0</v>
      </c>
      <c r="C796" s="18">
        <v>0</v>
      </c>
      <c r="D796" s="18"/>
      <c r="E796" s="12" t="e">
        <f t="shared" si="12"/>
        <v>#DIV/0!</v>
      </c>
    </row>
    <row r="797" spans="1:5" ht="20.100000000000001" customHeight="1">
      <c r="A797" s="17" t="s">
        <v>776</v>
      </c>
      <c r="B797" s="18">
        <v>0</v>
      </c>
      <c r="C797" s="18">
        <v>0</v>
      </c>
      <c r="D797" s="18"/>
      <c r="E797" s="12" t="e">
        <f t="shared" si="12"/>
        <v>#DIV/0!</v>
      </c>
    </row>
    <row r="798" spans="1:5" ht="20.100000000000001" customHeight="1">
      <c r="A798" s="17" t="s">
        <v>777</v>
      </c>
      <c r="B798" s="18">
        <v>0</v>
      </c>
      <c r="C798" s="18">
        <v>0</v>
      </c>
      <c r="D798" s="18"/>
      <c r="E798" s="12" t="e">
        <f t="shared" si="12"/>
        <v>#DIV/0!</v>
      </c>
    </row>
    <row r="799" spans="1:5" ht="20.100000000000001" customHeight="1">
      <c r="A799" s="17" t="s">
        <v>778</v>
      </c>
      <c r="B799" s="18">
        <v>0</v>
      </c>
      <c r="C799" s="18">
        <v>0</v>
      </c>
      <c r="D799" s="18"/>
      <c r="E799" s="12" t="e">
        <f t="shared" si="12"/>
        <v>#DIV/0!</v>
      </c>
    </row>
    <row r="800" spans="1:5" ht="20.100000000000001" customHeight="1">
      <c r="A800" s="17" t="s">
        <v>779</v>
      </c>
      <c r="B800" s="18">
        <v>0</v>
      </c>
      <c r="C800" s="18">
        <v>0</v>
      </c>
      <c r="D800" s="18"/>
      <c r="E800" s="12" t="e">
        <f t="shared" si="12"/>
        <v>#DIV/0!</v>
      </c>
    </row>
    <row r="801" spans="1:5" ht="20.100000000000001" customHeight="1">
      <c r="A801" s="17" t="s">
        <v>780</v>
      </c>
      <c r="B801" s="18">
        <v>0</v>
      </c>
      <c r="C801" s="18">
        <v>0</v>
      </c>
      <c r="D801" s="18"/>
      <c r="E801" s="12" t="e">
        <f t="shared" si="12"/>
        <v>#DIV/0!</v>
      </c>
    </row>
    <row r="802" spans="1:5" ht="20.100000000000001" customHeight="1">
      <c r="A802" s="17" t="s">
        <v>757</v>
      </c>
      <c r="B802" s="18">
        <v>0</v>
      </c>
      <c r="C802" s="18">
        <v>0</v>
      </c>
      <c r="D802" s="18"/>
      <c r="E802" s="12" t="e">
        <f t="shared" si="12"/>
        <v>#DIV/0!</v>
      </c>
    </row>
    <row r="803" spans="1:5" ht="20.100000000000001" customHeight="1">
      <c r="A803" s="17" t="s">
        <v>781</v>
      </c>
      <c r="B803" s="18">
        <v>0</v>
      </c>
      <c r="C803" s="18">
        <v>0</v>
      </c>
      <c r="D803" s="18"/>
      <c r="E803" s="12" t="e">
        <f t="shared" si="12"/>
        <v>#DIV/0!</v>
      </c>
    </row>
    <row r="804" spans="1:5" ht="20.100000000000001" customHeight="1">
      <c r="A804" s="17" t="s">
        <v>782</v>
      </c>
      <c r="B804" s="18">
        <v>0</v>
      </c>
      <c r="C804" s="18">
        <v>0</v>
      </c>
      <c r="D804" s="18"/>
      <c r="E804" s="12" t="e">
        <f t="shared" si="12"/>
        <v>#DIV/0!</v>
      </c>
    </row>
    <row r="805" spans="1:5" ht="20.100000000000001" customHeight="1">
      <c r="A805" s="17" t="s">
        <v>267</v>
      </c>
      <c r="B805" s="18">
        <v>52937</v>
      </c>
      <c r="C805" s="18">
        <v>39743</v>
      </c>
      <c r="D805" s="18">
        <v>38916</v>
      </c>
      <c r="E805" s="12">
        <f t="shared" si="12"/>
        <v>97.919130412902902</v>
      </c>
    </row>
    <row r="806" spans="1:5" ht="20.100000000000001" customHeight="1">
      <c r="A806" s="17" t="s">
        <v>783</v>
      </c>
      <c r="B806" s="18">
        <v>0</v>
      </c>
      <c r="C806" s="18">
        <v>0</v>
      </c>
      <c r="D806" s="18"/>
      <c r="E806" s="12" t="e">
        <f t="shared" si="12"/>
        <v>#DIV/0!</v>
      </c>
    </row>
    <row r="807" spans="1:5" ht="20.100000000000001" customHeight="1">
      <c r="A807" s="17" t="s">
        <v>37</v>
      </c>
      <c r="B807" s="18">
        <v>0</v>
      </c>
      <c r="C807" s="18">
        <v>0</v>
      </c>
      <c r="D807" s="18"/>
      <c r="E807" s="12" t="e">
        <f t="shared" si="12"/>
        <v>#DIV/0!</v>
      </c>
    </row>
    <row r="808" spans="1:5" ht="20.100000000000001" customHeight="1">
      <c r="A808" s="17" t="s">
        <v>38</v>
      </c>
      <c r="B808" s="18">
        <v>0</v>
      </c>
      <c r="C808" s="18">
        <v>0</v>
      </c>
      <c r="D808" s="18"/>
      <c r="E808" s="12" t="e">
        <f t="shared" si="12"/>
        <v>#DIV/0!</v>
      </c>
    </row>
    <row r="809" spans="1:5" ht="20.100000000000001" customHeight="1">
      <c r="A809" s="17" t="s">
        <v>388</v>
      </c>
      <c r="B809" s="18">
        <v>0</v>
      </c>
      <c r="C809" s="18">
        <v>0</v>
      </c>
      <c r="D809" s="18"/>
      <c r="E809" s="12" t="e">
        <f t="shared" si="12"/>
        <v>#DIV/0!</v>
      </c>
    </row>
    <row r="810" spans="1:5" ht="20.100000000000001" customHeight="1">
      <c r="A810" s="17" t="s">
        <v>784</v>
      </c>
      <c r="B810" s="18">
        <v>0</v>
      </c>
      <c r="C810" s="18">
        <v>0</v>
      </c>
      <c r="D810" s="18"/>
      <c r="E810" s="12" t="e">
        <f t="shared" si="12"/>
        <v>#DIV/0!</v>
      </c>
    </row>
    <row r="811" spans="1:5" ht="20.100000000000001" customHeight="1">
      <c r="A811" s="17" t="s">
        <v>785</v>
      </c>
      <c r="B811" s="18">
        <v>0</v>
      </c>
      <c r="C811" s="18">
        <v>0</v>
      </c>
      <c r="D811" s="18"/>
      <c r="E811" s="12" t="e">
        <f t="shared" si="12"/>
        <v>#DIV/0!</v>
      </c>
    </row>
    <row r="812" spans="1:5" ht="20.100000000000001" customHeight="1">
      <c r="A812" s="17" t="s">
        <v>786</v>
      </c>
      <c r="B812" s="18">
        <v>0</v>
      </c>
      <c r="C812" s="18">
        <v>0</v>
      </c>
      <c r="D812" s="18"/>
      <c r="E812" s="12" t="e">
        <f t="shared" si="12"/>
        <v>#DIV/0!</v>
      </c>
    </row>
    <row r="813" spans="1:5" ht="20.100000000000001" customHeight="1">
      <c r="A813" s="17" t="s">
        <v>787</v>
      </c>
      <c r="B813" s="18">
        <v>0</v>
      </c>
      <c r="C813" s="18">
        <v>0</v>
      </c>
      <c r="D813" s="18"/>
      <c r="E813" s="12" t="e">
        <f t="shared" si="12"/>
        <v>#DIV/0!</v>
      </c>
    </row>
    <row r="814" spans="1:5" ht="20.100000000000001" customHeight="1">
      <c r="A814" s="17" t="s">
        <v>788</v>
      </c>
      <c r="B814" s="18">
        <v>0</v>
      </c>
      <c r="C814" s="18">
        <v>0</v>
      </c>
      <c r="D814" s="18"/>
      <c r="E814" s="12" t="e">
        <f t="shared" si="12"/>
        <v>#DIV/0!</v>
      </c>
    </row>
    <row r="815" spans="1:5" ht="20.100000000000001" customHeight="1">
      <c r="A815" s="17" t="s">
        <v>789</v>
      </c>
      <c r="B815" s="18">
        <v>0</v>
      </c>
      <c r="C815" s="18">
        <v>0</v>
      </c>
      <c r="D815" s="18"/>
      <c r="E815" s="12" t="e">
        <f t="shared" si="12"/>
        <v>#DIV/0!</v>
      </c>
    </row>
    <row r="816" spans="1:5" ht="20.100000000000001" customHeight="1">
      <c r="A816" s="17" t="s">
        <v>790</v>
      </c>
      <c r="B816" s="18">
        <v>0</v>
      </c>
      <c r="C816" s="18">
        <v>0</v>
      </c>
      <c r="D816" s="18"/>
      <c r="E816" s="12" t="e">
        <f t="shared" si="12"/>
        <v>#DIV/0!</v>
      </c>
    </row>
    <row r="817" spans="1:5" ht="20.100000000000001" customHeight="1">
      <c r="A817" s="17" t="s">
        <v>268</v>
      </c>
      <c r="B817" s="18">
        <v>3</v>
      </c>
      <c r="C817" s="18">
        <v>3</v>
      </c>
      <c r="D817" s="18">
        <v>3</v>
      </c>
      <c r="E817" s="12">
        <f t="shared" si="12"/>
        <v>100</v>
      </c>
    </row>
    <row r="818" spans="1:5" ht="20.100000000000001" customHeight="1">
      <c r="A818" s="17" t="s">
        <v>37</v>
      </c>
      <c r="B818" s="18">
        <v>0</v>
      </c>
      <c r="C818" s="18">
        <v>0</v>
      </c>
      <c r="D818" s="18"/>
      <c r="E818" s="12" t="e">
        <f t="shared" si="12"/>
        <v>#DIV/0!</v>
      </c>
    </row>
    <row r="819" spans="1:5" ht="20.100000000000001" customHeight="1">
      <c r="A819" s="17" t="s">
        <v>38</v>
      </c>
      <c r="B819" s="18">
        <v>0</v>
      </c>
      <c r="C819" s="18">
        <v>0</v>
      </c>
      <c r="D819" s="18"/>
      <c r="E819" s="12" t="e">
        <f t="shared" si="12"/>
        <v>#DIV/0!</v>
      </c>
    </row>
    <row r="820" spans="1:5" ht="20.100000000000001" customHeight="1">
      <c r="A820" s="17" t="s">
        <v>388</v>
      </c>
      <c r="B820" s="18">
        <v>0</v>
      </c>
      <c r="C820" s="18">
        <v>0</v>
      </c>
      <c r="D820" s="18"/>
      <c r="E820" s="12" t="e">
        <f t="shared" si="12"/>
        <v>#DIV/0!</v>
      </c>
    </row>
    <row r="821" spans="1:5" ht="20.100000000000001" customHeight="1">
      <c r="A821" s="17" t="s">
        <v>791</v>
      </c>
      <c r="B821" s="18">
        <v>0</v>
      </c>
      <c r="C821" s="18">
        <v>0</v>
      </c>
      <c r="D821" s="18"/>
      <c r="E821" s="12" t="e">
        <f t="shared" si="12"/>
        <v>#DIV/0!</v>
      </c>
    </row>
    <row r="822" spans="1:5" ht="20.100000000000001" customHeight="1">
      <c r="A822" s="17" t="s">
        <v>269</v>
      </c>
      <c r="B822" s="18">
        <v>0</v>
      </c>
      <c r="C822" s="18">
        <v>0</v>
      </c>
      <c r="D822" s="18"/>
      <c r="E822" s="12" t="e">
        <f t="shared" si="12"/>
        <v>#DIV/0!</v>
      </c>
    </row>
    <row r="823" spans="1:5" ht="20.100000000000001" customHeight="1">
      <c r="A823" s="17" t="s">
        <v>792</v>
      </c>
      <c r="B823" s="18">
        <v>0</v>
      </c>
      <c r="C823" s="18">
        <v>0</v>
      </c>
      <c r="D823" s="18"/>
      <c r="E823" s="12" t="e">
        <f t="shared" si="12"/>
        <v>#DIV/0!</v>
      </c>
    </row>
    <row r="824" spans="1:5" ht="20.100000000000001" customHeight="1">
      <c r="A824" s="17" t="s">
        <v>793</v>
      </c>
      <c r="B824" s="18">
        <v>0</v>
      </c>
      <c r="C824" s="18">
        <v>0</v>
      </c>
      <c r="D824" s="18"/>
      <c r="E824" s="12" t="e">
        <f t="shared" si="12"/>
        <v>#DIV/0!</v>
      </c>
    </row>
    <row r="825" spans="1:5" ht="20.100000000000001" customHeight="1">
      <c r="A825" s="17" t="s">
        <v>794</v>
      </c>
      <c r="B825" s="18">
        <v>0</v>
      </c>
      <c r="C825" s="18">
        <v>0</v>
      </c>
      <c r="D825" s="18"/>
      <c r="E825" s="12" t="e">
        <f t="shared" si="12"/>
        <v>#DIV/0!</v>
      </c>
    </row>
    <row r="826" spans="1:5" ht="20.100000000000001" customHeight="1">
      <c r="A826" s="17" t="s">
        <v>795</v>
      </c>
      <c r="B826" s="18">
        <v>0</v>
      </c>
      <c r="C826" s="18">
        <v>0</v>
      </c>
      <c r="D826" s="18"/>
      <c r="E826" s="12" t="e">
        <f t="shared" si="12"/>
        <v>#DIV/0!</v>
      </c>
    </row>
    <row r="827" spans="1:5" ht="20.100000000000001" customHeight="1">
      <c r="A827" s="17" t="s">
        <v>270</v>
      </c>
      <c r="B827" s="18">
        <v>3</v>
      </c>
      <c r="C827" s="18">
        <v>3</v>
      </c>
      <c r="D827" s="18">
        <v>3</v>
      </c>
      <c r="E827" s="12">
        <f t="shared" si="12"/>
        <v>100</v>
      </c>
    </row>
    <row r="828" spans="1:5" ht="20.100000000000001" customHeight="1">
      <c r="A828" s="17" t="s">
        <v>271</v>
      </c>
      <c r="B828" s="18">
        <v>217</v>
      </c>
      <c r="C828" s="18">
        <v>217</v>
      </c>
      <c r="D828" s="18">
        <v>2790</v>
      </c>
      <c r="E828" s="12">
        <f t="shared" si="12"/>
        <v>1285.7142857142858</v>
      </c>
    </row>
    <row r="829" spans="1:5" ht="20.100000000000001" customHeight="1">
      <c r="A829" s="17" t="s">
        <v>524</v>
      </c>
      <c r="B829" s="18">
        <v>0</v>
      </c>
      <c r="C829" s="18">
        <v>0</v>
      </c>
      <c r="D829" s="18"/>
      <c r="E829" s="12" t="e">
        <f t="shared" si="12"/>
        <v>#DIV/0!</v>
      </c>
    </row>
    <row r="830" spans="1:5" ht="20.100000000000001" customHeight="1">
      <c r="A830" s="17" t="s">
        <v>796</v>
      </c>
      <c r="B830" s="18">
        <v>0</v>
      </c>
      <c r="C830" s="18">
        <v>0</v>
      </c>
      <c r="D830" s="18"/>
      <c r="E830" s="12" t="e">
        <f t="shared" si="12"/>
        <v>#DIV/0!</v>
      </c>
    </row>
    <row r="831" spans="1:5" ht="20.100000000000001" customHeight="1">
      <c r="A831" s="17" t="s">
        <v>797</v>
      </c>
      <c r="B831" s="18">
        <v>0</v>
      </c>
      <c r="C831" s="18">
        <v>0</v>
      </c>
      <c r="D831" s="18"/>
      <c r="E831" s="12" t="e">
        <f t="shared" si="12"/>
        <v>#DIV/0!</v>
      </c>
    </row>
    <row r="832" spans="1:5" ht="20.100000000000001" customHeight="1">
      <c r="A832" s="17" t="s">
        <v>798</v>
      </c>
      <c r="B832" s="18">
        <v>0</v>
      </c>
      <c r="C832" s="18">
        <v>0</v>
      </c>
      <c r="D832" s="18"/>
      <c r="E832" s="12" t="e">
        <f t="shared" si="12"/>
        <v>#DIV/0!</v>
      </c>
    </row>
    <row r="833" spans="1:5" ht="20.100000000000001" customHeight="1">
      <c r="A833" s="17" t="s">
        <v>272</v>
      </c>
      <c r="B833" s="18">
        <v>217</v>
      </c>
      <c r="C833" s="18">
        <v>217</v>
      </c>
      <c r="D833" s="18">
        <v>2790</v>
      </c>
      <c r="E833" s="12">
        <f t="shared" si="12"/>
        <v>1285.7142857142858</v>
      </c>
    </row>
    <row r="834" spans="1:5" ht="20.100000000000001" customHeight="1">
      <c r="A834" s="17" t="s">
        <v>273</v>
      </c>
      <c r="B834" s="18">
        <v>830</v>
      </c>
      <c r="C834" s="18">
        <v>830</v>
      </c>
      <c r="D834" s="18">
        <v>864</v>
      </c>
      <c r="E834" s="12">
        <f t="shared" si="12"/>
        <v>104.09638554216866</v>
      </c>
    </row>
    <row r="835" spans="1:5" ht="20.100000000000001" customHeight="1">
      <c r="A835" s="17" t="s">
        <v>274</v>
      </c>
      <c r="B835" s="18">
        <v>530</v>
      </c>
      <c r="C835" s="18">
        <v>530</v>
      </c>
      <c r="D835" s="18">
        <v>552</v>
      </c>
      <c r="E835" s="12">
        <f t="shared" si="12"/>
        <v>104.15094339622641</v>
      </c>
    </row>
    <row r="836" spans="1:5" ht="20.100000000000001" customHeight="1">
      <c r="A836" s="17" t="s">
        <v>799</v>
      </c>
      <c r="B836" s="18">
        <v>0</v>
      </c>
      <c r="C836" s="18">
        <v>0</v>
      </c>
      <c r="D836" s="18"/>
      <c r="E836" s="12" t="e">
        <f t="shared" si="12"/>
        <v>#DIV/0!</v>
      </c>
    </row>
    <row r="837" spans="1:5" ht="20.100000000000001" customHeight="1">
      <c r="A837" s="17" t="s">
        <v>275</v>
      </c>
      <c r="B837" s="18">
        <v>0</v>
      </c>
      <c r="C837" s="18">
        <v>0</v>
      </c>
      <c r="D837" s="18"/>
      <c r="E837" s="12" t="e">
        <f t="shared" ref="E837:E900" si="13">D837/C837*100</f>
        <v>#DIV/0!</v>
      </c>
    </row>
    <row r="838" spans="1:5" ht="20.100000000000001" customHeight="1">
      <c r="A838" s="17" t="s">
        <v>800</v>
      </c>
      <c r="B838" s="18">
        <v>0</v>
      </c>
      <c r="C838" s="18">
        <v>0</v>
      </c>
      <c r="D838" s="18"/>
      <c r="E838" s="12" t="e">
        <f t="shared" si="13"/>
        <v>#DIV/0!</v>
      </c>
    </row>
    <row r="839" spans="1:5" ht="20.100000000000001" customHeight="1">
      <c r="A839" s="17" t="s">
        <v>801</v>
      </c>
      <c r="B839" s="18">
        <v>300</v>
      </c>
      <c r="C839" s="18">
        <v>300</v>
      </c>
      <c r="D839" s="18">
        <v>312</v>
      </c>
      <c r="E839" s="12">
        <f t="shared" si="13"/>
        <v>104</v>
      </c>
    </row>
    <row r="840" spans="1:5" ht="20.100000000000001" customHeight="1">
      <c r="A840" s="17" t="s">
        <v>802</v>
      </c>
      <c r="B840" s="18">
        <v>0</v>
      </c>
      <c r="C840" s="18">
        <v>0</v>
      </c>
      <c r="D840" s="18"/>
      <c r="E840" s="12" t="e">
        <f t="shared" si="13"/>
        <v>#DIV/0!</v>
      </c>
    </row>
    <row r="841" spans="1:5" ht="20.100000000000001" customHeight="1">
      <c r="A841" s="17" t="s">
        <v>276</v>
      </c>
      <c r="B841" s="18">
        <v>0</v>
      </c>
      <c r="C841" s="18">
        <v>0</v>
      </c>
      <c r="D841" s="18"/>
      <c r="E841" s="12" t="e">
        <f t="shared" si="13"/>
        <v>#DIV/0!</v>
      </c>
    </row>
    <row r="842" spans="1:5" ht="20.100000000000001" customHeight="1">
      <c r="A842" s="17" t="s">
        <v>803</v>
      </c>
      <c r="B842" s="18">
        <v>0</v>
      </c>
      <c r="C842" s="18">
        <v>0</v>
      </c>
      <c r="D842" s="18"/>
      <c r="E842" s="12" t="e">
        <f t="shared" si="13"/>
        <v>#DIV/0!</v>
      </c>
    </row>
    <row r="843" spans="1:5" ht="20.100000000000001" customHeight="1">
      <c r="A843" s="17" t="s">
        <v>804</v>
      </c>
      <c r="B843" s="18">
        <v>0</v>
      </c>
      <c r="C843" s="18">
        <v>0</v>
      </c>
      <c r="D843" s="18"/>
      <c r="E843" s="12" t="e">
        <f t="shared" si="13"/>
        <v>#DIV/0!</v>
      </c>
    </row>
    <row r="844" spans="1:5" ht="20.100000000000001" customHeight="1">
      <c r="A844" s="17" t="s">
        <v>277</v>
      </c>
      <c r="B844" s="18">
        <v>0</v>
      </c>
      <c r="C844" s="18">
        <v>0</v>
      </c>
      <c r="D844" s="18"/>
      <c r="E844" s="12" t="e">
        <f t="shared" si="13"/>
        <v>#DIV/0!</v>
      </c>
    </row>
    <row r="845" spans="1:5" ht="20.100000000000001" customHeight="1">
      <c r="A845" s="17" t="s">
        <v>805</v>
      </c>
      <c r="B845" s="18">
        <v>0</v>
      </c>
      <c r="C845" s="18">
        <v>0</v>
      </c>
      <c r="D845" s="18"/>
      <c r="E845" s="12" t="e">
        <f t="shared" si="13"/>
        <v>#DIV/0!</v>
      </c>
    </row>
    <row r="846" spans="1:5" ht="20.100000000000001" customHeight="1">
      <c r="A846" s="17" t="s">
        <v>806</v>
      </c>
      <c r="B846" s="18">
        <v>0</v>
      </c>
      <c r="C846" s="18">
        <v>0</v>
      </c>
      <c r="D846" s="18"/>
      <c r="E846" s="12" t="e">
        <f t="shared" si="13"/>
        <v>#DIV/0!</v>
      </c>
    </row>
    <row r="847" spans="1:5" ht="20.100000000000001" customHeight="1">
      <c r="A847" s="17" t="s">
        <v>278</v>
      </c>
      <c r="B847" s="18">
        <v>0</v>
      </c>
      <c r="C847" s="18">
        <v>0</v>
      </c>
      <c r="D847" s="18"/>
      <c r="E847" s="12" t="e">
        <f t="shared" si="13"/>
        <v>#DIV/0!</v>
      </c>
    </row>
    <row r="848" spans="1:5" ht="20.100000000000001" customHeight="1">
      <c r="A848" s="17" t="s">
        <v>807</v>
      </c>
      <c r="B848" s="18">
        <v>0</v>
      </c>
      <c r="C848" s="18">
        <v>0</v>
      </c>
      <c r="D848" s="18"/>
      <c r="E848" s="12" t="e">
        <f t="shared" si="13"/>
        <v>#DIV/0!</v>
      </c>
    </row>
    <row r="849" spans="1:5" ht="20.100000000000001" customHeight="1">
      <c r="A849" s="17" t="s">
        <v>808</v>
      </c>
      <c r="B849" s="18">
        <v>0</v>
      </c>
      <c r="C849" s="18">
        <v>0</v>
      </c>
      <c r="D849" s="18"/>
      <c r="E849" s="12" t="e">
        <f t="shared" si="13"/>
        <v>#DIV/0!</v>
      </c>
    </row>
    <row r="850" spans="1:5" ht="20.100000000000001" customHeight="1">
      <c r="A850" s="17" t="s">
        <v>809</v>
      </c>
      <c r="B850" s="18">
        <v>0</v>
      </c>
      <c r="C850" s="18">
        <v>0</v>
      </c>
      <c r="D850" s="18"/>
      <c r="E850" s="12" t="e">
        <f t="shared" si="13"/>
        <v>#DIV/0!</v>
      </c>
    </row>
    <row r="851" spans="1:5" ht="20.100000000000001" customHeight="1">
      <c r="A851" s="17" t="s">
        <v>810</v>
      </c>
      <c r="B851" s="18">
        <v>0</v>
      </c>
      <c r="C851" s="18">
        <v>0</v>
      </c>
      <c r="D851" s="18"/>
      <c r="E851" s="12" t="e">
        <f t="shared" si="13"/>
        <v>#DIV/0!</v>
      </c>
    </row>
    <row r="852" spans="1:5" ht="20.100000000000001" customHeight="1">
      <c r="A852" s="17" t="s">
        <v>279</v>
      </c>
      <c r="B852" s="18">
        <v>1294</v>
      </c>
      <c r="C852" s="18">
        <v>1294</v>
      </c>
      <c r="D852" s="18">
        <v>1300</v>
      </c>
      <c r="E852" s="12">
        <f t="shared" si="13"/>
        <v>100.46367851622875</v>
      </c>
    </row>
    <row r="853" spans="1:5" ht="20.100000000000001" customHeight="1">
      <c r="A853" s="17" t="s">
        <v>811</v>
      </c>
      <c r="B853" s="18">
        <v>0</v>
      </c>
      <c r="C853" s="18">
        <v>0</v>
      </c>
      <c r="D853" s="18"/>
      <c r="E853" s="12" t="e">
        <f t="shared" si="13"/>
        <v>#DIV/0!</v>
      </c>
    </row>
    <row r="854" spans="1:5" ht="20.100000000000001" customHeight="1">
      <c r="A854" s="17" t="s">
        <v>280</v>
      </c>
      <c r="B854" s="18">
        <v>1294</v>
      </c>
      <c r="C854" s="18">
        <v>1294</v>
      </c>
      <c r="D854" s="18">
        <v>1300</v>
      </c>
      <c r="E854" s="12">
        <f t="shared" si="13"/>
        <v>100.46367851622875</v>
      </c>
    </row>
    <row r="855" spans="1:5" ht="20.100000000000001" customHeight="1">
      <c r="A855" s="17" t="s">
        <v>281</v>
      </c>
      <c r="B855" s="18">
        <v>168040</v>
      </c>
      <c r="C855" s="18">
        <v>133040</v>
      </c>
      <c r="D855" s="18">
        <v>140000</v>
      </c>
      <c r="E855" s="12">
        <f t="shared" si="13"/>
        <v>105.23150932050511</v>
      </c>
    </row>
    <row r="856" spans="1:5" ht="20.100000000000001" customHeight="1">
      <c r="A856" s="17" t="s">
        <v>282</v>
      </c>
      <c r="B856" s="18">
        <v>117398</v>
      </c>
      <c r="C856" s="18">
        <v>82368</v>
      </c>
      <c r="D856" s="18">
        <v>97024</v>
      </c>
      <c r="E856" s="12">
        <f t="shared" si="13"/>
        <v>117.79331779331778</v>
      </c>
    </row>
    <row r="857" spans="1:5" ht="20.100000000000001" customHeight="1">
      <c r="A857" s="17" t="s">
        <v>37</v>
      </c>
      <c r="B857" s="18">
        <v>1200</v>
      </c>
      <c r="C857" s="18">
        <v>1200</v>
      </c>
      <c r="D857" s="18">
        <v>1257</v>
      </c>
      <c r="E857" s="12">
        <f t="shared" si="13"/>
        <v>104.75000000000001</v>
      </c>
    </row>
    <row r="858" spans="1:5" ht="20.100000000000001" customHeight="1">
      <c r="A858" s="17" t="s">
        <v>38</v>
      </c>
      <c r="B858" s="18">
        <v>1291</v>
      </c>
      <c r="C858" s="18">
        <v>1291</v>
      </c>
      <c r="D858" s="18">
        <v>1353</v>
      </c>
      <c r="E858" s="12">
        <f t="shared" si="13"/>
        <v>104.8024786986832</v>
      </c>
    </row>
    <row r="859" spans="1:5" ht="20.100000000000001" customHeight="1">
      <c r="A859" s="17" t="s">
        <v>388</v>
      </c>
      <c r="B859" s="18"/>
      <c r="C859" s="18"/>
      <c r="D859" s="18">
        <v>0</v>
      </c>
      <c r="E859" s="12" t="e">
        <f t="shared" si="13"/>
        <v>#DIV/0!</v>
      </c>
    </row>
    <row r="860" spans="1:5" ht="20.100000000000001" customHeight="1">
      <c r="A860" s="17" t="s">
        <v>812</v>
      </c>
      <c r="B860" s="18">
        <v>6397</v>
      </c>
      <c r="C860" s="18">
        <v>6397</v>
      </c>
      <c r="D860" s="18">
        <v>6704</v>
      </c>
      <c r="E860" s="12">
        <f t="shared" si="13"/>
        <v>104.7991245896514</v>
      </c>
    </row>
    <row r="861" spans="1:5" ht="20.100000000000001" customHeight="1">
      <c r="A861" s="17" t="s">
        <v>283</v>
      </c>
      <c r="B861" s="18">
        <v>1575</v>
      </c>
      <c r="C861" s="18">
        <v>1575</v>
      </c>
      <c r="D861" s="18">
        <v>1650</v>
      </c>
      <c r="E861" s="12">
        <f t="shared" si="13"/>
        <v>104.76190476190477</v>
      </c>
    </row>
    <row r="862" spans="1:5" ht="20.100000000000001" customHeight="1">
      <c r="A862" s="17" t="s">
        <v>813</v>
      </c>
      <c r="B862" s="18"/>
      <c r="C862" s="18"/>
      <c r="D862" s="18">
        <v>0</v>
      </c>
      <c r="E862" s="12" t="e">
        <f t="shared" si="13"/>
        <v>#DIV/0!</v>
      </c>
    </row>
    <row r="863" spans="1:5" ht="20.100000000000001" customHeight="1">
      <c r="A863" s="17" t="s">
        <v>814</v>
      </c>
      <c r="B863" s="18"/>
      <c r="C863" s="18"/>
      <c r="D863" s="18">
        <v>0</v>
      </c>
      <c r="E863" s="12" t="e">
        <f t="shared" si="13"/>
        <v>#DIV/0!</v>
      </c>
    </row>
    <row r="864" spans="1:5" ht="20.100000000000001" customHeight="1">
      <c r="A864" s="17" t="s">
        <v>815</v>
      </c>
      <c r="B864" s="18"/>
      <c r="C864" s="18"/>
      <c r="D864" s="18">
        <v>0</v>
      </c>
      <c r="E864" s="12" t="e">
        <f t="shared" si="13"/>
        <v>#DIV/0!</v>
      </c>
    </row>
    <row r="865" spans="1:5" ht="20.100000000000001" customHeight="1">
      <c r="A865" s="17" t="s">
        <v>816</v>
      </c>
      <c r="B865" s="18">
        <v>3588</v>
      </c>
      <c r="C865" s="18">
        <v>3588</v>
      </c>
      <c r="D865" s="18">
        <v>3761</v>
      </c>
      <c r="E865" s="12">
        <f t="shared" si="13"/>
        <v>104.82162764771461</v>
      </c>
    </row>
    <row r="866" spans="1:5" ht="20.100000000000001" customHeight="1">
      <c r="A866" s="17" t="s">
        <v>817</v>
      </c>
      <c r="B866" s="18"/>
      <c r="C866" s="18"/>
      <c r="D866" s="18">
        <v>0</v>
      </c>
      <c r="E866" s="12" t="e">
        <f t="shared" si="13"/>
        <v>#DIV/0!</v>
      </c>
    </row>
    <row r="867" spans="1:5" ht="20.100000000000001" customHeight="1">
      <c r="A867" s="17" t="s">
        <v>818</v>
      </c>
      <c r="B867" s="18"/>
      <c r="C867" s="18"/>
      <c r="D867" s="18">
        <v>0</v>
      </c>
      <c r="E867" s="12" t="e">
        <f t="shared" si="13"/>
        <v>#DIV/0!</v>
      </c>
    </row>
    <row r="868" spans="1:5" ht="20.100000000000001" customHeight="1">
      <c r="A868" s="17" t="s">
        <v>819</v>
      </c>
      <c r="B868" s="18"/>
      <c r="C868" s="18"/>
      <c r="D868" s="18">
        <v>0</v>
      </c>
      <c r="E868" s="12" t="e">
        <f t="shared" si="13"/>
        <v>#DIV/0!</v>
      </c>
    </row>
    <row r="869" spans="1:5" ht="20.100000000000001" customHeight="1">
      <c r="A869" s="17" t="s">
        <v>820</v>
      </c>
      <c r="B869" s="18"/>
      <c r="C869" s="18"/>
      <c r="D869" s="18">
        <v>0</v>
      </c>
      <c r="E869" s="12" t="e">
        <f t="shared" si="13"/>
        <v>#DIV/0!</v>
      </c>
    </row>
    <row r="870" spans="1:5" ht="20.100000000000001" customHeight="1">
      <c r="A870" s="17" t="s">
        <v>821</v>
      </c>
      <c r="B870" s="18"/>
      <c r="C870" s="18"/>
      <c r="D870" s="18">
        <v>0</v>
      </c>
      <c r="E870" s="12" t="e">
        <f t="shared" si="13"/>
        <v>#DIV/0!</v>
      </c>
    </row>
    <row r="871" spans="1:5" ht="20.100000000000001" customHeight="1">
      <c r="A871" s="17" t="s">
        <v>822</v>
      </c>
      <c r="B871" s="18"/>
      <c r="C871" s="18"/>
      <c r="D871" s="18">
        <v>0</v>
      </c>
      <c r="E871" s="12" t="e">
        <f t="shared" si="13"/>
        <v>#DIV/0!</v>
      </c>
    </row>
    <row r="872" spans="1:5" ht="20.100000000000001" customHeight="1">
      <c r="A872" s="17" t="s">
        <v>823</v>
      </c>
      <c r="B872" s="18"/>
      <c r="C872" s="18"/>
      <c r="D872" s="18">
        <v>0</v>
      </c>
      <c r="E872" s="12" t="e">
        <f t="shared" si="13"/>
        <v>#DIV/0!</v>
      </c>
    </row>
    <row r="873" spans="1:5" ht="20.100000000000001" customHeight="1">
      <c r="A873" s="17" t="s">
        <v>824</v>
      </c>
      <c r="B873" s="18">
        <v>1768</v>
      </c>
      <c r="C873" s="18">
        <v>1768</v>
      </c>
      <c r="D873" s="18">
        <v>1853</v>
      </c>
      <c r="E873" s="12">
        <f t="shared" si="13"/>
        <v>104.80769230769231</v>
      </c>
    </row>
    <row r="874" spans="1:5" ht="20.100000000000001" customHeight="1">
      <c r="A874" s="17" t="s">
        <v>825</v>
      </c>
      <c r="B874" s="18"/>
      <c r="C874" s="18"/>
      <c r="D874" s="18">
        <v>0</v>
      </c>
      <c r="E874" s="12" t="e">
        <f t="shared" si="13"/>
        <v>#DIV/0!</v>
      </c>
    </row>
    <row r="875" spans="1:5" ht="20.100000000000001" customHeight="1">
      <c r="A875" s="17" t="s">
        <v>826</v>
      </c>
      <c r="B875" s="18"/>
      <c r="C875" s="18"/>
      <c r="D875" s="18">
        <v>0</v>
      </c>
      <c r="E875" s="12" t="e">
        <f t="shared" si="13"/>
        <v>#DIV/0!</v>
      </c>
    </row>
    <row r="876" spans="1:5" ht="20.100000000000001" customHeight="1">
      <c r="A876" s="17" t="s">
        <v>827</v>
      </c>
      <c r="B876" s="18"/>
      <c r="C876" s="18"/>
      <c r="D876" s="18">
        <v>0</v>
      </c>
      <c r="E876" s="12" t="e">
        <f t="shared" si="13"/>
        <v>#DIV/0!</v>
      </c>
    </row>
    <row r="877" spans="1:5" ht="20.100000000000001" customHeight="1">
      <c r="A877" s="17" t="s">
        <v>828</v>
      </c>
      <c r="B877" s="18">
        <v>249</v>
      </c>
      <c r="C877" s="18">
        <v>249</v>
      </c>
      <c r="D877" s="18">
        <v>261</v>
      </c>
      <c r="E877" s="12">
        <f t="shared" si="13"/>
        <v>104.81927710843372</v>
      </c>
    </row>
    <row r="878" spans="1:5" ht="20.100000000000001" customHeight="1">
      <c r="A878" s="17" t="s">
        <v>284</v>
      </c>
      <c r="B878" s="18">
        <v>101330</v>
      </c>
      <c r="C878" s="18">
        <v>66300</v>
      </c>
      <c r="D878" s="18">
        <v>80185</v>
      </c>
      <c r="E878" s="12">
        <f t="shared" si="13"/>
        <v>120.94268476621417</v>
      </c>
    </row>
    <row r="879" spans="1:5" ht="20.100000000000001" customHeight="1">
      <c r="A879" s="17" t="s">
        <v>829</v>
      </c>
      <c r="B879" s="18"/>
      <c r="C879" s="18"/>
      <c r="D879" s="18"/>
      <c r="E879" s="12" t="e">
        <f t="shared" si="13"/>
        <v>#DIV/0!</v>
      </c>
    </row>
    <row r="880" spans="1:5" ht="20.100000000000001" customHeight="1">
      <c r="A880" s="17" t="s">
        <v>37</v>
      </c>
      <c r="B880" s="18"/>
      <c r="C880" s="18"/>
      <c r="D880" s="18"/>
      <c r="E880" s="12" t="e">
        <f t="shared" si="13"/>
        <v>#DIV/0!</v>
      </c>
    </row>
    <row r="881" spans="1:5" ht="20.100000000000001" customHeight="1">
      <c r="A881" s="17" t="s">
        <v>38</v>
      </c>
      <c r="B881" s="18"/>
      <c r="C881" s="18"/>
      <c r="D881" s="18"/>
      <c r="E881" s="12" t="e">
        <f t="shared" si="13"/>
        <v>#DIV/0!</v>
      </c>
    </row>
    <row r="882" spans="1:5" ht="20.100000000000001" customHeight="1">
      <c r="A882" s="17" t="s">
        <v>388</v>
      </c>
      <c r="B882" s="18"/>
      <c r="C882" s="18"/>
      <c r="D882" s="18"/>
      <c r="E882" s="12" t="e">
        <f t="shared" si="13"/>
        <v>#DIV/0!</v>
      </c>
    </row>
    <row r="883" spans="1:5" ht="20.100000000000001" customHeight="1">
      <c r="A883" s="17" t="s">
        <v>830</v>
      </c>
      <c r="B883" s="18"/>
      <c r="C883" s="18"/>
      <c r="D883" s="18"/>
      <c r="E883" s="12" t="e">
        <f t="shared" si="13"/>
        <v>#DIV/0!</v>
      </c>
    </row>
    <row r="884" spans="1:5" ht="20.100000000000001" customHeight="1">
      <c r="A884" s="17" t="s">
        <v>831</v>
      </c>
      <c r="B884" s="18"/>
      <c r="C884" s="18"/>
      <c r="D884" s="18"/>
      <c r="E884" s="12" t="e">
        <f t="shared" si="13"/>
        <v>#DIV/0!</v>
      </c>
    </row>
    <row r="885" spans="1:5" ht="20.100000000000001" customHeight="1">
      <c r="A885" s="17" t="s">
        <v>832</v>
      </c>
      <c r="B885" s="18"/>
      <c r="C885" s="18"/>
      <c r="D885" s="18"/>
      <c r="E885" s="12" t="e">
        <f t="shared" si="13"/>
        <v>#DIV/0!</v>
      </c>
    </row>
    <row r="886" spans="1:5" ht="20.100000000000001" customHeight="1">
      <c r="A886" s="17" t="s">
        <v>833</v>
      </c>
      <c r="B886" s="18"/>
      <c r="C886" s="18"/>
      <c r="D886" s="18"/>
      <c r="E886" s="12" t="e">
        <f t="shared" si="13"/>
        <v>#DIV/0!</v>
      </c>
    </row>
    <row r="887" spans="1:5" ht="20.100000000000001" customHeight="1">
      <c r="A887" s="17" t="s">
        <v>834</v>
      </c>
      <c r="B887" s="18"/>
      <c r="C887" s="18"/>
      <c r="D887" s="18"/>
      <c r="E887" s="12" t="e">
        <f t="shared" si="13"/>
        <v>#DIV/0!</v>
      </c>
    </row>
    <row r="888" spans="1:5" ht="20.100000000000001" customHeight="1">
      <c r="A888" s="17" t="s">
        <v>835</v>
      </c>
      <c r="B888" s="18"/>
      <c r="C888" s="18"/>
      <c r="D888" s="18"/>
      <c r="E888" s="12" t="e">
        <f t="shared" si="13"/>
        <v>#DIV/0!</v>
      </c>
    </row>
    <row r="889" spans="1:5" ht="20.100000000000001" customHeight="1">
      <c r="A889" s="17" t="s">
        <v>836</v>
      </c>
      <c r="B889" s="18">
        <v>36467</v>
      </c>
      <c r="C889" s="18">
        <v>36467</v>
      </c>
      <c r="D889" s="18">
        <v>28217</v>
      </c>
      <c r="E889" s="12">
        <f t="shared" si="13"/>
        <v>77.376806427729178</v>
      </c>
    </row>
    <row r="890" spans="1:5" ht="20.100000000000001" customHeight="1">
      <c r="A890" s="17" t="s">
        <v>37</v>
      </c>
      <c r="B890" s="18">
        <v>0</v>
      </c>
      <c r="C890" s="18">
        <v>0</v>
      </c>
      <c r="D890" s="18"/>
      <c r="E890" s="12" t="e">
        <f t="shared" si="13"/>
        <v>#DIV/0!</v>
      </c>
    </row>
    <row r="891" spans="1:5" ht="20.100000000000001" customHeight="1">
      <c r="A891" s="17" t="s">
        <v>38</v>
      </c>
      <c r="B891" s="18">
        <v>0</v>
      </c>
      <c r="C891" s="18">
        <v>0</v>
      </c>
      <c r="D891" s="18"/>
      <c r="E891" s="12" t="e">
        <f t="shared" si="13"/>
        <v>#DIV/0!</v>
      </c>
    </row>
    <row r="892" spans="1:5" ht="20.100000000000001" customHeight="1">
      <c r="A892" s="17" t="s">
        <v>388</v>
      </c>
      <c r="B892" s="18">
        <v>0</v>
      </c>
      <c r="C892" s="18">
        <v>0</v>
      </c>
      <c r="D892" s="18"/>
      <c r="E892" s="12" t="e">
        <f t="shared" si="13"/>
        <v>#DIV/0!</v>
      </c>
    </row>
    <row r="893" spans="1:5" ht="20.100000000000001" customHeight="1">
      <c r="A893" s="17" t="s">
        <v>837</v>
      </c>
      <c r="B893" s="18">
        <v>11467</v>
      </c>
      <c r="C893" s="18">
        <v>11467</v>
      </c>
      <c r="D893" s="18">
        <v>12017</v>
      </c>
      <c r="E893" s="12">
        <f t="shared" si="13"/>
        <v>104.79637219848262</v>
      </c>
    </row>
    <row r="894" spans="1:5" ht="20.100000000000001" customHeight="1">
      <c r="A894" s="17" t="s">
        <v>838</v>
      </c>
      <c r="B894" s="18">
        <v>0</v>
      </c>
      <c r="C894" s="18">
        <v>0</v>
      </c>
      <c r="D894" s="18">
        <v>0</v>
      </c>
      <c r="E894" s="12" t="e">
        <f t="shared" si="13"/>
        <v>#DIV/0!</v>
      </c>
    </row>
    <row r="895" spans="1:5" ht="20.100000000000001" customHeight="1">
      <c r="A895" s="17" t="s">
        <v>839</v>
      </c>
      <c r="B895" s="18">
        <v>0</v>
      </c>
      <c r="C895" s="18">
        <v>0</v>
      </c>
      <c r="D895" s="18">
        <v>0</v>
      </c>
      <c r="E895" s="12" t="e">
        <f t="shared" si="13"/>
        <v>#DIV/0!</v>
      </c>
    </row>
    <row r="896" spans="1:5" ht="20.100000000000001" customHeight="1">
      <c r="A896" s="17" t="s">
        <v>840</v>
      </c>
      <c r="B896" s="18">
        <v>0</v>
      </c>
      <c r="C896" s="18">
        <v>0</v>
      </c>
      <c r="D896" s="18">
        <v>0</v>
      </c>
      <c r="E896" s="12" t="e">
        <f t="shared" si="13"/>
        <v>#DIV/0!</v>
      </c>
    </row>
    <row r="897" spans="1:5" ht="20.100000000000001" customHeight="1">
      <c r="A897" s="17" t="s">
        <v>841</v>
      </c>
      <c r="B897" s="18">
        <v>0</v>
      </c>
      <c r="C897" s="18">
        <v>0</v>
      </c>
      <c r="D897" s="18">
        <v>0</v>
      </c>
      <c r="E897" s="12" t="e">
        <f t="shared" si="13"/>
        <v>#DIV/0!</v>
      </c>
    </row>
    <row r="898" spans="1:5" ht="20.100000000000001" customHeight="1">
      <c r="A898" s="17" t="s">
        <v>842</v>
      </c>
      <c r="B898" s="18">
        <v>25000</v>
      </c>
      <c r="C898" s="18">
        <v>25000</v>
      </c>
      <c r="D898" s="18">
        <v>16200</v>
      </c>
      <c r="E898" s="12">
        <f t="shared" si="13"/>
        <v>64.8</v>
      </c>
    </row>
    <row r="899" spans="1:5" ht="20.100000000000001" customHeight="1">
      <c r="A899" s="17" t="s">
        <v>285</v>
      </c>
      <c r="B899" s="18">
        <v>9844</v>
      </c>
      <c r="C899" s="18">
        <v>9844</v>
      </c>
      <c r="D899" s="18">
        <v>10317</v>
      </c>
      <c r="E899" s="12">
        <f t="shared" si="13"/>
        <v>104.8049573344169</v>
      </c>
    </row>
    <row r="900" spans="1:5" ht="20.100000000000001" customHeight="1">
      <c r="A900" s="17" t="s">
        <v>286</v>
      </c>
      <c r="B900" s="18">
        <v>2647</v>
      </c>
      <c r="C900" s="18">
        <v>2647</v>
      </c>
      <c r="D900" s="18">
        <v>2775</v>
      </c>
      <c r="E900" s="12">
        <f t="shared" si="13"/>
        <v>104.83566301473365</v>
      </c>
    </row>
    <row r="901" spans="1:5" ht="20.100000000000001" customHeight="1">
      <c r="A901" s="17" t="s">
        <v>287</v>
      </c>
      <c r="B901" s="18">
        <v>6095</v>
      </c>
      <c r="C901" s="18">
        <v>6095</v>
      </c>
      <c r="D901" s="18">
        <v>6387</v>
      </c>
      <c r="E901" s="12">
        <f t="shared" ref="E901:E964" si="14">D901/C901*100</f>
        <v>104.79081214109927</v>
      </c>
    </row>
    <row r="902" spans="1:5" ht="20.100000000000001" customHeight="1">
      <c r="A902" s="17" t="s">
        <v>288</v>
      </c>
      <c r="B902" s="18">
        <v>1102</v>
      </c>
      <c r="C902" s="18">
        <v>1102</v>
      </c>
      <c r="D902" s="18">
        <v>1155</v>
      </c>
      <c r="E902" s="12">
        <f t="shared" si="14"/>
        <v>104.80943738656987</v>
      </c>
    </row>
    <row r="903" spans="1:5" ht="20.100000000000001" customHeight="1">
      <c r="A903" s="17" t="s">
        <v>843</v>
      </c>
      <c r="B903" s="18"/>
      <c r="C903" s="18"/>
      <c r="D903" s="18"/>
      <c r="E903" s="12" t="e">
        <f t="shared" si="14"/>
        <v>#DIV/0!</v>
      </c>
    </row>
    <row r="904" spans="1:5" ht="20.100000000000001" customHeight="1">
      <c r="A904" s="17" t="s">
        <v>289</v>
      </c>
      <c r="B904" s="18"/>
      <c r="C904" s="18"/>
      <c r="D904" s="18"/>
      <c r="E904" s="12" t="e">
        <f t="shared" si="14"/>
        <v>#DIV/0!</v>
      </c>
    </row>
    <row r="905" spans="1:5" ht="20.100000000000001" customHeight="1">
      <c r="A905" s="17" t="s">
        <v>37</v>
      </c>
      <c r="B905" s="18"/>
      <c r="C905" s="18"/>
      <c r="D905" s="18"/>
      <c r="E905" s="12" t="e">
        <f t="shared" si="14"/>
        <v>#DIV/0!</v>
      </c>
    </row>
    <row r="906" spans="1:5" ht="20.100000000000001" customHeight="1">
      <c r="A906" s="17" t="s">
        <v>38</v>
      </c>
      <c r="B906" s="18"/>
      <c r="C906" s="18"/>
      <c r="D906" s="18"/>
      <c r="E906" s="12" t="e">
        <f t="shared" si="14"/>
        <v>#DIV/0!</v>
      </c>
    </row>
    <row r="907" spans="1:5" ht="20.100000000000001" customHeight="1">
      <c r="A907" s="17" t="s">
        <v>388</v>
      </c>
      <c r="B907" s="18"/>
      <c r="C907" s="18"/>
      <c r="D907" s="18"/>
      <c r="E907" s="12" t="e">
        <f t="shared" si="14"/>
        <v>#DIV/0!</v>
      </c>
    </row>
    <row r="908" spans="1:5" ht="20.100000000000001" customHeight="1">
      <c r="A908" s="17" t="s">
        <v>834</v>
      </c>
      <c r="B908" s="18"/>
      <c r="C908" s="18"/>
      <c r="D908" s="18"/>
      <c r="E908" s="12" t="e">
        <f t="shared" si="14"/>
        <v>#DIV/0!</v>
      </c>
    </row>
    <row r="909" spans="1:5" ht="20.100000000000001" customHeight="1">
      <c r="A909" s="17" t="s">
        <v>290</v>
      </c>
      <c r="B909" s="18"/>
      <c r="C909" s="18"/>
      <c r="D909" s="18"/>
      <c r="E909" s="12" t="e">
        <f t="shared" si="14"/>
        <v>#DIV/0!</v>
      </c>
    </row>
    <row r="910" spans="1:5" ht="20.100000000000001" customHeight="1">
      <c r="A910" s="17" t="s">
        <v>844</v>
      </c>
      <c r="B910" s="18"/>
      <c r="C910" s="18"/>
      <c r="D910" s="18"/>
      <c r="E910" s="12" t="e">
        <f t="shared" si="14"/>
        <v>#DIV/0!</v>
      </c>
    </row>
    <row r="911" spans="1:5" ht="20.100000000000001" customHeight="1">
      <c r="A911" s="17" t="s">
        <v>845</v>
      </c>
      <c r="B911" s="18">
        <v>242</v>
      </c>
      <c r="C911" s="18">
        <v>242</v>
      </c>
      <c r="D911" s="18">
        <v>1052</v>
      </c>
      <c r="E911" s="12">
        <f t="shared" si="14"/>
        <v>434.71074380165294</v>
      </c>
    </row>
    <row r="912" spans="1:5" ht="20.100000000000001" customHeight="1">
      <c r="A912" s="17" t="s">
        <v>846</v>
      </c>
      <c r="B912" s="18">
        <v>0</v>
      </c>
      <c r="C912" s="18">
        <v>0</v>
      </c>
      <c r="D912" s="18"/>
      <c r="E912" s="12" t="e">
        <f t="shared" si="14"/>
        <v>#DIV/0!</v>
      </c>
    </row>
    <row r="913" spans="1:5" ht="20.100000000000001" customHeight="1">
      <c r="A913" s="17" t="s">
        <v>847</v>
      </c>
      <c r="B913" s="18">
        <v>0</v>
      </c>
      <c r="C913" s="18">
        <v>0</v>
      </c>
      <c r="D913" s="18"/>
      <c r="E913" s="12" t="e">
        <f t="shared" si="14"/>
        <v>#DIV/0!</v>
      </c>
    </row>
    <row r="914" spans="1:5" ht="20.100000000000001" customHeight="1">
      <c r="A914" s="17" t="s">
        <v>848</v>
      </c>
      <c r="B914" s="18">
        <v>184</v>
      </c>
      <c r="C914" s="18">
        <v>184</v>
      </c>
      <c r="D914" s="18">
        <v>192</v>
      </c>
      <c r="E914" s="12">
        <f t="shared" si="14"/>
        <v>104.34782608695652</v>
      </c>
    </row>
    <row r="915" spans="1:5" ht="20.100000000000001" customHeight="1">
      <c r="A915" s="17" t="s">
        <v>849</v>
      </c>
      <c r="B915" s="18">
        <v>58</v>
      </c>
      <c r="C915" s="18">
        <v>58</v>
      </c>
      <c r="D915" s="18">
        <v>860</v>
      </c>
      <c r="E915" s="12">
        <f t="shared" si="14"/>
        <v>1482.7586206896551</v>
      </c>
    </row>
    <row r="916" spans="1:5" ht="20.100000000000001" customHeight="1">
      <c r="A916" s="17" t="s">
        <v>291</v>
      </c>
      <c r="B916" s="18">
        <v>4089</v>
      </c>
      <c r="C916" s="18">
        <v>4089</v>
      </c>
      <c r="D916" s="18">
        <v>3390</v>
      </c>
      <c r="E916" s="12">
        <f t="shared" si="14"/>
        <v>82.905355832721938</v>
      </c>
    </row>
    <row r="917" spans="1:5" ht="20.100000000000001" customHeight="1">
      <c r="A917" s="17" t="s">
        <v>850</v>
      </c>
      <c r="B917" s="18">
        <v>2000</v>
      </c>
      <c r="C917" s="18">
        <v>2000</v>
      </c>
      <c r="D917" s="18">
        <v>2000</v>
      </c>
      <c r="E917" s="12">
        <f t="shared" si="14"/>
        <v>100</v>
      </c>
    </row>
    <row r="918" spans="1:5" ht="20.100000000000001" customHeight="1">
      <c r="A918" s="17" t="s">
        <v>292</v>
      </c>
      <c r="B918" s="18">
        <v>2089</v>
      </c>
      <c r="C918" s="18">
        <v>2089</v>
      </c>
      <c r="D918" s="18">
        <v>1390</v>
      </c>
      <c r="E918" s="12">
        <f t="shared" si="14"/>
        <v>66.539013882240312</v>
      </c>
    </row>
    <row r="919" spans="1:5" ht="20.100000000000001" customHeight="1">
      <c r="A919" s="17" t="s">
        <v>851</v>
      </c>
      <c r="B919" s="18">
        <v>12200</v>
      </c>
      <c r="C919" s="18">
        <v>12200</v>
      </c>
      <c r="D919" s="18">
        <v>12800</v>
      </c>
      <c r="E919" s="12">
        <f t="shared" si="14"/>
        <v>104.91803278688525</v>
      </c>
    </row>
    <row r="920" spans="1:5" ht="20.100000000000001" customHeight="1">
      <c r="A920" s="17" t="s">
        <v>852</v>
      </c>
      <c r="B920" s="18">
        <v>0</v>
      </c>
      <c r="C920" s="18">
        <v>0</v>
      </c>
      <c r="D920" s="18"/>
      <c r="E920" s="12" t="e">
        <f t="shared" si="14"/>
        <v>#DIV/0!</v>
      </c>
    </row>
    <row r="921" spans="1:5" ht="20.100000000000001" customHeight="1">
      <c r="A921" s="17" t="s">
        <v>37</v>
      </c>
      <c r="B921" s="18">
        <v>0</v>
      </c>
      <c r="C921" s="18">
        <v>0</v>
      </c>
      <c r="D921" s="18"/>
      <c r="E921" s="12" t="e">
        <f t="shared" si="14"/>
        <v>#DIV/0!</v>
      </c>
    </row>
    <row r="922" spans="1:5" ht="20.100000000000001" customHeight="1">
      <c r="A922" s="17" t="s">
        <v>38</v>
      </c>
      <c r="B922" s="18">
        <v>0</v>
      </c>
      <c r="C922" s="18">
        <v>0</v>
      </c>
      <c r="D922" s="18"/>
      <c r="E922" s="12" t="e">
        <f t="shared" si="14"/>
        <v>#DIV/0!</v>
      </c>
    </row>
    <row r="923" spans="1:5" ht="20.100000000000001" customHeight="1">
      <c r="A923" s="17" t="s">
        <v>388</v>
      </c>
      <c r="B923" s="18">
        <v>0</v>
      </c>
      <c r="C923" s="18">
        <v>0</v>
      </c>
      <c r="D923" s="18"/>
      <c r="E923" s="12" t="e">
        <f t="shared" si="14"/>
        <v>#DIV/0!</v>
      </c>
    </row>
    <row r="924" spans="1:5" ht="20.100000000000001" customHeight="1">
      <c r="A924" s="17" t="s">
        <v>853</v>
      </c>
      <c r="B924" s="18">
        <v>0</v>
      </c>
      <c r="C924" s="18">
        <v>0</v>
      </c>
      <c r="D924" s="18"/>
      <c r="E924" s="12" t="e">
        <f t="shared" si="14"/>
        <v>#DIV/0!</v>
      </c>
    </row>
    <row r="925" spans="1:5" ht="20.100000000000001" customHeight="1">
      <c r="A925" s="17" t="s">
        <v>854</v>
      </c>
      <c r="B925" s="18">
        <v>0</v>
      </c>
      <c r="C925" s="18">
        <v>0</v>
      </c>
      <c r="D925" s="18"/>
      <c r="E925" s="12" t="e">
        <f t="shared" si="14"/>
        <v>#DIV/0!</v>
      </c>
    </row>
    <row r="926" spans="1:5" ht="20.100000000000001" customHeight="1">
      <c r="A926" s="17" t="s">
        <v>855</v>
      </c>
      <c r="B926" s="18">
        <v>0</v>
      </c>
      <c r="C926" s="18">
        <v>0</v>
      </c>
      <c r="D926" s="18"/>
      <c r="E926" s="12" t="e">
        <f t="shared" si="14"/>
        <v>#DIV/0!</v>
      </c>
    </row>
    <row r="927" spans="1:5" ht="20.100000000000001" customHeight="1">
      <c r="A927" s="17" t="s">
        <v>856</v>
      </c>
      <c r="B927" s="18">
        <v>0</v>
      </c>
      <c r="C927" s="18">
        <v>0</v>
      </c>
      <c r="D927" s="18"/>
      <c r="E927" s="12" t="e">
        <f t="shared" si="14"/>
        <v>#DIV/0!</v>
      </c>
    </row>
    <row r="928" spans="1:5" ht="20.100000000000001" customHeight="1">
      <c r="A928" s="17" t="s">
        <v>857</v>
      </c>
      <c r="B928" s="18">
        <v>0</v>
      </c>
      <c r="C928" s="18">
        <v>0</v>
      </c>
      <c r="D928" s="18"/>
      <c r="E928" s="12" t="e">
        <f t="shared" si="14"/>
        <v>#DIV/0!</v>
      </c>
    </row>
    <row r="929" spans="1:5" ht="20.100000000000001" customHeight="1">
      <c r="A929" s="17" t="s">
        <v>858</v>
      </c>
      <c r="B929" s="18">
        <v>0</v>
      </c>
      <c r="C929" s="18">
        <v>0</v>
      </c>
      <c r="D929" s="18"/>
      <c r="E929" s="12" t="e">
        <f t="shared" si="14"/>
        <v>#DIV/0!</v>
      </c>
    </row>
    <row r="930" spans="1:5" ht="20.100000000000001" customHeight="1">
      <c r="A930" s="17" t="s">
        <v>293</v>
      </c>
      <c r="B930" s="18">
        <v>0</v>
      </c>
      <c r="C930" s="18">
        <v>0</v>
      </c>
      <c r="D930" s="18"/>
      <c r="E930" s="12" t="e">
        <f t="shared" si="14"/>
        <v>#DIV/0!</v>
      </c>
    </row>
    <row r="931" spans="1:5" ht="20.100000000000001" customHeight="1">
      <c r="A931" s="17" t="s">
        <v>37</v>
      </c>
      <c r="B931" s="18">
        <v>0</v>
      </c>
      <c r="C931" s="18">
        <v>0</v>
      </c>
      <c r="D931" s="18"/>
      <c r="E931" s="12" t="e">
        <f t="shared" si="14"/>
        <v>#DIV/0!</v>
      </c>
    </row>
    <row r="932" spans="1:5" ht="20.100000000000001" customHeight="1">
      <c r="A932" s="17" t="s">
        <v>38</v>
      </c>
      <c r="B932" s="18">
        <v>0</v>
      </c>
      <c r="C932" s="18">
        <v>0</v>
      </c>
      <c r="D932" s="18"/>
      <c r="E932" s="12" t="e">
        <f t="shared" si="14"/>
        <v>#DIV/0!</v>
      </c>
    </row>
    <row r="933" spans="1:5" ht="20.100000000000001" customHeight="1">
      <c r="A933" s="17" t="s">
        <v>388</v>
      </c>
      <c r="B933" s="18">
        <v>0</v>
      </c>
      <c r="C933" s="18">
        <v>0</v>
      </c>
      <c r="D933" s="18"/>
      <c r="E933" s="12" t="e">
        <f t="shared" si="14"/>
        <v>#DIV/0!</v>
      </c>
    </row>
    <row r="934" spans="1:5" ht="20.100000000000001" customHeight="1">
      <c r="A934" s="17" t="s">
        <v>859</v>
      </c>
      <c r="B934" s="18">
        <v>0</v>
      </c>
      <c r="C934" s="18">
        <v>0</v>
      </c>
      <c r="D934" s="18"/>
      <c r="E934" s="12" t="e">
        <f t="shared" si="14"/>
        <v>#DIV/0!</v>
      </c>
    </row>
    <row r="935" spans="1:5" ht="20.100000000000001" customHeight="1">
      <c r="A935" s="17" t="s">
        <v>860</v>
      </c>
      <c r="B935" s="18">
        <v>0</v>
      </c>
      <c r="C935" s="18">
        <v>0</v>
      </c>
      <c r="D935" s="18"/>
      <c r="E935" s="12" t="e">
        <f t="shared" si="14"/>
        <v>#DIV/0!</v>
      </c>
    </row>
    <row r="936" spans="1:5" ht="20.100000000000001" customHeight="1">
      <c r="A936" s="17" t="s">
        <v>861</v>
      </c>
      <c r="B936" s="18">
        <v>0</v>
      </c>
      <c r="C936" s="18">
        <v>0</v>
      </c>
      <c r="D936" s="18"/>
      <c r="E936" s="12" t="e">
        <f t="shared" si="14"/>
        <v>#DIV/0!</v>
      </c>
    </row>
    <row r="937" spans="1:5" ht="20.100000000000001" customHeight="1">
      <c r="A937" s="17" t="s">
        <v>862</v>
      </c>
      <c r="B937" s="18">
        <v>0</v>
      </c>
      <c r="C937" s="18">
        <v>0</v>
      </c>
      <c r="D937" s="18"/>
      <c r="E937" s="12" t="e">
        <f t="shared" si="14"/>
        <v>#DIV/0!</v>
      </c>
    </row>
    <row r="938" spans="1:5" ht="20.100000000000001" customHeight="1">
      <c r="A938" s="17" t="s">
        <v>863</v>
      </c>
      <c r="B938" s="18">
        <v>0</v>
      </c>
      <c r="C938" s="18">
        <v>0</v>
      </c>
      <c r="D938" s="18"/>
      <c r="E938" s="12" t="e">
        <f t="shared" si="14"/>
        <v>#DIV/0!</v>
      </c>
    </row>
    <row r="939" spans="1:5" ht="20.100000000000001" customHeight="1">
      <c r="A939" s="17" t="s">
        <v>864</v>
      </c>
      <c r="B939" s="18">
        <v>0</v>
      </c>
      <c r="C939" s="18">
        <v>0</v>
      </c>
      <c r="D939" s="18"/>
      <c r="E939" s="12" t="e">
        <f t="shared" si="14"/>
        <v>#DIV/0!</v>
      </c>
    </row>
    <row r="940" spans="1:5" ht="20.100000000000001" customHeight="1">
      <c r="A940" s="17" t="s">
        <v>865</v>
      </c>
      <c r="B940" s="18">
        <v>0</v>
      </c>
      <c r="C940" s="18">
        <v>0</v>
      </c>
      <c r="D940" s="18"/>
      <c r="E940" s="12" t="e">
        <f t="shared" si="14"/>
        <v>#DIV/0!</v>
      </c>
    </row>
    <row r="941" spans="1:5" ht="20.100000000000001" customHeight="1">
      <c r="A941" s="17" t="s">
        <v>866</v>
      </c>
      <c r="B941" s="18">
        <v>0</v>
      </c>
      <c r="C941" s="18">
        <v>0</v>
      </c>
      <c r="D941" s="18"/>
      <c r="E941" s="12" t="e">
        <f t="shared" si="14"/>
        <v>#DIV/0!</v>
      </c>
    </row>
    <row r="942" spans="1:5" ht="20.100000000000001" customHeight="1">
      <c r="A942" s="17" t="s">
        <v>867</v>
      </c>
      <c r="B942" s="18">
        <v>0</v>
      </c>
      <c r="C942" s="18">
        <v>0</v>
      </c>
      <c r="D942" s="18"/>
      <c r="E942" s="12" t="e">
        <f t="shared" si="14"/>
        <v>#DIV/0!</v>
      </c>
    </row>
    <row r="943" spans="1:5" ht="20.100000000000001" customHeight="1">
      <c r="A943" s="17" t="s">
        <v>868</v>
      </c>
      <c r="B943" s="18">
        <v>0</v>
      </c>
      <c r="C943" s="18">
        <v>0</v>
      </c>
      <c r="D943" s="18"/>
      <c r="E943" s="12" t="e">
        <f t="shared" si="14"/>
        <v>#DIV/0!</v>
      </c>
    </row>
    <row r="944" spans="1:5" ht="20.100000000000001" customHeight="1">
      <c r="A944" s="17" t="s">
        <v>869</v>
      </c>
      <c r="B944" s="18">
        <v>0</v>
      </c>
      <c r="C944" s="18">
        <v>0</v>
      </c>
      <c r="D944" s="18"/>
      <c r="E944" s="12" t="e">
        <f t="shared" si="14"/>
        <v>#DIV/0!</v>
      </c>
    </row>
    <row r="945" spans="1:5" ht="20.100000000000001" customHeight="1">
      <c r="A945" s="17" t="s">
        <v>294</v>
      </c>
      <c r="B945" s="18">
        <v>0</v>
      </c>
      <c r="C945" s="18">
        <v>0</v>
      </c>
      <c r="D945" s="18"/>
      <c r="E945" s="12" t="e">
        <f t="shared" si="14"/>
        <v>#DIV/0!</v>
      </c>
    </row>
    <row r="946" spans="1:5" ht="20.100000000000001" customHeight="1">
      <c r="A946" s="17" t="s">
        <v>295</v>
      </c>
      <c r="B946" s="18">
        <v>92</v>
      </c>
      <c r="C946" s="18">
        <v>92</v>
      </c>
      <c r="D946" s="18">
        <v>96</v>
      </c>
      <c r="E946" s="12">
        <f t="shared" si="14"/>
        <v>104.34782608695652</v>
      </c>
    </row>
    <row r="947" spans="1:5" ht="20.100000000000001" customHeight="1">
      <c r="A947" s="17" t="s">
        <v>37</v>
      </c>
      <c r="B947" s="18">
        <v>0</v>
      </c>
      <c r="C947" s="18">
        <v>0</v>
      </c>
      <c r="D947" s="18"/>
      <c r="E947" s="12" t="e">
        <f t="shared" si="14"/>
        <v>#DIV/0!</v>
      </c>
    </row>
    <row r="948" spans="1:5" ht="20.100000000000001" customHeight="1">
      <c r="A948" s="17" t="s">
        <v>38</v>
      </c>
      <c r="B948" s="18">
        <v>0</v>
      </c>
      <c r="C948" s="18">
        <v>0</v>
      </c>
      <c r="D948" s="18"/>
      <c r="E948" s="12" t="e">
        <f t="shared" si="14"/>
        <v>#DIV/0!</v>
      </c>
    </row>
    <row r="949" spans="1:5" ht="20.100000000000001" customHeight="1">
      <c r="A949" s="17" t="s">
        <v>388</v>
      </c>
      <c r="B949" s="18">
        <v>0</v>
      </c>
      <c r="C949" s="18">
        <v>0</v>
      </c>
      <c r="D949" s="18"/>
      <c r="E949" s="12" t="e">
        <f t="shared" si="14"/>
        <v>#DIV/0!</v>
      </c>
    </row>
    <row r="950" spans="1:5" ht="20.100000000000001" customHeight="1">
      <c r="A950" s="17" t="s">
        <v>296</v>
      </c>
      <c r="B950" s="18">
        <v>92</v>
      </c>
      <c r="C950" s="18">
        <v>92</v>
      </c>
      <c r="D950" s="18">
        <v>96</v>
      </c>
      <c r="E950" s="12">
        <f t="shared" si="14"/>
        <v>104.34782608695652</v>
      </c>
    </row>
    <row r="951" spans="1:5" ht="20.100000000000001" customHeight="1">
      <c r="A951" s="17" t="s">
        <v>297</v>
      </c>
      <c r="B951" s="18">
        <v>3063</v>
      </c>
      <c r="C951" s="18">
        <v>3063</v>
      </c>
      <c r="D951" s="18">
        <v>3213</v>
      </c>
      <c r="E951" s="12">
        <f t="shared" si="14"/>
        <v>104.89715964740452</v>
      </c>
    </row>
    <row r="952" spans="1:5" ht="20.100000000000001" customHeight="1">
      <c r="A952" s="17" t="s">
        <v>37</v>
      </c>
      <c r="B952" s="18">
        <v>0</v>
      </c>
      <c r="C952" s="18">
        <v>0</v>
      </c>
      <c r="D952" s="18"/>
      <c r="E952" s="12" t="e">
        <f t="shared" si="14"/>
        <v>#DIV/0!</v>
      </c>
    </row>
    <row r="953" spans="1:5" ht="20.100000000000001" customHeight="1">
      <c r="A953" s="17" t="s">
        <v>38</v>
      </c>
      <c r="B953" s="18">
        <v>0</v>
      </c>
      <c r="C953" s="18">
        <v>0</v>
      </c>
      <c r="D953" s="18"/>
      <c r="E953" s="12" t="e">
        <f t="shared" si="14"/>
        <v>#DIV/0!</v>
      </c>
    </row>
    <row r="954" spans="1:5" ht="20.100000000000001" customHeight="1">
      <c r="A954" s="17" t="s">
        <v>388</v>
      </c>
      <c r="B954" s="18">
        <v>0</v>
      </c>
      <c r="C954" s="18">
        <v>0</v>
      </c>
      <c r="D954" s="18"/>
      <c r="E954" s="12" t="e">
        <f t="shared" si="14"/>
        <v>#DIV/0!</v>
      </c>
    </row>
    <row r="955" spans="1:5" ht="20.100000000000001" customHeight="1">
      <c r="A955" s="17" t="s">
        <v>870</v>
      </c>
      <c r="B955" s="18">
        <v>0</v>
      </c>
      <c r="C955" s="18">
        <v>0</v>
      </c>
      <c r="D955" s="18"/>
      <c r="E955" s="12" t="e">
        <f t="shared" si="14"/>
        <v>#DIV/0!</v>
      </c>
    </row>
    <row r="956" spans="1:5" ht="20.100000000000001" customHeight="1">
      <c r="A956" s="17" t="s">
        <v>871</v>
      </c>
      <c r="B956" s="18">
        <v>0</v>
      </c>
      <c r="C956" s="18">
        <v>0</v>
      </c>
      <c r="D956" s="18"/>
      <c r="E956" s="12" t="e">
        <f t="shared" si="14"/>
        <v>#DIV/0!</v>
      </c>
    </row>
    <row r="957" spans="1:5" ht="20.100000000000001" customHeight="1">
      <c r="A957" s="17" t="s">
        <v>872</v>
      </c>
      <c r="B957" s="18">
        <v>0</v>
      </c>
      <c r="C957" s="18">
        <v>0</v>
      </c>
      <c r="D957" s="18"/>
      <c r="E957" s="12" t="e">
        <f t="shared" si="14"/>
        <v>#DIV/0!</v>
      </c>
    </row>
    <row r="958" spans="1:5" ht="20.100000000000001" customHeight="1">
      <c r="A958" s="17" t="s">
        <v>873</v>
      </c>
      <c r="B958" s="18">
        <v>0</v>
      </c>
      <c r="C958" s="18">
        <v>0</v>
      </c>
      <c r="D958" s="18"/>
      <c r="E958" s="12" t="e">
        <f t="shared" si="14"/>
        <v>#DIV/0!</v>
      </c>
    </row>
    <row r="959" spans="1:5" ht="20.100000000000001" customHeight="1">
      <c r="A959" s="17" t="s">
        <v>874</v>
      </c>
      <c r="B959" s="18">
        <v>0</v>
      </c>
      <c r="C959" s="18">
        <v>0</v>
      </c>
      <c r="D959" s="18"/>
      <c r="E959" s="12" t="e">
        <f t="shared" si="14"/>
        <v>#DIV/0!</v>
      </c>
    </row>
    <row r="960" spans="1:5" ht="20.100000000000001" customHeight="1">
      <c r="A960" s="17" t="s">
        <v>298</v>
      </c>
      <c r="B960" s="18">
        <v>3063</v>
      </c>
      <c r="C960" s="18">
        <v>3063</v>
      </c>
      <c r="D960" s="18">
        <v>3213</v>
      </c>
      <c r="E960" s="12">
        <f t="shared" si="14"/>
        <v>104.89715964740452</v>
      </c>
    </row>
    <row r="961" spans="1:5" ht="20.100000000000001" customHeight="1">
      <c r="A961" s="17" t="s">
        <v>875</v>
      </c>
      <c r="B961" s="18">
        <v>0</v>
      </c>
      <c r="C961" s="18">
        <v>0</v>
      </c>
      <c r="D961" s="18"/>
      <c r="E961" s="12" t="e">
        <f t="shared" si="14"/>
        <v>#DIV/0!</v>
      </c>
    </row>
    <row r="962" spans="1:5" ht="20.100000000000001" customHeight="1">
      <c r="A962" s="17" t="s">
        <v>834</v>
      </c>
      <c r="B962" s="18">
        <v>0</v>
      </c>
      <c r="C962" s="18">
        <v>0</v>
      </c>
      <c r="D962" s="18"/>
      <c r="E962" s="12" t="e">
        <f t="shared" si="14"/>
        <v>#DIV/0!</v>
      </c>
    </row>
    <row r="963" spans="1:5" ht="20.100000000000001" customHeight="1">
      <c r="A963" s="17" t="s">
        <v>876</v>
      </c>
      <c r="B963" s="18">
        <v>0</v>
      </c>
      <c r="C963" s="18">
        <v>0</v>
      </c>
      <c r="D963" s="18"/>
      <c r="E963" s="12" t="e">
        <f t="shared" si="14"/>
        <v>#DIV/0!</v>
      </c>
    </row>
    <row r="964" spans="1:5" ht="20.100000000000001" customHeight="1">
      <c r="A964" s="17" t="s">
        <v>877</v>
      </c>
      <c r="B964" s="18">
        <v>0</v>
      </c>
      <c r="C964" s="18">
        <v>0</v>
      </c>
      <c r="D964" s="18"/>
      <c r="E964" s="12" t="e">
        <f t="shared" si="14"/>
        <v>#DIV/0!</v>
      </c>
    </row>
    <row r="965" spans="1:5" ht="20.100000000000001" customHeight="1">
      <c r="A965" s="17" t="s">
        <v>299</v>
      </c>
      <c r="B965" s="18">
        <v>1450</v>
      </c>
      <c r="C965" s="18">
        <v>1450</v>
      </c>
      <c r="D965" s="18">
        <v>1521</v>
      </c>
      <c r="E965" s="12">
        <f t="shared" ref="E965:E1028" si="15">D965/C965*100</f>
        <v>104.89655172413792</v>
      </c>
    </row>
    <row r="966" spans="1:5" ht="20.100000000000001" customHeight="1">
      <c r="A966" s="17" t="s">
        <v>37</v>
      </c>
      <c r="B966" s="18">
        <v>716</v>
      </c>
      <c r="C966" s="18">
        <v>716</v>
      </c>
      <c r="D966" s="18">
        <v>751</v>
      </c>
      <c r="E966" s="12">
        <f t="shared" si="15"/>
        <v>104.88826815642457</v>
      </c>
    </row>
    <row r="967" spans="1:5" ht="20.100000000000001" customHeight="1">
      <c r="A967" s="17" t="s">
        <v>38</v>
      </c>
      <c r="B967" s="18">
        <v>185</v>
      </c>
      <c r="C967" s="18">
        <v>185</v>
      </c>
      <c r="D967" s="18">
        <v>194</v>
      </c>
      <c r="E967" s="12">
        <f t="shared" si="15"/>
        <v>104.86486486486486</v>
      </c>
    </row>
    <row r="968" spans="1:5" ht="20.100000000000001" customHeight="1">
      <c r="A968" s="17" t="s">
        <v>388</v>
      </c>
      <c r="B968" s="18">
        <v>0</v>
      </c>
      <c r="C968" s="18">
        <v>0</v>
      </c>
      <c r="D968" s="18"/>
      <c r="E968" s="12" t="e">
        <f t="shared" si="15"/>
        <v>#DIV/0!</v>
      </c>
    </row>
    <row r="969" spans="1:5" ht="20.100000000000001" customHeight="1">
      <c r="A969" s="17" t="s">
        <v>878</v>
      </c>
      <c r="B969" s="18">
        <v>0</v>
      </c>
      <c r="C969" s="18">
        <v>0</v>
      </c>
      <c r="D969" s="18"/>
      <c r="E969" s="12" t="e">
        <f t="shared" si="15"/>
        <v>#DIV/0!</v>
      </c>
    </row>
    <row r="970" spans="1:5" ht="20.100000000000001" customHeight="1">
      <c r="A970" s="17" t="s">
        <v>300</v>
      </c>
      <c r="B970" s="18">
        <v>341</v>
      </c>
      <c r="C970" s="18">
        <v>341</v>
      </c>
      <c r="D970" s="18">
        <v>358</v>
      </c>
      <c r="E970" s="12">
        <f t="shared" si="15"/>
        <v>104.98533724340176</v>
      </c>
    </row>
    <row r="971" spans="1:5" ht="20.100000000000001" customHeight="1">
      <c r="A971" s="17" t="s">
        <v>879</v>
      </c>
      <c r="B971" s="18">
        <v>0</v>
      </c>
      <c r="C971" s="18">
        <v>0</v>
      </c>
      <c r="D971" s="18"/>
      <c r="E971" s="12" t="e">
        <f t="shared" si="15"/>
        <v>#DIV/0!</v>
      </c>
    </row>
    <row r="972" spans="1:5" ht="20.100000000000001" customHeight="1">
      <c r="A972" s="17" t="s">
        <v>880</v>
      </c>
      <c r="B972" s="18">
        <v>0</v>
      </c>
      <c r="C972" s="18">
        <v>0</v>
      </c>
      <c r="D972" s="18"/>
      <c r="E972" s="12" t="e">
        <f t="shared" si="15"/>
        <v>#DIV/0!</v>
      </c>
    </row>
    <row r="973" spans="1:5" ht="20.100000000000001" customHeight="1">
      <c r="A973" s="17" t="s">
        <v>301</v>
      </c>
      <c r="B973" s="18">
        <v>208</v>
      </c>
      <c r="C973" s="18">
        <v>208</v>
      </c>
      <c r="D973" s="18">
        <v>218</v>
      </c>
      <c r="E973" s="12">
        <f t="shared" si="15"/>
        <v>104.80769230769231</v>
      </c>
    </row>
    <row r="974" spans="1:5" ht="20.100000000000001" customHeight="1">
      <c r="A974" s="17" t="s">
        <v>881</v>
      </c>
      <c r="B974" s="18">
        <v>280</v>
      </c>
      <c r="C974" s="18">
        <v>280</v>
      </c>
      <c r="D974" s="18">
        <v>294</v>
      </c>
      <c r="E974" s="12">
        <f t="shared" si="15"/>
        <v>105</v>
      </c>
    </row>
    <row r="975" spans="1:5" ht="20.100000000000001" customHeight="1">
      <c r="A975" s="17" t="s">
        <v>37</v>
      </c>
      <c r="B975" s="18">
        <v>0</v>
      </c>
      <c r="C975" s="18">
        <v>0</v>
      </c>
      <c r="D975" s="18"/>
      <c r="E975" s="12" t="e">
        <f t="shared" si="15"/>
        <v>#DIV/0!</v>
      </c>
    </row>
    <row r="976" spans="1:5" ht="20.100000000000001" customHeight="1">
      <c r="A976" s="17" t="s">
        <v>38</v>
      </c>
      <c r="B976" s="18">
        <v>280</v>
      </c>
      <c r="C976" s="18">
        <v>280</v>
      </c>
      <c r="D976" s="18">
        <v>294</v>
      </c>
      <c r="E976" s="12">
        <f t="shared" si="15"/>
        <v>105</v>
      </c>
    </row>
    <row r="977" spans="1:5" ht="20.100000000000001" customHeight="1">
      <c r="A977" s="17" t="s">
        <v>388</v>
      </c>
      <c r="B977" s="18">
        <v>0</v>
      </c>
      <c r="C977" s="18">
        <v>0</v>
      </c>
      <c r="D977" s="18"/>
      <c r="E977" s="12" t="e">
        <f t="shared" si="15"/>
        <v>#DIV/0!</v>
      </c>
    </row>
    <row r="978" spans="1:5" ht="20.100000000000001" customHeight="1">
      <c r="A978" s="17" t="s">
        <v>882</v>
      </c>
      <c r="B978" s="18">
        <v>0</v>
      </c>
      <c r="C978" s="18">
        <v>0</v>
      </c>
      <c r="D978" s="18"/>
      <c r="E978" s="12" t="e">
        <f t="shared" si="15"/>
        <v>#DIV/0!</v>
      </c>
    </row>
    <row r="979" spans="1:5" ht="20.100000000000001" customHeight="1">
      <c r="A979" s="17" t="s">
        <v>883</v>
      </c>
      <c r="B979" s="18">
        <v>0</v>
      </c>
      <c r="C979" s="18">
        <v>0</v>
      </c>
      <c r="D979" s="18"/>
      <c r="E979" s="12" t="e">
        <f t="shared" si="15"/>
        <v>#DIV/0!</v>
      </c>
    </row>
    <row r="980" spans="1:5" ht="20.100000000000001" customHeight="1">
      <c r="A980" s="17" t="s">
        <v>884</v>
      </c>
      <c r="B980" s="18">
        <v>0</v>
      </c>
      <c r="C980" s="18">
        <v>0</v>
      </c>
      <c r="D980" s="18"/>
      <c r="E980" s="12" t="e">
        <f t="shared" si="15"/>
        <v>#DIV/0!</v>
      </c>
    </row>
    <row r="981" spans="1:5" ht="20.100000000000001" customHeight="1">
      <c r="A981" s="17" t="s">
        <v>302</v>
      </c>
      <c r="B981" s="18">
        <v>7315</v>
      </c>
      <c r="C981" s="18">
        <v>7315</v>
      </c>
      <c r="D981" s="18">
        <v>7676</v>
      </c>
      <c r="E981" s="12">
        <f t="shared" si="15"/>
        <v>104.93506493506493</v>
      </c>
    </row>
    <row r="982" spans="1:5" ht="20.100000000000001" customHeight="1">
      <c r="A982" s="17" t="s">
        <v>37</v>
      </c>
      <c r="B982" s="18">
        <v>0</v>
      </c>
      <c r="C982" s="18">
        <v>0</v>
      </c>
      <c r="D982" s="18"/>
      <c r="E982" s="12" t="e">
        <f t="shared" si="15"/>
        <v>#DIV/0!</v>
      </c>
    </row>
    <row r="983" spans="1:5" ht="20.100000000000001" customHeight="1">
      <c r="A983" s="17" t="s">
        <v>38</v>
      </c>
      <c r="B983" s="18">
        <v>0</v>
      </c>
      <c r="C983" s="18">
        <v>0</v>
      </c>
      <c r="D983" s="18"/>
      <c r="E983" s="12" t="e">
        <f t="shared" si="15"/>
        <v>#DIV/0!</v>
      </c>
    </row>
    <row r="984" spans="1:5" ht="20.100000000000001" customHeight="1">
      <c r="A984" s="17" t="s">
        <v>388</v>
      </c>
      <c r="B984" s="18">
        <v>0</v>
      </c>
      <c r="C984" s="18">
        <v>0</v>
      </c>
      <c r="D984" s="18"/>
      <c r="E984" s="12" t="e">
        <f t="shared" si="15"/>
        <v>#DIV/0!</v>
      </c>
    </row>
    <row r="985" spans="1:5" ht="20.100000000000001" customHeight="1">
      <c r="A985" s="17" t="s">
        <v>885</v>
      </c>
      <c r="B985" s="18">
        <v>0</v>
      </c>
      <c r="C985" s="18">
        <v>0</v>
      </c>
      <c r="D985" s="18"/>
      <c r="E985" s="12" t="e">
        <f t="shared" si="15"/>
        <v>#DIV/0!</v>
      </c>
    </row>
    <row r="986" spans="1:5" ht="20.100000000000001" customHeight="1">
      <c r="A986" s="17" t="s">
        <v>886</v>
      </c>
      <c r="B986" s="18">
        <v>35</v>
      </c>
      <c r="C986" s="18">
        <v>35</v>
      </c>
      <c r="D986" s="18">
        <v>37</v>
      </c>
      <c r="E986" s="12">
        <f t="shared" si="15"/>
        <v>105.71428571428572</v>
      </c>
    </row>
    <row r="987" spans="1:5" ht="20.100000000000001" customHeight="1">
      <c r="A987" s="17" t="s">
        <v>303</v>
      </c>
      <c r="B987" s="18">
        <v>7280</v>
      </c>
      <c r="C987" s="18">
        <v>7280</v>
      </c>
      <c r="D987" s="18">
        <v>7639</v>
      </c>
      <c r="E987" s="12">
        <f t="shared" si="15"/>
        <v>104.93131868131869</v>
      </c>
    </row>
    <row r="988" spans="1:5" ht="20.100000000000001" customHeight="1">
      <c r="A988" s="17" t="s">
        <v>304</v>
      </c>
      <c r="B988" s="18">
        <v>0</v>
      </c>
      <c r="C988" s="18">
        <v>0</v>
      </c>
      <c r="D988" s="18"/>
      <c r="E988" s="12" t="e">
        <f t="shared" si="15"/>
        <v>#DIV/0!</v>
      </c>
    </row>
    <row r="989" spans="1:5" ht="20.100000000000001" customHeight="1">
      <c r="A989" s="17" t="s">
        <v>887</v>
      </c>
      <c r="B989" s="18">
        <v>0</v>
      </c>
      <c r="C989" s="18">
        <v>0</v>
      </c>
      <c r="D989" s="18"/>
      <c r="E989" s="12" t="e">
        <f t="shared" si="15"/>
        <v>#DIV/0!</v>
      </c>
    </row>
    <row r="990" spans="1:5" ht="20.100000000000001" customHeight="1">
      <c r="A990" s="17" t="s">
        <v>888</v>
      </c>
      <c r="B990" s="18">
        <v>0</v>
      </c>
      <c r="C990" s="18">
        <v>0</v>
      </c>
      <c r="D990" s="18"/>
      <c r="E990" s="12" t="e">
        <f t="shared" si="15"/>
        <v>#DIV/0!</v>
      </c>
    </row>
    <row r="991" spans="1:5" ht="20.100000000000001" customHeight="1">
      <c r="A991" s="17" t="s">
        <v>889</v>
      </c>
      <c r="B991" s="18">
        <v>0</v>
      </c>
      <c r="C991" s="18">
        <v>0</v>
      </c>
      <c r="D991" s="18"/>
      <c r="E991" s="12" t="e">
        <f t="shared" si="15"/>
        <v>#DIV/0!</v>
      </c>
    </row>
    <row r="992" spans="1:5" ht="20.100000000000001" customHeight="1">
      <c r="A992" s="17" t="s">
        <v>890</v>
      </c>
      <c r="B992" s="18">
        <v>0</v>
      </c>
      <c r="C992" s="18">
        <v>0</v>
      </c>
      <c r="D992" s="18"/>
      <c r="E992" s="12" t="e">
        <f t="shared" si="15"/>
        <v>#DIV/0!</v>
      </c>
    </row>
    <row r="993" spans="1:5" ht="20.100000000000001" customHeight="1">
      <c r="A993" s="17" t="s">
        <v>891</v>
      </c>
      <c r="B993" s="18">
        <v>0</v>
      </c>
      <c r="C993" s="18">
        <v>0</v>
      </c>
      <c r="D993" s="18"/>
      <c r="E993" s="12" t="e">
        <f t="shared" si="15"/>
        <v>#DIV/0!</v>
      </c>
    </row>
    <row r="994" spans="1:5" ht="20.100000000000001" customHeight="1">
      <c r="A994" s="17" t="s">
        <v>305</v>
      </c>
      <c r="B994" s="18">
        <v>0</v>
      </c>
      <c r="C994" s="18">
        <v>0</v>
      </c>
      <c r="D994" s="18"/>
      <c r="E994" s="12" t="e">
        <f t="shared" si="15"/>
        <v>#DIV/0!</v>
      </c>
    </row>
    <row r="995" spans="1:5" ht="20.100000000000001" customHeight="1">
      <c r="A995" s="17" t="s">
        <v>306</v>
      </c>
      <c r="B995" s="18">
        <v>13408</v>
      </c>
      <c r="C995" s="18">
        <v>11208</v>
      </c>
      <c r="D995" s="18">
        <v>12000</v>
      </c>
      <c r="E995" s="12">
        <f t="shared" si="15"/>
        <v>107.06638115631692</v>
      </c>
    </row>
    <row r="996" spans="1:5" ht="20.100000000000001" customHeight="1">
      <c r="A996" s="17" t="s">
        <v>307</v>
      </c>
      <c r="B996" s="18">
        <v>4207</v>
      </c>
      <c r="C996" s="18">
        <v>4207</v>
      </c>
      <c r="D996" s="18">
        <v>4388</v>
      </c>
      <c r="E996" s="12">
        <f t="shared" si="15"/>
        <v>104.30235322082244</v>
      </c>
    </row>
    <row r="997" spans="1:5" ht="20.100000000000001" customHeight="1">
      <c r="A997" s="17" t="s">
        <v>37</v>
      </c>
      <c r="B997" s="18">
        <v>7</v>
      </c>
      <c r="C997" s="18">
        <v>7</v>
      </c>
      <c r="D997" s="18">
        <v>8</v>
      </c>
      <c r="E997" s="12">
        <f t="shared" si="15"/>
        <v>114.28571428571428</v>
      </c>
    </row>
    <row r="998" spans="1:5" ht="20.100000000000001" customHeight="1">
      <c r="A998" s="17" t="s">
        <v>38</v>
      </c>
      <c r="B998" s="18">
        <v>0</v>
      </c>
      <c r="C998" s="18">
        <v>0</v>
      </c>
      <c r="D998" s="18"/>
      <c r="E998" s="12" t="e">
        <f t="shared" si="15"/>
        <v>#DIV/0!</v>
      </c>
    </row>
    <row r="999" spans="1:5" ht="20.100000000000001" customHeight="1">
      <c r="A999" s="17" t="s">
        <v>388</v>
      </c>
      <c r="B999" s="18">
        <v>0</v>
      </c>
      <c r="C999" s="18">
        <v>0</v>
      </c>
      <c r="D999" s="18"/>
      <c r="E999" s="12" t="e">
        <f t="shared" si="15"/>
        <v>#DIV/0!</v>
      </c>
    </row>
    <row r="1000" spans="1:5" ht="20.100000000000001" customHeight="1">
      <c r="A1000" s="17" t="s">
        <v>892</v>
      </c>
      <c r="B1000" s="18">
        <v>190</v>
      </c>
      <c r="C1000" s="18">
        <v>190</v>
      </c>
      <c r="D1000" s="18">
        <v>198</v>
      </c>
      <c r="E1000" s="12">
        <f t="shared" si="15"/>
        <v>104.21052631578947</v>
      </c>
    </row>
    <row r="1001" spans="1:5" ht="20.100000000000001" customHeight="1">
      <c r="A1001" s="17" t="s">
        <v>893</v>
      </c>
      <c r="B1001" s="18">
        <v>0</v>
      </c>
      <c r="C1001" s="18">
        <v>0</v>
      </c>
      <c r="D1001" s="18"/>
      <c r="E1001" s="12" t="e">
        <f t="shared" si="15"/>
        <v>#DIV/0!</v>
      </c>
    </row>
    <row r="1002" spans="1:5" ht="20.100000000000001" customHeight="1">
      <c r="A1002" s="17" t="s">
        <v>894</v>
      </c>
      <c r="B1002" s="18">
        <v>0</v>
      </c>
      <c r="C1002" s="18">
        <v>0</v>
      </c>
      <c r="D1002" s="18"/>
      <c r="E1002" s="12" t="e">
        <f t="shared" si="15"/>
        <v>#DIV/0!</v>
      </c>
    </row>
    <row r="1003" spans="1:5" ht="20.100000000000001" customHeight="1">
      <c r="A1003" s="17" t="s">
        <v>895</v>
      </c>
      <c r="B1003" s="18">
        <v>0</v>
      </c>
      <c r="C1003" s="18">
        <v>0</v>
      </c>
      <c r="D1003" s="18"/>
      <c r="E1003" s="12" t="e">
        <f t="shared" si="15"/>
        <v>#DIV/0!</v>
      </c>
    </row>
    <row r="1004" spans="1:5" ht="20.100000000000001" customHeight="1">
      <c r="A1004" s="17" t="s">
        <v>253</v>
      </c>
      <c r="B1004" s="18">
        <v>0</v>
      </c>
      <c r="C1004" s="18">
        <v>0</v>
      </c>
      <c r="D1004" s="18"/>
      <c r="E1004" s="12" t="e">
        <f t="shared" si="15"/>
        <v>#DIV/0!</v>
      </c>
    </row>
    <row r="1005" spans="1:5" ht="20.100000000000001" customHeight="1">
      <c r="A1005" s="17" t="s">
        <v>308</v>
      </c>
      <c r="B1005" s="18">
        <v>4010</v>
      </c>
      <c r="C1005" s="18">
        <v>4010</v>
      </c>
      <c r="D1005" s="18">
        <v>4182</v>
      </c>
      <c r="E1005" s="12">
        <f t="shared" si="15"/>
        <v>104.28927680798006</v>
      </c>
    </row>
    <row r="1006" spans="1:5" ht="20.100000000000001" customHeight="1">
      <c r="A1006" s="17" t="s">
        <v>309</v>
      </c>
      <c r="B1006" s="18">
        <v>4705</v>
      </c>
      <c r="C1006" s="18">
        <v>4705</v>
      </c>
      <c r="D1006" s="18">
        <v>4908</v>
      </c>
      <c r="E1006" s="12">
        <f t="shared" si="15"/>
        <v>104.31455897980872</v>
      </c>
    </row>
    <row r="1007" spans="1:5" ht="20.100000000000001" customHeight="1">
      <c r="A1007" s="17" t="s">
        <v>37</v>
      </c>
      <c r="B1007" s="18">
        <v>852</v>
      </c>
      <c r="C1007" s="18">
        <v>852</v>
      </c>
      <c r="D1007" s="18">
        <v>889</v>
      </c>
      <c r="E1007" s="12">
        <f t="shared" si="15"/>
        <v>104.34272300469483</v>
      </c>
    </row>
    <row r="1008" spans="1:5" ht="20.100000000000001" customHeight="1">
      <c r="A1008" s="17" t="s">
        <v>38</v>
      </c>
      <c r="B1008" s="18">
        <v>385</v>
      </c>
      <c r="C1008" s="18">
        <v>385</v>
      </c>
      <c r="D1008" s="18">
        <v>402</v>
      </c>
      <c r="E1008" s="12">
        <f t="shared" si="15"/>
        <v>104.41558441558441</v>
      </c>
    </row>
    <row r="1009" spans="1:5" ht="20.100000000000001" customHeight="1">
      <c r="A1009" s="17" t="s">
        <v>388</v>
      </c>
      <c r="B1009" s="18">
        <v>0</v>
      </c>
      <c r="C1009" s="18">
        <v>0</v>
      </c>
      <c r="D1009" s="18"/>
      <c r="E1009" s="12" t="e">
        <f t="shared" si="15"/>
        <v>#DIV/0!</v>
      </c>
    </row>
    <row r="1010" spans="1:5" ht="20.100000000000001" customHeight="1">
      <c r="A1010" s="17" t="s">
        <v>310</v>
      </c>
      <c r="B1010" s="18">
        <v>0</v>
      </c>
      <c r="C1010" s="18">
        <v>0</v>
      </c>
      <c r="D1010" s="18"/>
      <c r="E1010" s="12" t="e">
        <f t="shared" si="15"/>
        <v>#DIV/0!</v>
      </c>
    </row>
    <row r="1011" spans="1:5" ht="20.100000000000001" customHeight="1">
      <c r="A1011" s="17" t="s">
        <v>896</v>
      </c>
      <c r="B1011" s="18">
        <v>0</v>
      </c>
      <c r="C1011" s="18">
        <v>0</v>
      </c>
      <c r="D1011" s="18"/>
      <c r="E1011" s="12" t="e">
        <f t="shared" si="15"/>
        <v>#DIV/0!</v>
      </c>
    </row>
    <row r="1012" spans="1:5" ht="20.100000000000001" customHeight="1">
      <c r="A1012" s="17" t="s">
        <v>311</v>
      </c>
      <c r="B1012" s="18">
        <v>3468</v>
      </c>
      <c r="C1012" s="18">
        <v>3468</v>
      </c>
      <c r="D1012" s="18">
        <v>3617</v>
      </c>
      <c r="E1012" s="12">
        <f t="shared" si="15"/>
        <v>104.29642445213378</v>
      </c>
    </row>
    <row r="1013" spans="1:5" ht="20.100000000000001" customHeight="1">
      <c r="A1013" s="17" t="s">
        <v>312</v>
      </c>
      <c r="B1013" s="18">
        <v>1850</v>
      </c>
      <c r="C1013" s="18">
        <v>1850</v>
      </c>
      <c r="D1013" s="18">
        <v>1929</v>
      </c>
      <c r="E1013" s="12">
        <f t="shared" si="15"/>
        <v>104.27027027027027</v>
      </c>
    </row>
    <row r="1014" spans="1:5" ht="20.100000000000001" customHeight="1">
      <c r="A1014" s="17" t="s">
        <v>37</v>
      </c>
      <c r="B1014" s="18">
        <v>0</v>
      </c>
      <c r="C1014" s="18">
        <v>0</v>
      </c>
      <c r="D1014" s="18"/>
      <c r="E1014" s="12" t="e">
        <f t="shared" si="15"/>
        <v>#DIV/0!</v>
      </c>
    </row>
    <row r="1015" spans="1:5" ht="20.100000000000001" customHeight="1">
      <c r="A1015" s="17" t="s">
        <v>38</v>
      </c>
      <c r="B1015" s="18">
        <v>0</v>
      </c>
      <c r="C1015" s="18">
        <v>0</v>
      </c>
      <c r="D1015" s="18"/>
      <c r="E1015" s="12" t="e">
        <f t="shared" si="15"/>
        <v>#DIV/0!</v>
      </c>
    </row>
    <row r="1016" spans="1:5" ht="20.100000000000001" customHeight="1">
      <c r="A1016" s="17" t="s">
        <v>388</v>
      </c>
      <c r="B1016" s="18">
        <v>0</v>
      </c>
      <c r="C1016" s="18">
        <v>0</v>
      </c>
      <c r="D1016" s="18"/>
      <c r="E1016" s="12" t="e">
        <f t="shared" si="15"/>
        <v>#DIV/0!</v>
      </c>
    </row>
    <row r="1017" spans="1:5" ht="20.100000000000001" customHeight="1">
      <c r="A1017" s="17" t="s">
        <v>897</v>
      </c>
      <c r="B1017" s="18">
        <v>0</v>
      </c>
      <c r="C1017" s="18">
        <v>0</v>
      </c>
      <c r="D1017" s="18"/>
      <c r="E1017" s="12" t="e">
        <f t="shared" si="15"/>
        <v>#DIV/0!</v>
      </c>
    </row>
    <row r="1018" spans="1:5" ht="20.100000000000001" customHeight="1">
      <c r="A1018" s="17" t="s">
        <v>313</v>
      </c>
      <c r="B1018" s="18">
        <v>1850</v>
      </c>
      <c r="C1018" s="18">
        <v>1850</v>
      </c>
      <c r="D1018" s="18">
        <v>1929</v>
      </c>
      <c r="E1018" s="12">
        <f t="shared" si="15"/>
        <v>104.27027027027027</v>
      </c>
    </row>
    <row r="1019" spans="1:5" ht="20.100000000000001" customHeight="1">
      <c r="A1019" s="17" t="s">
        <v>314</v>
      </c>
      <c r="B1019" s="18">
        <v>2646</v>
      </c>
      <c r="C1019" s="18">
        <v>446</v>
      </c>
      <c r="D1019" s="18">
        <v>775</v>
      </c>
      <c r="E1019" s="12">
        <f t="shared" si="15"/>
        <v>173.76681614349775</v>
      </c>
    </row>
    <row r="1020" spans="1:5" ht="20.100000000000001" customHeight="1">
      <c r="A1020" s="17" t="s">
        <v>898</v>
      </c>
      <c r="B1020" s="18">
        <v>0</v>
      </c>
      <c r="C1020" s="18">
        <v>0</v>
      </c>
      <c r="D1020" s="18"/>
      <c r="E1020" s="12" t="e">
        <f t="shared" si="15"/>
        <v>#DIV/0!</v>
      </c>
    </row>
    <row r="1021" spans="1:5" ht="20.100000000000001" customHeight="1">
      <c r="A1021" s="17" t="s">
        <v>315</v>
      </c>
      <c r="B1021" s="18">
        <v>2646</v>
      </c>
      <c r="C1021" s="18">
        <v>446</v>
      </c>
      <c r="D1021" s="18">
        <v>775</v>
      </c>
      <c r="E1021" s="12">
        <f t="shared" si="15"/>
        <v>173.76681614349775</v>
      </c>
    </row>
    <row r="1022" spans="1:5" ht="20.100000000000001" customHeight="1">
      <c r="A1022" s="17" t="s">
        <v>899</v>
      </c>
      <c r="B1022" s="18">
        <v>607</v>
      </c>
      <c r="C1022" s="18">
        <v>607</v>
      </c>
      <c r="D1022" s="18">
        <v>700</v>
      </c>
      <c r="E1022" s="12">
        <f t="shared" si="15"/>
        <v>115.32125205930808</v>
      </c>
    </row>
    <row r="1023" spans="1:5" ht="20.100000000000001" customHeight="1">
      <c r="A1023" s="17" t="s">
        <v>900</v>
      </c>
      <c r="B1023" s="18">
        <v>50</v>
      </c>
      <c r="C1023" s="18">
        <v>50</v>
      </c>
      <c r="D1023" s="18">
        <v>58</v>
      </c>
      <c r="E1023" s="12">
        <f t="shared" si="15"/>
        <v>115.99999999999999</v>
      </c>
    </row>
    <row r="1024" spans="1:5" ht="20.100000000000001" customHeight="1">
      <c r="A1024" s="17" t="s">
        <v>37</v>
      </c>
      <c r="B1024" s="18">
        <v>0</v>
      </c>
      <c r="C1024" s="18">
        <v>0</v>
      </c>
      <c r="D1024" s="18"/>
      <c r="E1024" s="12" t="e">
        <f t="shared" si="15"/>
        <v>#DIV/0!</v>
      </c>
    </row>
    <row r="1025" spans="1:5" ht="20.100000000000001" customHeight="1">
      <c r="A1025" s="17" t="s">
        <v>38</v>
      </c>
      <c r="B1025" s="18">
        <v>50</v>
      </c>
      <c r="C1025" s="18">
        <v>50</v>
      </c>
      <c r="D1025" s="18">
        <v>58</v>
      </c>
      <c r="E1025" s="12">
        <f t="shared" si="15"/>
        <v>115.99999999999999</v>
      </c>
    </row>
    <row r="1026" spans="1:5" ht="20.100000000000001" customHeight="1">
      <c r="A1026" s="17" t="s">
        <v>388</v>
      </c>
      <c r="B1026" s="18">
        <v>0</v>
      </c>
      <c r="C1026" s="18">
        <v>0</v>
      </c>
      <c r="D1026" s="18"/>
      <c r="E1026" s="12" t="e">
        <f t="shared" si="15"/>
        <v>#DIV/0!</v>
      </c>
    </row>
    <row r="1027" spans="1:5" ht="20.100000000000001" customHeight="1">
      <c r="A1027" s="17" t="s">
        <v>901</v>
      </c>
      <c r="B1027" s="18">
        <v>0</v>
      </c>
      <c r="C1027" s="18">
        <v>0</v>
      </c>
      <c r="D1027" s="18"/>
      <c r="E1027" s="12" t="e">
        <f t="shared" si="15"/>
        <v>#DIV/0!</v>
      </c>
    </row>
    <row r="1028" spans="1:5" ht="20.100000000000001" customHeight="1">
      <c r="A1028" s="17" t="s">
        <v>253</v>
      </c>
      <c r="B1028" s="18">
        <v>0</v>
      </c>
      <c r="C1028" s="18">
        <v>0</v>
      </c>
      <c r="D1028" s="18"/>
      <c r="E1028" s="12" t="e">
        <f t="shared" si="15"/>
        <v>#DIV/0!</v>
      </c>
    </row>
    <row r="1029" spans="1:5" ht="20.100000000000001" customHeight="1">
      <c r="A1029" s="17" t="s">
        <v>902</v>
      </c>
      <c r="B1029" s="18">
        <v>0</v>
      </c>
      <c r="C1029" s="18">
        <v>0</v>
      </c>
      <c r="D1029" s="18"/>
      <c r="E1029" s="12" t="e">
        <f t="shared" ref="E1029:E1092" si="16">D1029/C1029*100</f>
        <v>#DIV/0!</v>
      </c>
    </row>
    <row r="1030" spans="1:5" ht="20.100000000000001" customHeight="1">
      <c r="A1030" s="17" t="s">
        <v>903</v>
      </c>
      <c r="B1030" s="18">
        <v>70</v>
      </c>
      <c r="C1030" s="18">
        <v>70</v>
      </c>
      <c r="D1030" s="18">
        <v>81</v>
      </c>
      <c r="E1030" s="12">
        <f t="shared" si="16"/>
        <v>115.71428571428572</v>
      </c>
    </row>
    <row r="1031" spans="1:5" ht="20.100000000000001" customHeight="1">
      <c r="A1031" s="17" t="s">
        <v>904</v>
      </c>
      <c r="B1031" s="18">
        <v>0</v>
      </c>
      <c r="C1031" s="18">
        <v>0</v>
      </c>
      <c r="D1031" s="18"/>
      <c r="E1031" s="12" t="e">
        <f t="shared" si="16"/>
        <v>#DIV/0!</v>
      </c>
    </row>
    <row r="1032" spans="1:5" ht="20.100000000000001" customHeight="1">
      <c r="A1032" s="17" t="s">
        <v>905</v>
      </c>
      <c r="B1032" s="18">
        <v>0</v>
      </c>
      <c r="C1032" s="18">
        <v>0</v>
      </c>
      <c r="D1032" s="18"/>
      <c r="E1032" s="12" t="e">
        <f t="shared" si="16"/>
        <v>#DIV/0!</v>
      </c>
    </row>
    <row r="1033" spans="1:5" ht="20.100000000000001" customHeight="1">
      <c r="A1033" s="17" t="s">
        <v>906</v>
      </c>
      <c r="B1033" s="18">
        <v>0</v>
      </c>
      <c r="C1033" s="18">
        <v>0</v>
      </c>
      <c r="D1033" s="18"/>
      <c r="E1033" s="12" t="e">
        <f t="shared" si="16"/>
        <v>#DIV/0!</v>
      </c>
    </row>
    <row r="1034" spans="1:5" ht="20.100000000000001" customHeight="1">
      <c r="A1034" s="17" t="s">
        <v>907</v>
      </c>
      <c r="B1034" s="18">
        <v>0</v>
      </c>
      <c r="C1034" s="18">
        <v>0</v>
      </c>
      <c r="D1034" s="18"/>
      <c r="E1034" s="12" t="e">
        <f t="shared" si="16"/>
        <v>#DIV/0!</v>
      </c>
    </row>
    <row r="1035" spans="1:5" ht="20.100000000000001" customHeight="1">
      <c r="A1035" s="17" t="s">
        <v>908</v>
      </c>
      <c r="B1035" s="18">
        <v>0</v>
      </c>
      <c r="C1035" s="18">
        <v>0</v>
      </c>
      <c r="D1035" s="18"/>
      <c r="E1035" s="12" t="e">
        <f t="shared" si="16"/>
        <v>#DIV/0!</v>
      </c>
    </row>
    <row r="1036" spans="1:5" ht="20.100000000000001" customHeight="1">
      <c r="A1036" s="17" t="s">
        <v>909</v>
      </c>
      <c r="B1036" s="18">
        <v>0</v>
      </c>
      <c r="C1036" s="18">
        <v>0</v>
      </c>
      <c r="D1036" s="18"/>
      <c r="E1036" s="12" t="e">
        <f t="shared" si="16"/>
        <v>#DIV/0!</v>
      </c>
    </row>
    <row r="1037" spans="1:5" ht="20.100000000000001" customHeight="1">
      <c r="A1037" s="17" t="s">
        <v>910</v>
      </c>
      <c r="B1037" s="18">
        <v>0</v>
      </c>
      <c r="C1037" s="18">
        <v>0</v>
      </c>
      <c r="D1037" s="18"/>
      <c r="E1037" s="12" t="e">
        <f t="shared" si="16"/>
        <v>#DIV/0!</v>
      </c>
    </row>
    <row r="1038" spans="1:5" ht="20.100000000000001" customHeight="1">
      <c r="A1038" s="17" t="s">
        <v>911</v>
      </c>
      <c r="B1038" s="18">
        <v>0</v>
      </c>
      <c r="C1038" s="18">
        <v>0</v>
      </c>
      <c r="D1038" s="18"/>
      <c r="E1038" s="12" t="e">
        <f t="shared" si="16"/>
        <v>#DIV/0!</v>
      </c>
    </row>
    <row r="1039" spans="1:5" ht="20.100000000000001" customHeight="1">
      <c r="A1039" s="17" t="s">
        <v>912</v>
      </c>
      <c r="B1039" s="18">
        <v>70</v>
      </c>
      <c r="C1039" s="18">
        <v>70</v>
      </c>
      <c r="D1039" s="18">
        <v>81</v>
      </c>
      <c r="E1039" s="12">
        <f t="shared" si="16"/>
        <v>115.71428571428572</v>
      </c>
    </row>
    <row r="1040" spans="1:5" ht="20.100000000000001" customHeight="1">
      <c r="A1040" s="17" t="s">
        <v>913</v>
      </c>
      <c r="B1040" s="18">
        <v>0</v>
      </c>
      <c r="C1040" s="18">
        <v>0</v>
      </c>
      <c r="D1040" s="18"/>
      <c r="E1040" s="12" t="e">
        <f t="shared" si="16"/>
        <v>#DIV/0!</v>
      </c>
    </row>
    <row r="1041" spans="1:5" ht="20.100000000000001" customHeight="1">
      <c r="A1041" s="17" t="s">
        <v>914</v>
      </c>
      <c r="B1041" s="18">
        <v>0</v>
      </c>
      <c r="C1041" s="18">
        <v>0</v>
      </c>
      <c r="D1041" s="18"/>
      <c r="E1041" s="12" t="e">
        <f t="shared" si="16"/>
        <v>#DIV/0!</v>
      </c>
    </row>
    <row r="1042" spans="1:5" ht="20.100000000000001" customHeight="1">
      <c r="A1042" s="17" t="s">
        <v>915</v>
      </c>
      <c r="B1042" s="18">
        <v>0</v>
      </c>
      <c r="C1042" s="18">
        <v>0</v>
      </c>
      <c r="D1042" s="18"/>
      <c r="E1042" s="12" t="e">
        <f t="shared" si="16"/>
        <v>#DIV/0!</v>
      </c>
    </row>
    <row r="1043" spans="1:5" ht="20.100000000000001" customHeight="1">
      <c r="A1043" s="17" t="s">
        <v>916</v>
      </c>
      <c r="B1043" s="18">
        <v>0</v>
      </c>
      <c r="C1043" s="18">
        <v>0</v>
      </c>
      <c r="D1043" s="18"/>
      <c r="E1043" s="12" t="e">
        <f t="shared" si="16"/>
        <v>#DIV/0!</v>
      </c>
    </row>
    <row r="1044" spans="1:5" ht="20.100000000000001" customHeight="1">
      <c r="A1044" s="17" t="s">
        <v>917</v>
      </c>
      <c r="B1044" s="18">
        <v>0</v>
      </c>
      <c r="C1044" s="18">
        <v>0</v>
      </c>
      <c r="D1044" s="18"/>
      <c r="E1044" s="12" t="e">
        <f t="shared" si="16"/>
        <v>#DIV/0!</v>
      </c>
    </row>
    <row r="1045" spans="1:5" ht="20.100000000000001" customHeight="1">
      <c r="A1045" s="17" t="s">
        <v>918</v>
      </c>
      <c r="B1045" s="18">
        <v>0</v>
      </c>
      <c r="C1045" s="18">
        <v>0</v>
      </c>
      <c r="D1045" s="18"/>
      <c r="E1045" s="12" t="e">
        <f t="shared" si="16"/>
        <v>#DIV/0!</v>
      </c>
    </row>
    <row r="1046" spans="1:5" ht="20.100000000000001" customHeight="1">
      <c r="A1046" s="17" t="s">
        <v>919</v>
      </c>
      <c r="B1046" s="18">
        <v>0</v>
      </c>
      <c r="C1046" s="18">
        <v>0</v>
      </c>
      <c r="D1046" s="18"/>
      <c r="E1046" s="12" t="e">
        <f t="shared" si="16"/>
        <v>#DIV/0!</v>
      </c>
    </row>
    <row r="1047" spans="1:5" ht="20.100000000000001" customHeight="1">
      <c r="A1047" s="17" t="s">
        <v>920</v>
      </c>
      <c r="B1047" s="18">
        <v>0</v>
      </c>
      <c r="C1047" s="18">
        <v>0</v>
      </c>
      <c r="D1047" s="18"/>
      <c r="E1047" s="12" t="e">
        <f t="shared" si="16"/>
        <v>#DIV/0!</v>
      </c>
    </row>
    <row r="1048" spans="1:5" ht="20.100000000000001" customHeight="1">
      <c r="A1048" s="17" t="s">
        <v>921</v>
      </c>
      <c r="B1048" s="18">
        <v>0</v>
      </c>
      <c r="C1048" s="18">
        <v>0</v>
      </c>
      <c r="D1048" s="18"/>
      <c r="E1048" s="12" t="e">
        <f t="shared" si="16"/>
        <v>#DIV/0!</v>
      </c>
    </row>
    <row r="1049" spans="1:5" ht="20.100000000000001" customHeight="1">
      <c r="A1049" s="17" t="s">
        <v>922</v>
      </c>
      <c r="B1049" s="18">
        <v>487</v>
      </c>
      <c r="C1049" s="18">
        <v>487</v>
      </c>
      <c r="D1049" s="18">
        <v>561</v>
      </c>
      <c r="E1049" s="12">
        <f t="shared" si="16"/>
        <v>115.19507186858316</v>
      </c>
    </row>
    <row r="1050" spans="1:5" ht="20.100000000000001" customHeight="1">
      <c r="A1050" s="17" t="s">
        <v>923</v>
      </c>
      <c r="B1050" s="18">
        <v>487</v>
      </c>
      <c r="C1050" s="18">
        <v>487</v>
      </c>
      <c r="D1050" s="18">
        <v>561</v>
      </c>
      <c r="E1050" s="12">
        <f t="shared" si="16"/>
        <v>115.19507186858316</v>
      </c>
    </row>
    <row r="1051" spans="1:5" ht="20.100000000000001" customHeight="1">
      <c r="A1051" s="17" t="s">
        <v>924</v>
      </c>
      <c r="B1051" s="18">
        <v>1005</v>
      </c>
      <c r="C1051" s="18">
        <v>1005</v>
      </c>
      <c r="D1051" s="18">
        <v>1055</v>
      </c>
      <c r="E1051" s="12">
        <f t="shared" si="16"/>
        <v>104.97512437810946</v>
      </c>
    </row>
    <row r="1052" spans="1:5" ht="20.100000000000001" customHeight="1">
      <c r="A1052" s="17" t="s">
        <v>925</v>
      </c>
      <c r="B1052" s="18">
        <v>0</v>
      </c>
      <c r="C1052" s="18">
        <v>0</v>
      </c>
      <c r="D1052" s="18"/>
      <c r="E1052" s="12" t="e">
        <f t="shared" si="16"/>
        <v>#DIV/0!</v>
      </c>
    </row>
    <row r="1053" spans="1:5" ht="20.100000000000001" customHeight="1">
      <c r="A1053" s="17" t="s">
        <v>926</v>
      </c>
      <c r="B1053" s="18">
        <v>0</v>
      </c>
      <c r="C1053" s="18">
        <v>0</v>
      </c>
      <c r="D1053" s="18"/>
      <c r="E1053" s="12" t="e">
        <f t="shared" si="16"/>
        <v>#DIV/0!</v>
      </c>
    </row>
    <row r="1054" spans="1:5" ht="20.100000000000001" customHeight="1">
      <c r="A1054" s="17" t="s">
        <v>927</v>
      </c>
      <c r="B1054" s="18">
        <v>0</v>
      </c>
      <c r="C1054" s="18">
        <v>0</v>
      </c>
      <c r="D1054" s="18"/>
      <c r="E1054" s="12" t="e">
        <f t="shared" si="16"/>
        <v>#DIV/0!</v>
      </c>
    </row>
    <row r="1055" spans="1:5" ht="20.100000000000001" customHeight="1">
      <c r="A1055" s="17" t="s">
        <v>928</v>
      </c>
      <c r="B1055" s="18">
        <v>910</v>
      </c>
      <c r="C1055" s="18">
        <v>910</v>
      </c>
      <c r="D1055" s="18">
        <v>955</v>
      </c>
      <c r="E1055" s="12">
        <f t="shared" si="16"/>
        <v>104.94505494505495</v>
      </c>
    </row>
    <row r="1056" spans="1:5" ht="20.100000000000001" customHeight="1">
      <c r="A1056" s="17" t="s">
        <v>929</v>
      </c>
      <c r="B1056" s="18">
        <v>0</v>
      </c>
      <c r="C1056" s="18">
        <v>0</v>
      </c>
      <c r="D1056" s="18"/>
      <c r="E1056" s="12" t="e">
        <f t="shared" si="16"/>
        <v>#DIV/0!</v>
      </c>
    </row>
    <row r="1057" spans="1:5" ht="20.100000000000001" customHeight="1">
      <c r="A1057" s="17" t="s">
        <v>252</v>
      </c>
      <c r="B1057" s="18">
        <v>0</v>
      </c>
      <c r="C1057" s="18">
        <v>0</v>
      </c>
      <c r="D1057" s="18"/>
      <c r="E1057" s="12" t="e">
        <f t="shared" si="16"/>
        <v>#DIV/0!</v>
      </c>
    </row>
    <row r="1058" spans="1:5" ht="20.100000000000001" customHeight="1">
      <c r="A1058" s="17" t="s">
        <v>930</v>
      </c>
      <c r="B1058" s="18">
        <v>0</v>
      </c>
      <c r="C1058" s="18">
        <v>0</v>
      </c>
      <c r="D1058" s="18"/>
      <c r="E1058" s="12" t="e">
        <f t="shared" si="16"/>
        <v>#DIV/0!</v>
      </c>
    </row>
    <row r="1059" spans="1:5" ht="20.100000000000001" customHeight="1">
      <c r="A1059" s="17" t="s">
        <v>931</v>
      </c>
      <c r="B1059" s="18">
        <v>0</v>
      </c>
      <c r="C1059" s="18">
        <v>0</v>
      </c>
      <c r="D1059" s="18"/>
      <c r="E1059" s="12" t="e">
        <f t="shared" si="16"/>
        <v>#DIV/0!</v>
      </c>
    </row>
    <row r="1060" spans="1:5" ht="20.100000000000001" customHeight="1">
      <c r="A1060" s="17" t="s">
        <v>932</v>
      </c>
      <c r="B1060" s="18">
        <v>95</v>
      </c>
      <c r="C1060" s="18">
        <v>95</v>
      </c>
      <c r="D1060" s="18">
        <v>100</v>
      </c>
      <c r="E1060" s="12">
        <f t="shared" si="16"/>
        <v>105.26315789473684</v>
      </c>
    </row>
    <row r="1061" spans="1:5" ht="20.100000000000001" customHeight="1">
      <c r="A1061" s="17" t="s">
        <v>933</v>
      </c>
      <c r="B1061" s="18">
        <v>24763</v>
      </c>
      <c r="C1061" s="18">
        <v>19763</v>
      </c>
      <c r="D1061" s="18">
        <v>20000</v>
      </c>
      <c r="E1061" s="12">
        <f t="shared" si="16"/>
        <v>101.19921064615696</v>
      </c>
    </row>
    <row r="1062" spans="1:5" ht="20.100000000000001" customHeight="1">
      <c r="A1062" s="17" t="s">
        <v>316</v>
      </c>
      <c r="B1062" s="18">
        <v>22157</v>
      </c>
      <c r="C1062" s="18">
        <v>17157</v>
      </c>
      <c r="D1062" s="18">
        <v>17256</v>
      </c>
      <c r="E1062" s="12">
        <f t="shared" si="16"/>
        <v>100.57702395523694</v>
      </c>
    </row>
    <row r="1063" spans="1:5" ht="20.100000000000001" customHeight="1">
      <c r="A1063" s="17" t="s">
        <v>37</v>
      </c>
      <c r="B1063" s="18">
        <v>2676</v>
      </c>
      <c r="C1063" s="18">
        <v>2676</v>
      </c>
      <c r="D1063" s="18">
        <v>2817</v>
      </c>
      <c r="E1063" s="12">
        <f t="shared" si="16"/>
        <v>105.26905829596413</v>
      </c>
    </row>
    <row r="1064" spans="1:5" ht="20.100000000000001" customHeight="1">
      <c r="A1064" s="17" t="s">
        <v>38</v>
      </c>
      <c r="B1064" s="18">
        <v>0</v>
      </c>
      <c r="C1064" s="18">
        <v>0</v>
      </c>
      <c r="D1064" s="18"/>
      <c r="E1064" s="12" t="e">
        <f t="shared" si="16"/>
        <v>#DIV/0!</v>
      </c>
    </row>
    <row r="1065" spans="1:5" ht="20.100000000000001" customHeight="1">
      <c r="A1065" s="17" t="s">
        <v>388</v>
      </c>
      <c r="B1065" s="18">
        <v>0</v>
      </c>
      <c r="C1065" s="18">
        <v>0</v>
      </c>
      <c r="D1065" s="18"/>
      <c r="E1065" s="12" t="e">
        <f t="shared" si="16"/>
        <v>#DIV/0!</v>
      </c>
    </row>
    <row r="1066" spans="1:5" ht="20.100000000000001" customHeight="1">
      <c r="A1066" s="17" t="s">
        <v>317</v>
      </c>
      <c r="B1066" s="18">
        <v>0</v>
      </c>
      <c r="C1066" s="18">
        <v>0</v>
      </c>
      <c r="D1066" s="18"/>
      <c r="E1066" s="12" t="e">
        <f t="shared" si="16"/>
        <v>#DIV/0!</v>
      </c>
    </row>
    <row r="1067" spans="1:5" ht="20.100000000000001" customHeight="1">
      <c r="A1067" s="17" t="s">
        <v>934</v>
      </c>
      <c r="B1067" s="18">
        <v>150</v>
      </c>
      <c r="C1067" s="18">
        <v>150</v>
      </c>
      <c r="D1067" s="18">
        <v>158</v>
      </c>
      <c r="E1067" s="12">
        <f t="shared" si="16"/>
        <v>105.33333333333333</v>
      </c>
    </row>
    <row r="1068" spans="1:5" ht="20.100000000000001" customHeight="1">
      <c r="A1068" s="17" t="s">
        <v>318</v>
      </c>
      <c r="B1068" s="18">
        <v>0</v>
      </c>
      <c r="C1068" s="18">
        <v>0</v>
      </c>
      <c r="D1068" s="18"/>
      <c r="E1068" s="12" t="e">
        <f t="shared" si="16"/>
        <v>#DIV/0!</v>
      </c>
    </row>
    <row r="1069" spans="1:5" ht="20.100000000000001" customHeight="1">
      <c r="A1069" s="17" t="s">
        <v>935</v>
      </c>
      <c r="B1069" s="18">
        <v>0</v>
      </c>
      <c r="C1069" s="18">
        <v>0</v>
      </c>
      <c r="D1069" s="18"/>
      <c r="E1069" s="12" t="e">
        <f t="shared" si="16"/>
        <v>#DIV/0!</v>
      </c>
    </row>
    <row r="1070" spans="1:5" ht="20.100000000000001" customHeight="1">
      <c r="A1070" s="17" t="s">
        <v>936</v>
      </c>
      <c r="B1070" s="18">
        <v>485</v>
      </c>
      <c r="C1070" s="18">
        <v>485</v>
      </c>
      <c r="D1070" s="18">
        <v>511</v>
      </c>
      <c r="E1070" s="12">
        <f t="shared" si="16"/>
        <v>105.36082474226805</v>
      </c>
    </row>
    <row r="1071" spans="1:5" ht="20.100000000000001" customHeight="1">
      <c r="A1071" s="17" t="s">
        <v>937</v>
      </c>
      <c r="B1071" s="18">
        <v>0</v>
      </c>
      <c r="C1071" s="18">
        <v>0</v>
      </c>
      <c r="D1071" s="18"/>
      <c r="E1071" s="12" t="e">
        <f t="shared" si="16"/>
        <v>#DIV/0!</v>
      </c>
    </row>
    <row r="1072" spans="1:5" ht="20.100000000000001" customHeight="1">
      <c r="A1072" s="17" t="s">
        <v>938</v>
      </c>
      <c r="B1072" s="18">
        <v>0</v>
      </c>
      <c r="C1072" s="18">
        <v>0</v>
      </c>
      <c r="D1072" s="18"/>
      <c r="E1072" s="12" t="e">
        <f t="shared" si="16"/>
        <v>#DIV/0!</v>
      </c>
    </row>
    <row r="1073" spans="1:5" ht="20.100000000000001" customHeight="1">
      <c r="A1073" s="17" t="s">
        <v>319</v>
      </c>
      <c r="B1073" s="18">
        <v>0</v>
      </c>
      <c r="C1073" s="18">
        <v>0</v>
      </c>
      <c r="D1073" s="18"/>
      <c r="E1073" s="12" t="e">
        <f t="shared" si="16"/>
        <v>#DIV/0!</v>
      </c>
    </row>
    <row r="1074" spans="1:5" ht="20.100000000000001" customHeight="1">
      <c r="A1074" s="17" t="s">
        <v>939</v>
      </c>
      <c r="B1074" s="18">
        <v>0</v>
      </c>
      <c r="C1074" s="18">
        <v>0</v>
      </c>
      <c r="D1074" s="18"/>
      <c r="E1074" s="12" t="e">
        <f t="shared" si="16"/>
        <v>#DIV/0!</v>
      </c>
    </row>
    <row r="1075" spans="1:5" ht="20.100000000000001" customHeight="1">
      <c r="A1075" s="17" t="s">
        <v>940</v>
      </c>
      <c r="B1075" s="18">
        <v>0</v>
      </c>
      <c r="C1075" s="18">
        <v>0</v>
      </c>
      <c r="D1075" s="18"/>
      <c r="E1075" s="12" t="e">
        <f t="shared" si="16"/>
        <v>#DIV/0!</v>
      </c>
    </row>
    <row r="1076" spans="1:5" ht="20.100000000000001" customHeight="1">
      <c r="A1076" s="17" t="s">
        <v>941</v>
      </c>
      <c r="B1076" s="18">
        <v>0</v>
      </c>
      <c r="C1076" s="18">
        <v>0</v>
      </c>
      <c r="D1076" s="18"/>
      <c r="E1076" s="12" t="e">
        <f t="shared" si="16"/>
        <v>#DIV/0!</v>
      </c>
    </row>
    <row r="1077" spans="1:5" ht="20.100000000000001" customHeight="1">
      <c r="A1077" s="17" t="s">
        <v>942</v>
      </c>
      <c r="B1077" s="18">
        <v>0</v>
      </c>
      <c r="C1077" s="18">
        <v>0</v>
      </c>
      <c r="D1077" s="18"/>
      <c r="E1077" s="12" t="e">
        <f t="shared" si="16"/>
        <v>#DIV/0!</v>
      </c>
    </row>
    <row r="1078" spans="1:5" ht="20.100000000000001" customHeight="1">
      <c r="A1078" s="17" t="s">
        <v>943</v>
      </c>
      <c r="B1078" s="18">
        <v>0</v>
      </c>
      <c r="C1078" s="18">
        <v>0</v>
      </c>
      <c r="D1078" s="18"/>
      <c r="E1078" s="12" t="e">
        <f t="shared" si="16"/>
        <v>#DIV/0!</v>
      </c>
    </row>
    <row r="1079" spans="1:5" ht="20.100000000000001" customHeight="1">
      <c r="A1079" s="17" t="s">
        <v>944</v>
      </c>
      <c r="B1079" s="18">
        <v>0</v>
      </c>
      <c r="C1079" s="18">
        <v>0</v>
      </c>
      <c r="D1079" s="18"/>
      <c r="E1079" s="12" t="e">
        <f t="shared" si="16"/>
        <v>#DIV/0!</v>
      </c>
    </row>
    <row r="1080" spans="1:5" ht="20.100000000000001" customHeight="1">
      <c r="A1080" s="17" t="s">
        <v>253</v>
      </c>
      <c r="B1080" s="18">
        <v>2502</v>
      </c>
      <c r="C1080" s="18">
        <v>2502</v>
      </c>
      <c r="D1080" s="18">
        <v>2635</v>
      </c>
      <c r="E1080" s="12">
        <f t="shared" si="16"/>
        <v>105.31574740207834</v>
      </c>
    </row>
    <row r="1081" spans="1:5" ht="20.100000000000001" customHeight="1">
      <c r="A1081" s="17" t="s">
        <v>320</v>
      </c>
      <c r="B1081" s="18">
        <v>16344</v>
      </c>
      <c r="C1081" s="18">
        <v>11344</v>
      </c>
      <c r="D1081" s="18">
        <v>11135</v>
      </c>
      <c r="E1081" s="12">
        <f t="shared" si="16"/>
        <v>98.157616361071931</v>
      </c>
    </row>
    <row r="1082" spans="1:5" ht="20.100000000000001" customHeight="1">
      <c r="A1082" s="17" t="s">
        <v>321</v>
      </c>
      <c r="B1082" s="18">
        <v>815</v>
      </c>
      <c r="C1082" s="18">
        <v>815</v>
      </c>
      <c r="D1082" s="18">
        <v>858</v>
      </c>
      <c r="E1082" s="12">
        <f t="shared" si="16"/>
        <v>105.27607361963189</v>
      </c>
    </row>
    <row r="1083" spans="1:5" ht="20.100000000000001" customHeight="1">
      <c r="A1083" s="17" t="s">
        <v>37</v>
      </c>
      <c r="B1083" s="18">
        <v>0</v>
      </c>
      <c r="C1083" s="18">
        <v>0</v>
      </c>
      <c r="D1083" s="18"/>
      <c r="E1083" s="12" t="e">
        <f t="shared" si="16"/>
        <v>#DIV/0!</v>
      </c>
    </row>
    <row r="1084" spans="1:5" ht="20.100000000000001" customHeight="1">
      <c r="A1084" s="17" t="s">
        <v>38</v>
      </c>
      <c r="B1084" s="18">
        <v>0</v>
      </c>
      <c r="C1084" s="18">
        <v>0</v>
      </c>
      <c r="D1084" s="18"/>
      <c r="E1084" s="12" t="e">
        <f t="shared" si="16"/>
        <v>#DIV/0!</v>
      </c>
    </row>
    <row r="1085" spans="1:5" ht="20.100000000000001" customHeight="1">
      <c r="A1085" s="17" t="s">
        <v>388</v>
      </c>
      <c r="B1085" s="18">
        <v>0</v>
      </c>
      <c r="C1085" s="18">
        <v>0</v>
      </c>
      <c r="D1085" s="18"/>
      <c r="E1085" s="12" t="e">
        <f t="shared" si="16"/>
        <v>#DIV/0!</v>
      </c>
    </row>
    <row r="1086" spans="1:5" ht="20.100000000000001" customHeight="1">
      <c r="A1086" s="17" t="s">
        <v>945</v>
      </c>
      <c r="B1086" s="18">
        <v>0</v>
      </c>
      <c r="C1086" s="18">
        <v>0</v>
      </c>
      <c r="D1086" s="18"/>
      <c r="E1086" s="12" t="e">
        <f t="shared" si="16"/>
        <v>#DIV/0!</v>
      </c>
    </row>
    <row r="1087" spans="1:5" ht="20.100000000000001" customHeight="1">
      <c r="A1087" s="17" t="s">
        <v>946</v>
      </c>
      <c r="B1087" s="18">
        <v>0</v>
      </c>
      <c r="C1087" s="18">
        <v>0</v>
      </c>
      <c r="D1087" s="18"/>
      <c r="E1087" s="12" t="e">
        <f t="shared" si="16"/>
        <v>#DIV/0!</v>
      </c>
    </row>
    <row r="1088" spans="1:5" ht="20.100000000000001" customHeight="1">
      <c r="A1088" s="17" t="s">
        <v>947</v>
      </c>
      <c r="B1088" s="18">
        <v>0</v>
      </c>
      <c r="C1088" s="18">
        <v>0</v>
      </c>
      <c r="D1088" s="18"/>
      <c r="E1088" s="12" t="e">
        <f t="shared" si="16"/>
        <v>#DIV/0!</v>
      </c>
    </row>
    <row r="1089" spans="1:5" ht="20.100000000000001" customHeight="1">
      <c r="A1089" s="17" t="s">
        <v>948</v>
      </c>
      <c r="B1089" s="18">
        <v>0</v>
      </c>
      <c r="C1089" s="18">
        <v>0</v>
      </c>
      <c r="D1089" s="18"/>
      <c r="E1089" s="12" t="e">
        <f t="shared" si="16"/>
        <v>#DIV/0!</v>
      </c>
    </row>
    <row r="1090" spans="1:5" ht="20.100000000000001" customHeight="1">
      <c r="A1090" s="17" t="s">
        <v>949</v>
      </c>
      <c r="B1090" s="18">
        <v>0</v>
      </c>
      <c r="C1090" s="18">
        <v>0</v>
      </c>
      <c r="D1090" s="18"/>
      <c r="E1090" s="12" t="e">
        <f t="shared" si="16"/>
        <v>#DIV/0!</v>
      </c>
    </row>
    <row r="1091" spans="1:5" ht="20.100000000000001" customHeight="1">
      <c r="A1091" s="17" t="s">
        <v>950</v>
      </c>
      <c r="B1091" s="18">
        <v>0</v>
      </c>
      <c r="C1091" s="18">
        <v>0</v>
      </c>
      <c r="D1091" s="18"/>
      <c r="E1091" s="12" t="e">
        <f t="shared" si="16"/>
        <v>#DIV/0!</v>
      </c>
    </row>
    <row r="1092" spans="1:5" ht="20.100000000000001" customHeight="1">
      <c r="A1092" s="17" t="s">
        <v>951</v>
      </c>
      <c r="B1092" s="18">
        <v>0</v>
      </c>
      <c r="C1092" s="18">
        <v>0</v>
      </c>
      <c r="D1092" s="18"/>
      <c r="E1092" s="12" t="e">
        <f t="shared" si="16"/>
        <v>#DIV/0!</v>
      </c>
    </row>
    <row r="1093" spans="1:5" ht="20.100000000000001" customHeight="1">
      <c r="A1093" s="17" t="s">
        <v>952</v>
      </c>
      <c r="B1093" s="18">
        <v>0</v>
      </c>
      <c r="C1093" s="18">
        <v>0</v>
      </c>
      <c r="D1093" s="18"/>
      <c r="E1093" s="12" t="e">
        <f t="shared" ref="E1093:E1156" si="17">D1093/C1093*100</f>
        <v>#DIV/0!</v>
      </c>
    </row>
    <row r="1094" spans="1:5" ht="20.100000000000001" customHeight="1">
      <c r="A1094" s="17" t="s">
        <v>953</v>
      </c>
      <c r="B1094" s="18">
        <v>0</v>
      </c>
      <c r="C1094" s="18">
        <v>0</v>
      </c>
      <c r="D1094" s="18"/>
      <c r="E1094" s="12" t="e">
        <f t="shared" si="17"/>
        <v>#DIV/0!</v>
      </c>
    </row>
    <row r="1095" spans="1:5" ht="20.100000000000001" customHeight="1">
      <c r="A1095" s="17" t="s">
        <v>954</v>
      </c>
      <c r="B1095" s="18">
        <v>0</v>
      </c>
      <c r="C1095" s="18">
        <v>0</v>
      </c>
      <c r="D1095" s="18"/>
      <c r="E1095" s="12" t="e">
        <f t="shared" si="17"/>
        <v>#DIV/0!</v>
      </c>
    </row>
    <row r="1096" spans="1:5" ht="20.100000000000001" customHeight="1">
      <c r="A1096" s="17" t="s">
        <v>955</v>
      </c>
      <c r="B1096" s="18">
        <v>0</v>
      </c>
      <c r="C1096" s="18">
        <v>0</v>
      </c>
      <c r="D1096" s="18"/>
      <c r="E1096" s="12" t="e">
        <f t="shared" si="17"/>
        <v>#DIV/0!</v>
      </c>
    </row>
    <row r="1097" spans="1:5" ht="20.100000000000001" customHeight="1">
      <c r="A1097" s="17" t="s">
        <v>956</v>
      </c>
      <c r="B1097" s="18">
        <v>0</v>
      </c>
      <c r="C1097" s="18">
        <v>0</v>
      </c>
      <c r="D1097" s="18"/>
      <c r="E1097" s="12" t="e">
        <f t="shared" si="17"/>
        <v>#DIV/0!</v>
      </c>
    </row>
    <row r="1098" spans="1:5" ht="20.100000000000001" customHeight="1">
      <c r="A1098" s="17" t="s">
        <v>957</v>
      </c>
      <c r="B1098" s="18">
        <v>0</v>
      </c>
      <c r="C1098" s="18">
        <v>0</v>
      </c>
      <c r="D1098" s="18"/>
      <c r="E1098" s="12" t="e">
        <f t="shared" si="17"/>
        <v>#DIV/0!</v>
      </c>
    </row>
    <row r="1099" spans="1:5" ht="20.100000000000001" customHeight="1">
      <c r="A1099" s="17" t="s">
        <v>958</v>
      </c>
      <c r="B1099" s="18">
        <v>815</v>
      </c>
      <c r="C1099" s="18">
        <v>815</v>
      </c>
      <c r="D1099" s="18">
        <v>858</v>
      </c>
      <c r="E1099" s="12">
        <f t="shared" si="17"/>
        <v>105.27607361963189</v>
      </c>
    </row>
    <row r="1100" spans="1:5" ht="20.100000000000001" customHeight="1">
      <c r="A1100" s="17" t="s">
        <v>253</v>
      </c>
      <c r="B1100" s="18">
        <v>0</v>
      </c>
      <c r="C1100" s="18">
        <v>0</v>
      </c>
      <c r="D1100" s="18"/>
      <c r="E1100" s="12" t="e">
        <f t="shared" si="17"/>
        <v>#DIV/0!</v>
      </c>
    </row>
    <row r="1101" spans="1:5" ht="20.100000000000001" customHeight="1">
      <c r="A1101" s="17" t="s">
        <v>322</v>
      </c>
      <c r="B1101" s="18">
        <v>0</v>
      </c>
      <c r="C1101" s="18">
        <v>0</v>
      </c>
      <c r="D1101" s="18"/>
      <c r="E1101" s="12" t="e">
        <f t="shared" si="17"/>
        <v>#DIV/0!</v>
      </c>
    </row>
    <row r="1102" spans="1:5" ht="20.100000000000001" customHeight="1">
      <c r="A1102" s="17" t="s">
        <v>959</v>
      </c>
      <c r="B1102" s="18">
        <v>801</v>
      </c>
      <c r="C1102" s="18">
        <v>801</v>
      </c>
      <c r="D1102" s="18">
        <v>843</v>
      </c>
      <c r="E1102" s="12">
        <f t="shared" si="17"/>
        <v>105.24344569288388</v>
      </c>
    </row>
    <row r="1103" spans="1:5" ht="20.100000000000001" customHeight="1">
      <c r="A1103" s="17" t="s">
        <v>37</v>
      </c>
      <c r="B1103" s="18">
        <v>0</v>
      </c>
      <c r="C1103" s="18">
        <v>0</v>
      </c>
      <c r="D1103" s="18"/>
      <c r="E1103" s="12" t="e">
        <f t="shared" si="17"/>
        <v>#DIV/0!</v>
      </c>
    </row>
    <row r="1104" spans="1:5" ht="20.100000000000001" customHeight="1">
      <c r="A1104" s="17" t="s">
        <v>38</v>
      </c>
      <c r="B1104" s="18">
        <v>0</v>
      </c>
      <c r="C1104" s="18">
        <v>0</v>
      </c>
      <c r="D1104" s="18"/>
      <c r="E1104" s="12" t="e">
        <f t="shared" si="17"/>
        <v>#DIV/0!</v>
      </c>
    </row>
    <row r="1105" spans="1:5" ht="20.100000000000001" customHeight="1">
      <c r="A1105" s="17" t="s">
        <v>388</v>
      </c>
      <c r="B1105" s="18">
        <v>0</v>
      </c>
      <c r="C1105" s="18">
        <v>0</v>
      </c>
      <c r="D1105" s="18"/>
      <c r="E1105" s="12" t="e">
        <f t="shared" si="17"/>
        <v>#DIV/0!</v>
      </c>
    </row>
    <row r="1106" spans="1:5" ht="20.100000000000001" customHeight="1">
      <c r="A1106" s="17" t="s">
        <v>960</v>
      </c>
      <c r="B1106" s="18">
        <v>801</v>
      </c>
      <c r="C1106" s="18">
        <v>801</v>
      </c>
      <c r="D1106" s="18">
        <v>843</v>
      </c>
      <c r="E1106" s="12">
        <f t="shared" si="17"/>
        <v>105.24344569288388</v>
      </c>
    </row>
    <row r="1107" spans="1:5" ht="20.100000000000001" customHeight="1">
      <c r="A1107" s="17" t="s">
        <v>961</v>
      </c>
      <c r="B1107" s="18">
        <v>0</v>
      </c>
      <c r="C1107" s="18">
        <v>0</v>
      </c>
      <c r="D1107" s="18"/>
      <c r="E1107" s="12" t="e">
        <f t="shared" si="17"/>
        <v>#DIV/0!</v>
      </c>
    </row>
    <row r="1108" spans="1:5" ht="20.100000000000001" customHeight="1">
      <c r="A1108" s="17" t="s">
        <v>962</v>
      </c>
      <c r="B1108" s="18">
        <v>0</v>
      </c>
      <c r="C1108" s="18">
        <v>0</v>
      </c>
      <c r="D1108" s="18"/>
      <c r="E1108" s="12" t="e">
        <f t="shared" si="17"/>
        <v>#DIV/0!</v>
      </c>
    </row>
    <row r="1109" spans="1:5" ht="20.100000000000001" customHeight="1">
      <c r="A1109" s="17" t="s">
        <v>253</v>
      </c>
      <c r="B1109" s="18">
        <v>0</v>
      </c>
      <c r="C1109" s="18">
        <v>0</v>
      </c>
      <c r="D1109" s="18"/>
      <c r="E1109" s="12" t="e">
        <f t="shared" si="17"/>
        <v>#DIV/0!</v>
      </c>
    </row>
    <row r="1110" spans="1:5" ht="20.100000000000001" customHeight="1">
      <c r="A1110" s="17" t="s">
        <v>963</v>
      </c>
      <c r="B1110" s="18">
        <v>0</v>
      </c>
      <c r="C1110" s="18">
        <v>0</v>
      </c>
      <c r="D1110" s="18"/>
      <c r="E1110" s="12" t="e">
        <f t="shared" si="17"/>
        <v>#DIV/0!</v>
      </c>
    </row>
    <row r="1111" spans="1:5" ht="20.100000000000001" customHeight="1">
      <c r="A1111" s="17" t="s">
        <v>964</v>
      </c>
      <c r="B1111" s="18">
        <v>0</v>
      </c>
      <c r="C1111" s="18">
        <v>0</v>
      </c>
      <c r="D1111" s="18"/>
      <c r="E1111" s="12" t="e">
        <f t="shared" si="17"/>
        <v>#DIV/0!</v>
      </c>
    </row>
    <row r="1112" spans="1:5" ht="20.100000000000001" customHeight="1">
      <c r="A1112" s="17" t="s">
        <v>37</v>
      </c>
      <c r="B1112" s="18">
        <v>0</v>
      </c>
      <c r="C1112" s="18">
        <v>0</v>
      </c>
      <c r="D1112" s="18"/>
      <c r="E1112" s="12" t="e">
        <f t="shared" si="17"/>
        <v>#DIV/0!</v>
      </c>
    </row>
    <row r="1113" spans="1:5" ht="20.100000000000001" customHeight="1">
      <c r="A1113" s="17" t="s">
        <v>38</v>
      </c>
      <c r="B1113" s="18">
        <v>0</v>
      </c>
      <c r="C1113" s="18">
        <v>0</v>
      </c>
      <c r="D1113" s="18"/>
      <c r="E1113" s="12" t="e">
        <f t="shared" si="17"/>
        <v>#DIV/0!</v>
      </c>
    </row>
    <row r="1114" spans="1:5" ht="20.100000000000001" customHeight="1">
      <c r="A1114" s="17" t="s">
        <v>388</v>
      </c>
      <c r="B1114" s="18">
        <v>0</v>
      </c>
      <c r="C1114" s="18">
        <v>0</v>
      </c>
      <c r="D1114" s="18"/>
      <c r="E1114" s="12" t="e">
        <f t="shared" si="17"/>
        <v>#DIV/0!</v>
      </c>
    </row>
    <row r="1115" spans="1:5" ht="20.100000000000001" customHeight="1">
      <c r="A1115" s="17" t="s">
        <v>965</v>
      </c>
      <c r="B1115" s="18">
        <v>0</v>
      </c>
      <c r="C1115" s="18">
        <v>0</v>
      </c>
      <c r="D1115" s="18"/>
      <c r="E1115" s="12" t="e">
        <f t="shared" si="17"/>
        <v>#DIV/0!</v>
      </c>
    </row>
    <row r="1116" spans="1:5" ht="20.100000000000001" customHeight="1">
      <c r="A1116" s="17" t="s">
        <v>966</v>
      </c>
      <c r="B1116" s="18">
        <v>0</v>
      </c>
      <c r="C1116" s="18">
        <v>0</v>
      </c>
      <c r="D1116" s="18"/>
      <c r="E1116" s="12" t="e">
        <f t="shared" si="17"/>
        <v>#DIV/0!</v>
      </c>
    </row>
    <row r="1117" spans="1:5" ht="20.100000000000001" customHeight="1">
      <c r="A1117" s="17" t="s">
        <v>967</v>
      </c>
      <c r="B1117" s="18">
        <v>0</v>
      </c>
      <c r="C1117" s="18">
        <v>0</v>
      </c>
      <c r="D1117" s="18"/>
      <c r="E1117" s="12" t="e">
        <f t="shared" si="17"/>
        <v>#DIV/0!</v>
      </c>
    </row>
    <row r="1118" spans="1:5" ht="20.100000000000001" customHeight="1">
      <c r="A1118" s="17" t="s">
        <v>968</v>
      </c>
      <c r="B1118" s="18">
        <v>0</v>
      </c>
      <c r="C1118" s="18">
        <v>0</v>
      </c>
      <c r="D1118" s="18"/>
      <c r="E1118" s="12" t="e">
        <f t="shared" si="17"/>
        <v>#DIV/0!</v>
      </c>
    </row>
    <row r="1119" spans="1:5" ht="20.100000000000001" customHeight="1">
      <c r="A1119" s="17" t="s">
        <v>969</v>
      </c>
      <c r="B1119" s="18">
        <v>0</v>
      </c>
      <c r="C1119" s="18">
        <v>0</v>
      </c>
      <c r="D1119" s="18"/>
      <c r="E1119" s="12" t="e">
        <f t="shared" si="17"/>
        <v>#DIV/0!</v>
      </c>
    </row>
    <row r="1120" spans="1:5" ht="20.100000000000001" customHeight="1">
      <c r="A1120" s="17" t="s">
        <v>970</v>
      </c>
      <c r="B1120" s="18">
        <v>0</v>
      </c>
      <c r="C1120" s="18">
        <v>0</v>
      </c>
      <c r="D1120" s="18"/>
      <c r="E1120" s="12" t="e">
        <f t="shared" si="17"/>
        <v>#DIV/0!</v>
      </c>
    </row>
    <row r="1121" spans="1:5" ht="20.100000000000001" customHeight="1">
      <c r="A1121" s="17" t="s">
        <v>971</v>
      </c>
      <c r="B1121" s="18">
        <v>0</v>
      </c>
      <c r="C1121" s="18">
        <v>0</v>
      </c>
      <c r="D1121" s="18"/>
      <c r="E1121" s="12" t="e">
        <f t="shared" si="17"/>
        <v>#DIV/0!</v>
      </c>
    </row>
    <row r="1122" spans="1:5" ht="20.100000000000001" customHeight="1">
      <c r="A1122" s="17" t="s">
        <v>972</v>
      </c>
      <c r="B1122" s="18">
        <v>0</v>
      </c>
      <c r="C1122" s="18">
        <v>0</v>
      </c>
      <c r="D1122" s="18"/>
      <c r="E1122" s="12" t="e">
        <f t="shared" si="17"/>
        <v>#DIV/0!</v>
      </c>
    </row>
    <row r="1123" spans="1:5" ht="20.100000000000001" customHeight="1">
      <c r="A1123" s="17" t="s">
        <v>973</v>
      </c>
      <c r="B1123" s="18">
        <v>0</v>
      </c>
      <c r="C1123" s="18">
        <v>0</v>
      </c>
      <c r="D1123" s="18"/>
      <c r="E1123" s="12" t="e">
        <f t="shared" si="17"/>
        <v>#DIV/0!</v>
      </c>
    </row>
    <row r="1124" spans="1:5" ht="20.100000000000001" customHeight="1">
      <c r="A1124" s="17" t="s">
        <v>323</v>
      </c>
      <c r="B1124" s="18">
        <v>990</v>
      </c>
      <c r="C1124" s="18">
        <v>990</v>
      </c>
      <c r="D1124" s="18">
        <v>1043</v>
      </c>
      <c r="E1124" s="12">
        <f t="shared" si="17"/>
        <v>105.35353535353535</v>
      </c>
    </row>
    <row r="1125" spans="1:5" ht="20.100000000000001" customHeight="1">
      <c r="A1125" s="17" t="s">
        <v>37</v>
      </c>
      <c r="B1125" s="18">
        <v>0</v>
      </c>
      <c r="C1125" s="18">
        <v>0</v>
      </c>
      <c r="D1125" s="18"/>
      <c r="E1125" s="12" t="e">
        <f t="shared" si="17"/>
        <v>#DIV/0!</v>
      </c>
    </row>
    <row r="1126" spans="1:5" ht="20.100000000000001" customHeight="1">
      <c r="A1126" s="17" t="s">
        <v>38</v>
      </c>
      <c r="B1126" s="18">
        <v>0</v>
      </c>
      <c r="C1126" s="18">
        <v>0</v>
      </c>
      <c r="D1126" s="18"/>
      <c r="E1126" s="12" t="e">
        <f t="shared" si="17"/>
        <v>#DIV/0!</v>
      </c>
    </row>
    <row r="1127" spans="1:5" ht="20.100000000000001" customHeight="1">
      <c r="A1127" s="17" t="s">
        <v>388</v>
      </c>
      <c r="B1127" s="18">
        <v>0</v>
      </c>
      <c r="C1127" s="18">
        <v>0</v>
      </c>
      <c r="D1127" s="18"/>
      <c r="E1127" s="12" t="e">
        <f t="shared" si="17"/>
        <v>#DIV/0!</v>
      </c>
    </row>
    <row r="1128" spans="1:5" ht="20.100000000000001" customHeight="1">
      <c r="A1128" s="17" t="s">
        <v>974</v>
      </c>
      <c r="B1128" s="18">
        <v>12</v>
      </c>
      <c r="C1128" s="18">
        <v>12</v>
      </c>
      <c r="D1128" s="18">
        <v>13</v>
      </c>
      <c r="E1128" s="12">
        <f t="shared" si="17"/>
        <v>108.33333333333333</v>
      </c>
    </row>
    <row r="1129" spans="1:5" ht="20.100000000000001" customHeight="1">
      <c r="A1129" s="17" t="s">
        <v>975</v>
      </c>
      <c r="B1129" s="18">
        <v>0</v>
      </c>
      <c r="C1129" s="18">
        <v>0</v>
      </c>
      <c r="D1129" s="18"/>
      <c r="E1129" s="12" t="e">
        <f t="shared" si="17"/>
        <v>#DIV/0!</v>
      </c>
    </row>
    <row r="1130" spans="1:5" ht="20.100000000000001" customHeight="1">
      <c r="A1130" s="17" t="s">
        <v>976</v>
      </c>
      <c r="B1130" s="18">
        <v>0</v>
      </c>
      <c r="C1130" s="18">
        <v>0</v>
      </c>
      <c r="D1130" s="18"/>
      <c r="E1130" s="12" t="e">
        <f t="shared" si="17"/>
        <v>#DIV/0!</v>
      </c>
    </row>
    <row r="1131" spans="1:5" ht="20.100000000000001" customHeight="1">
      <c r="A1131" s="17" t="s">
        <v>977</v>
      </c>
      <c r="B1131" s="18">
        <v>0</v>
      </c>
      <c r="C1131" s="18">
        <v>0</v>
      </c>
      <c r="D1131" s="18"/>
      <c r="E1131" s="12" t="e">
        <f t="shared" si="17"/>
        <v>#DIV/0!</v>
      </c>
    </row>
    <row r="1132" spans="1:5" ht="20.100000000000001" customHeight="1">
      <c r="A1132" s="17" t="s">
        <v>324</v>
      </c>
      <c r="B1132" s="18">
        <v>978</v>
      </c>
      <c r="C1132" s="18">
        <v>978</v>
      </c>
      <c r="D1132" s="18">
        <v>1030</v>
      </c>
      <c r="E1132" s="12">
        <f t="shared" si="17"/>
        <v>105.31697341513294</v>
      </c>
    </row>
    <row r="1133" spans="1:5" ht="20.100000000000001" customHeight="1">
      <c r="A1133" s="17" t="s">
        <v>978</v>
      </c>
      <c r="B1133" s="18">
        <v>0</v>
      </c>
      <c r="C1133" s="18">
        <v>0</v>
      </c>
      <c r="D1133" s="18"/>
      <c r="E1133" s="12" t="e">
        <f t="shared" si="17"/>
        <v>#DIV/0!</v>
      </c>
    </row>
    <row r="1134" spans="1:5" ht="20.100000000000001" customHeight="1">
      <c r="A1134" s="17" t="s">
        <v>979</v>
      </c>
      <c r="B1134" s="18">
        <v>0</v>
      </c>
      <c r="C1134" s="18">
        <v>0</v>
      </c>
      <c r="D1134" s="18"/>
      <c r="E1134" s="12" t="e">
        <f t="shared" si="17"/>
        <v>#DIV/0!</v>
      </c>
    </row>
    <row r="1135" spans="1:5" ht="20.100000000000001" customHeight="1">
      <c r="A1135" s="17" t="s">
        <v>980</v>
      </c>
      <c r="B1135" s="18">
        <v>0</v>
      </c>
      <c r="C1135" s="18">
        <v>0</v>
      </c>
      <c r="D1135" s="18"/>
      <c r="E1135" s="12" t="e">
        <f t="shared" si="17"/>
        <v>#DIV/0!</v>
      </c>
    </row>
    <row r="1136" spans="1:5" ht="20.100000000000001" customHeight="1">
      <c r="A1136" s="17" t="s">
        <v>981</v>
      </c>
      <c r="B1136" s="18">
        <v>0</v>
      </c>
      <c r="C1136" s="18">
        <v>0</v>
      </c>
      <c r="D1136" s="18"/>
      <c r="E1136" s="12" t="e">
        <f t="shared" si="17"/>
        <v>#DIV/0!</v>
      </c>
    </row>
    <row r="1137" spans="1:5" ht="20.100000000000001" customHeight="1">
      <c r="A1137" s="17" t="s">
        <v>982</v>
      </c>
      <c r="B1137" s="18">
        <v>0</v>
      </c>
      <c r="C1137" s="18">
        <v>0</v>
      </c>
      <c r="D1137" s="18"/>
      <c r="E1137" s="12" t="e">
        <f t="shared" si="17"/>
        <v>#DIV/0!</v>
      </c>
    </row>
    <row r="1138" spans="1:5" ht="20.100000000000001" customHeight="1">
      <c r="A1138" s="17" t="s">
        <v>325</v>
      </c>
      <c r="B1138" s="18">
        <v>0</v>
      </c>
      <c r="C1138" s="18">
        <v>0</v>
      </c>
      <c r="D1138" s="18"/>
      <c r="E1138" s="12" t="e">
        <f t="shared" si="17"/>
        <v>#DIV/0!</v>
      </c>
    </row>
    <row r="1139" spans="1:5" ht="20.100000000000001" customHeight="1">
      <c r="A1139" s="17" t="s">
        <v>326</v>
      </c>
      <c r="B1139" s="18">
        <v>0</v>
      </c>
      <c r="C1139" s="18">
        <v>0</v>
      </c>
      <c r="D1139" s="18"/>
      <c r="E1139" s="12" t="e">
        <f t="shared" si="17"/>
        <v>#DIV/0!</v>
      </c>
    </row>
    <row r="1140" spans="1:5" ht="20.100000000000001" customHeight="1">
      <c r="A1140" s="17" t="s">
        <v>327</v>
      </c>
      <c r="B1140" s="18">
        <v>0</v>
      </c>
      <c r="C1140" s="18">
        <v>0</v>
      </c>
      <c r="D1140" s="18"/>
      <c r="E1140" s="12" t="e">
        <f t="shared" si="17"/>
        <v>#DIV/0!</v>
      </c>
    </row>
    <row r="1141" spans="1:5" ht="20.100000000000001" customHeight="1">
      <c r="A1141" s="17" t="s">
        <v>983</v>
      </c>
      <c r="B1141" s="18">
        <v>45268</v>
      </c>
      <c r="C1141" s="18">
        <v>45268</v>
      </c>
      <c r="D1141" s="18">
        <v>47500</v>
      </c>
      <c r="E1141" s="12">
        <f t="shared" si="17"/>
        <v>104.93063532738358</v>
      </c>
    </row>
    <row r="1142" spans="1:5" ht="20.100000000000001" customHeight="1">
      <c r="A1142" s="17" t="s">
        <v>328</v>
      </c>
      <c r="B1142" s="18">
        <v>31849</v>
      </c>
      <c r="C1142" s="18">
        <v>31849</v>
      </c>
      <c r="D1142" s="18">
        <v>33409</v>
      </c>
      <c r="E1142" s="12">
        <f t="shared" si="17"/>
        <v>104.89811297057992</v>
      </c>
    </row>
    <row r="1143" spans="1:5" ht="20.100000000000001" customHeight="1">
      <c r="A1143" s="17" t="s">
        <v>984</v>
      </c>
      <c r="B1143" s="18">
        <v>2713</v>
      </c>
      <c r="C1143" s="18">
        <v>2713</v>
      </c>
      <c r="D1143" s="18">
        <v>2846</v>
      </c>
      <c r="E1143" s="12">
        <f t="shared" si="17"/>
        <v>104.9023221525986</v>
      </c>
    </row>
    <row r="1144" spans="1:5" ht="20.100000000000001" customHeight="1">
      <c r="A1144" s="17" t="s">
        <v>985</v>
      </c>
      <c r="B1144" s="18">
        <v>0</v>
      </c>
      <c r="C1144" s="18">
        <v>0</v>
      </c>
      <c r="D1144" s="18"/>
      <c r="E1144" s="12" t="e">
        <f t="shared" si="17"/>
        <v>#DIV/0!</v>
      </c>
    </row>
    <row r="1145" spans="1:5" ht="20.100000000000001" customHeight="1">
      <c r="A1145" s="17" t="s">
        <v>986</v>
      </c>
      <c r="B1145" s="18">
        <v>26832</v>
      </c>
      <c r="C1145" s="18">
        <v>26832</v>
      </c>
      <c r="D1145" s="18">
        <v>28147</v>
      </c>
      <c r="E1145" s="12">
        <f t="shared" si="17"/>
        <v>104.90086463923673</v>
      </c>
    </row>
    <row r="1146" spans="1:5" ht="20.100000000000001" customHeight="1">
      <c r="A1146" s="17" t="s">
        <v>987</v>
      </c>
      <c r="B1146" s="18">
        <v>0</v>
      </c>
      <c r="C1146" s="18">
        <v>0</v>
      </c>
      <c r="D1146" s="18"/>
      <c r="E1146" s="12" t="e">
        <f t="shared" si="17"/>
        <v>#DIV/0!</v>
      </c>
    </row>
    <row r="1147" spans="1:5" ht="20.100000000000001" customHeight="1">
      <c r="A1147" s="17" t="s">
        <v>329</v>
      </c>
      <c r="B1147" s="18">
        <v>3</v>
      </c>
      <c r="C1147" s="18">
        <v>3</v>
      </c>
      <c r="D1147" s="18">
        <v>3</v>
      </c>
      <c r="E1147" s="12">
        <f t="shared" si="17"/>
        <v>100</v>
      </c>
    </row>
    <row r="1148" spans="1:5" ht="20.100000000000001" customHeight="1">
      <c r="A1148" s="17" t="s">
        <v>988</v>
      </c>
      <c r="B1148" s="18">
        <v>240</v>
      </c>
      <c r="C1148" s="18">
        <v>240</v>
      </c>
      <c r="D1148" s="18">
        <v>252</v>
      </c>
      <c r="E1148" s="12">
        <f t="shared" si="17"/>
        <v>105</v>
      </c>
    </row>
    <row r="1149" spans="1:5" ht="20.100000000000001" customHeight="1">
      <c r="A1149" s="17" t="s">
        <v>330</v>
      </c>
      <c r="B1149" s="18">
        <v>9</v>
      </c>
      <c r="C1149" s="18">
        <v>9</v>
      </c>
      <c r="D1149" s="18">
        <v>9</v>
      </c>
      <c r="E1149" s="12">
        <f t="shared" si="17"/>
        <v>100</v>
      </c>
    </row>
    <row r="1150" spans="1:5" ht="20.100000000000001" customHeight="1">
      <c r="A1150" s="17" t="s">
        <v>331</v>
      </c>
      <c r="B1150" s="18">
        <v>2052</v>
      </c>
      <c r="C1150" s="18">
        <v>2052</v>
      </c>
      <c r="D1150" s="18">
        <v>2152</v>
      </c>
      <c r="E1150" s="12">
        <f t="shared" si="17"/>
        <v>104.87329434697857</v>
      </c>
    </row>
    <row r="1151" spans="1:5" ht="20.100000000000001" customHeight="1">
      <c r="A1151" s="17" t="s">
        <v>332</v>
      </c>
      <c r="B1151" s="18">
        <v>11354</v>
      </c>
      <c r="C1151" s="18">
        <v>11354</v>
      </c>
      <c r="D1151" s="18">
        <v>11910</v>
      </c>
      <c r="E1151" s="12">
        <f t="shared" si="17"/>
        <v>104.89695261581822</v>
      </c>
    </row>
    <row r="1152" spans="1:5" ht="20.100000000000001" customHeight="1">
      <c r="A1152" s="17" t="s">
        <v>333</v>
      </c>
      <c r="B1152" s="18">
        <v>11189</v>
      </c>
      <c r="C1152" s="18">
        <v>11189</v>
      </c>
      <c r="D1152" s="18">
        <v>11737</v>
      </c>
      <c r="E1152" s="12">
        <f t="shared" si="17"/>
        <v>104.89766735186343</v>
      </c>
    </row>
    <row r="1153" spans="1:5" ht="20.100000000000001" customHeight="1">
      <c r="A1153" s="17" t="s">
        <v>989</v>
      </c>
      <c r="B1153" s="18">
        <v>100</v>
      </c>
      <c r="C1153" s="18">
        <v>100</v>
      </c>
      <c r="D1153" s="18">
        <v>105</v>
      </c>
      <c r="E1153" s="12">
        <f t="shared" si="17"/>
        <v>105</v>
      </c>
    </row>
    <row r="1154" spans="1:5" ht="20.100000000000001" customHeight="1">
      <c r="A1154" s="17" t="s">
        <v>990</v>
      </c>
      <c r="B1154" s="18">
        <v>65</v>
      </c>
      <c r="C1154" s="18">
        <v>65</v>
      </c>
      <c r="D1154" s="18">
        <v>68</v>
      </c>
      <c r="E1154" s="12">
        <f t="shared" si="17"/>
        <v>104.61538461538463</v>
      </c>
    </row>
    <row r="1155" spans="1:5" ht="20.100000000000001" customHeight="1">
      <c r="A1155" s="17" t="s">
        <v>334</v>
      </c>
      <c r="B1155" s="18">
        <v>2065</v>
      </c>
      <c r="C1155" s="18">
        <v>2065</v>
      </c>
      <c r="D1155" s="18">
        <v>2181</v>
      </c>
      <c r="E1155" s="12">
        <f t="shared" si="17"/>
        <v>105.61743341404359</v>
      </c>
    </row>
    <row r="1156" spans="1:5" ht="20.100000000000001" customHeight="1">
      <c r="A1156" s="17" t="s">
        <v>991</v>
      </c>
      <c r="B1156" s="18">
        <v>0</v>
      </c>
      <c r="C1156" s="18">
        <v>0</v>
      </c>
      <c r="D1156" s="18"/>
      <c r="E1156" s="12" t="e">
        <f t="shared" si="17"/>
        <v>#DIV/0!</v>
      </c>
    </row>
    <row r="1157" spans="1:5" ht="20.100000000000001" customHeight="1">
      <c r="A1157" s="17" t="s">
        <v>992</v>
      </c>
      <c r="B1157" s="18">
        <v>1298</v>
      </c>
      <c r="C1157" s="18">
        <v>1298</v>
      </c>
      <c r="D1157" s="18">
        <v>1362</v>
      </c>
      <c r="E1157" s="12">
        <f t="shared" ref="E1157:E1214" si="18">D1157/C1157*100</f>
        <v>104.9306625577812</v>
      </c>
    </row>
    <row r="1158" spans="1:5" ht="20.100000000000001" customHeight="1">
      <c r="A1158" s="17" t="s">
        <v>335</v>
      </c>
      <c r="B1158" s="18">
        <v>767</v>
      </c>
      <c r="C1158" s="18">
        <v>767</v>
      </c>
      <c r="D1158" s="18">
        <v>819</v>
      </c>
      <c r="E1158" s="12">
        <f t="shared" si="18"/>
        <v>106.77966101694916</v>
      </c>
    </row>
    <row r="1159" spans="1:5" ht="20.100000000000001" customHeight="1">
      <c r="A1159" s="17" t="s">
        <v>993</v>
      </c>
      <c r="B1159" s="18">
        <v>1179</v>
      </c>
      <c r="C1159" s="18">
        <v>1179</v>
      </c>
      <c r="D1159" s="18">
        <v>1200</v>
      </c>
      <c r="E1159" s="12">
        <f t="shared" si="18"/>
        <v>101.78117048346056</v>
      </c>
    </row>
    <row r="1160" spans="1:5" ht="20.100000000000001" customHeight="1">
      <c r="A1160" s="17" t="s">
        <v>336</v>
      </c>
      <c r="B1160" s="18">
        <v>1179</v>
      </c>
      <c r="C1160" s="18">
        <v>1179</v>
      </c>
      <c r="D1160" s="18">
        <v>1200</v>
      </c>
      <c r="E1160" s="12">
        <f t="shared" si="18"/>
        <v>101.78117048346056</v>
      </c>
    </row>
    <row r="1161" spans="1:5" ht="20.100000000000001" customHeight="1">
      <c r="A1161" s="17" t="s">
        <v>37</v>
      </c>
      <c r="B1161" s="18">
        <v>5</v>
      </c>
      <c r="C1161" s="18">
        <v>5</v>
      </c>
      <c r="D1161" s="18">
        <v>6</v>
      </c>
      <c r="E1161" s="12">
        <f t="shared" si="18"/>
        <v>120</v>
      </c>
    </row>
    <row r="1162" spans="1:5" ht="20.100000000000001" customHeight="1">
      <c r="A1162" s="17" t="s">
        <v>38</v>
      </c>
      <c r="B1162" s="18">
        <v>0</v>
      </c>
      <c r="C1162" s="18">
        <v>0</v>
      </c>
      <c r="D1162" s="18"/>
      <c r="E1162" s="12" t="e">
        <f t="shared" si="18"/>
        <v>#DIV/0!</v>
      </c>
    </row>
    <row r="1163" spans="1:5" ht="20.100000000000001" customHeight="1">
      <c r="A1163" s="17" t="s">
        <v>388</v>
      </c>
      <c r="B1163" s="18">
        <v>0</v>
      </c>
      <c r="C1163" s="18">
        <v>0</v>
      </c>
      <c r="D1163" s="18"/>
      <c r="E1163" s="12" t="e">
        <f t="shared" si="18"/>
        <v>#DIV/0!</v>
      </c>
    </row>
    <row r="1164" spans="1:5" ht="20.100000000000001" customHeight="1">
      <c r="A1164" s="17" t="s">
        <v>994</v>
      </c>
      <c r="B1164" s="18">
        <v>0</v>
      </c>
      <c r="C1164" s="18">
        <v>0</v>
      </c>
      <c r="D1164" s="18"/>
      <c r="E1164" s="12" t="e">
        <f t="shared" si="18"/>
        <v>#DIV/0!</v>
      </c>
    </row>
    <row r="1165" spans="1:5" ht="20.100000000000001" customHeight="1">
      <c r="A1165" s="17" t="s">
        <v>995</v>
      </c>
      <c r="B1165" s="18">
        <v>0</v>
      </c>
      <c r="C1165" s="18">
        <v>0</v>
      </c>
      <c r="D1165" s="18"/>
      <c r="E1165" s="12" t="e">
        <f t="shared" si="18"/>
        <v>#DIV/0!</v>
      </c>
    </row>
    <row r="1166" spans="1:5" ht="20.100000000000001" customHeight="1">
      <c r="A1166" s="17" t="s">
        <v>996</v>
      </c>
      <c r="B1166" s="18">
        <v>50</v>
      </c>
      <c r="C1166" s="18">
        <v>50</v>
      </c>
      <c r="D1166" s="18">
        <v>50</v>
      </c>
      <c r="E1166" s="12">
        <f t="shared" si="18"/>
        <v>100</v>
      </c>
    </row>
    <row r="1167" spans="1:5" ht="20.100000000000001" customHeight="1">
      <c r="A1167" s="17" t="s">
        <v>997</v>
      </c>
      <c r="B1167" s="18">
        <v>0</v>
      </c>
      <c r="C1167" s="18">
        <v>0</v>
      </c>
      <c r="D1167" s="18"/>
      <c r="E1167" s="12" t="e">
        <f t="shared" si="18"/>
        <v>#DIV/0!</v>
      </c>
    </row>
    <row r="1168" spans="1:5" ht="20.100000000000001" customHeight="1">
      <c r="A1168" s="17" t="s">
        <v>998</v>
      </c>
      <c r="B1168" s="18">
        <v>0</v>
      </c>
      <c r="C1168" s="18">
        <v>0</v>
      </c>
      <c r="D1168" s="18"/>
      <c r="E1168" s="12" t="e">
        <f t="shared" si="18"/>
        <v>#DIV/0!</v>
      </c>
    </row>
    <row r="1169" spans="1:5" ht="20.100000000000001" customHeight="1">
      <c r="A1169" s="17" t="s">
        <v>999</v>
      </c>
      <c r="B1169" s="18">
        <v>0</v>
      </c>
      <c r="C1169" s="18">
        <v>0</v>
      </c>
      <c r="D1169" s="18"/>
      <c r="E1169" s="12" t="e">
        <f t="shared" si="18"/>
        <v>#DIV/0!</v>
      </c>
    </row>
    <row r="1170" spans="1:5" ht="20.100000000000001" customHeight="1">
      <c r="A1170" s="17" t="s">
        <v>1000</v>
      </c>
      <c r="B1170" s="18">
        <v>0</v>
      </c>
      <c r="C1170" s="18">
        <v>0</v>
      </c>
      <c r="D1170" s="18"/>
      <c r="E1170" s="12" t="e">
        <f t="shared" si="18"/>
        <v>#DIV/0!</v>
      </c>
    </row>
    <row r="1171" spans="1:5" ht="20.100000000000001" customHeight="1">
      <c r="A1171" s="17" t="s">
        <v>337</v>
      </c>
      <c r="B1171" s="18">
        <v>800</v>
      </c>
      <c r="C1171" s="18">
        <v>800</v>
      </c>
      <c r="D1171" s="18">
        <v>800</v>
      </c>
      <c r="E1171" s="12">
        <f t="shared" si="18"/>
        <v>100</v>
      </c>
    </row>
    <row r="1172" spans="1:5" ht="20.100000000000001" customHeight="1">
      <c r="A1172" s="17" t="s">
        <v>1001</v>
      </c>
      <c r="B1172" s="18">
        <v>0</v>
      </c>
      <c r="C1172" s="18">
        <v>0</v>
      </c>
      <c r="D1172" s="18"/>
      <c r="E1172" s="12" t="e">
        <f t="shared" si="18"/>
        <v>#DIV/0!</v>
      </c>
    </row>
    <row r="1173" spans="1:5" ht="20.100000000000001" customHeight="1">
      <c r="A1173" s="17" t="s">
        <v>253</v>
      </c>
      <c r="B1173" s="18">
        <v>0</v>
      </c>
      <c r="C1173" s="18">
        <v>0</v>
      </c>
      <c r="D1173" s="18"/>
      <c r="E1173" s="12" t="e">
        <f t="shared" si="18"/>
        <v>#DIV/0!</v>
      </c>
    </row>
    <row r="1174" spans="1:5" ht="20.100000000000001" customHeight="1">
      <c r="A1174" s="17" t="s">
        <v>338</v>
      </c>
      <c r="B1174" s="18">
        <v>324</v>
      </c>
      <c r="C1174" s="18">
        <v>324</v>
      </c>
      <c r="D1174" s="18">
        <v>344</v>
      </c>
      <c r="E1174" s="12">
        <f t="shared" si="18"/>
        <v>106.17283950617285</v>
      </c>
    </row>
    <row r="1175" spans="1:5" ht="20.100000000000001" customHeight="1">
      <c r="A1175" s="17" t="s">
        <v>1002</v>
      </c>
      <c r="B1175" s="18"/>
      <c r="C1175" s="18"/>
      <c r="D1175" s="18"/>
      <c r="E1175" s="12" t="e">
        <f t="shared" si="18"/>
        <v>#DIV/0!</v>
      </c>
    </row>
    <row r="1176" spans="1:5" ht="20.100000000000001" customHeight="1">
      <c r="A1176" s="17" t="s">
        <v>37</v>
      </c>
      <c r="B1176" s="18"/>
      <c r="C1176" s="18"/>
      <c r="D1176" s="18"/>
      <c r="E1176" s="12" t="e">
        <f t="shared" si="18"/>
        <v>#DIV/0!</v>
      </c>
    </row>
    <row r="1177" spans="1:5" ht="20.100000000000001" customHeight="1">
      <c r="A1177" s="17" t="s">
        <v>38</v>
      </c>
      <c r="B1177" s="18"/>
      <c r="C1177" s="18"/>
      <c r="D1177" s="18"/>
      <c r="E1177" s="12" t="e">
        <f t="shared" si="18"/>
        <v>#DIV/0!</v>
      </c>
    </row>
    <row r="1178" spans="1:5" ht="20.100000000000001" customHeight="1">
      <c r="A1178" s="17" t="s">
        <v>388</v>
      </c>
      <c r="B1178" s="18"/>
      <c r="C1178" s="18"/>
      <c r="D1178" s="18"/>
      <c r="E1178" s="12" t="e">
        <f t="shared" si="18"/>
        <v>#DIV/0!</v>
      </c>
    </row>
    <row r="1179" spans="1:5" ht="20.100000000000001" customHeight="1">
      <c r="A1179" s="17" t="s">
        <v>1003</v>
      </c>
      <c r="B1179" s="18"/>
      <c r="C1179" s="18"/>
      <c r="D1179" s="18"/>
      <c r="E1179" s="12" t="e">
        <f t="shared" si="18"/>
        <v>#DIV/0!</v>
      </c>
    </row>
    <row r="1180" spans="1:5" ht="20.100000000000001" customHeight="1">
      <c r="A1180" s="17" t="s">
        <v>1004</v>
      </c>
      <c r="B1180" s="18"/>
      <c r="C1180" s="18"/>
      <c r="D1180" s="18"/>
      <c r="E1180" s="12" t="e">
        <f t="shared" si="18"/>
        <v>#DIV/0!</v>
      </c>
    </row>
    <row r="1181" spans="1:5" ht="20.100000000000001" customHeight="1">
      <c r="A1181" s="17" t="s">
        <v>1005</v>
      </c>
      <c r="B1181" s="18"/>
      <c r="C1181" s="18"/>
      <c r="D1181" s="18"/>
      <c r="E1181" s="12" t="e">
        <f t="shared" si="18"/>
        <v>#DIV/0!</v>
      </c>
    </row>
    <row r="1182" spans="1:5" ht="20.100000000000001" customHeight="1">
      <c r="A1182" s="17" t="s">
        <v>1006</v>
      </c>
      <c r="B1182" s="18"/>
      <c r="C1182" s="18"/>
      <c r="D1182" s="18"/>
      <c r="E1182" s="12" t="e">
        <f t="shared" si="18"/>
        <v>#DIV/0!</v>
      </c>
    </row>
    <row r="1183" spans="1:5" ht="20.100000000000001" customHeight="1">
      <c r="A1183" s="17" t="s">
        <v>1007</v>
      </c>
      <c r="B1183" s="18"/>
      <c r="C1183" s="18"/>
      <c r="D1183" s="18"/>
      <c r="E1183" s="12" t="e">
        <f t="shared" si="18"/>
        <v>#DIV/0!</v>
      </c>
    </row>
    <row r="1184" spans="1:5" ht="20.100000000000001" customHeight="1">
      <c r="A1184" s="17" t="s">
        <v>1008</v>
      </c>
      <c r="B1184" s="18"/>
      <c r="C1184" s="18"/>
      <c r="D1184" s="18"/>
      <c r="E1184" s="12" t="e">
        <f t="shared" si="18"/>
        <v>#DIV/0!</v>
      </c>
    </row>
    <row r="1185" spans="1:5" ht="20.100000000000001" customHeight="1">
      <c r="A1185" s="17" t="s">
        <v>1009</v>
      </c>
      <c r="B1185" s="18"/>
      <c r="C1185" s="18"/>
      <c r="D1185" s="18"/>
      <c r="E1185" s="12" t="e">
        <f t="shared" si="18"/>
        <v>#DIV/0!</v>
      </c>
    </row>
    <row r="1186" spans="1:5" ht="20.100000000000001" customHeight="1">
      <c r="A1186" s="17" t="s">
        <v>1010</v>
      </c>
      <c r="B1186" s="18"/>
      <c r="C1186" s="18"/>
      <c r="D1186" s="18"/>
      <c r="E1186" s="12" t="e">
        <f t="shared" si="18"/>
        <v>#DIV/0!</v>
      </c>
    </row>
    <row r="1187" spans="1:5" ht="20.100000000000001" customHeight="1">
      <c r="A1187" s="17" t="s">
        <v>253</v>
      </c>
      <c r="B1187" s="18"/>
      <c r="C1187" s="18"/>
      <c r="D1187" s="18"/>
      <c r="E1187" s="12" t="e">
        <f t="shared" si="18"/>
        <v>#DIV/0!</v>
      </c>
    </row>
    <row r="1188" spans="1:5" ht="20.100000000000001" customHeight="1">
      <c r="A1188" s="17" t="s">
        <v>1011</v>
      </c>
      <c r="B1188" s="18"/>
      <c r="C1188" s="18"/>
      <c r="D1188" s="18"/>
      <c r="E1188" s="12" t="e">
        <f t="shared" si="18"/>
        <v>#DIV/0!</v>
      </c>
    </row>
    <row r="1189" spans="1:5" ht="20.100000000000001" customHeight="1">
      <c r="A1189" s="17" t="s">
        <v>1012</v>
      </c>
      <c r="B1189" s="18"/>
      <c r="C1189" s="18"/>
      <c r="D1189" s="18"/>
      <c r="E1189" s="12" t="e">
        <f t="shared" si="18"/>
        <v>#DIV/0!</v>
      </c>
    </row>
    <row r="1190" spans="1:5" ht="20.100000000000001" customHeight="1">
      <c r="A1190" s="17" t="s">
        <v>1013</v>
      </c>
      <c r="B1190" s="18"/>
      <c r="C1190" s="18"/>
      <c r="D1190" s="18"/>
      <c r="E1190" s="12" t="e">
        <f t="shared" si="18"/>
        <v>#DIV/0!</v>
      </c>
    </row>
    <row r="1191" spans="1:5" ht="20.100000000000001" customHeight="1">
      <c r="A1191" s="17" t="s">
        <v>1014</v>
      </c>
      <c r="B1191" s="18"/>
      <c r="C1191" s="18"/>
      <c r="D1191" s="18"/>
      <c r="E1191" s="12" t="e">
        <f t="shared" si="18"/>
        <v>#DIV/0!</v>
      </c>
    </row>
    <row r="1192" spans="1:5" ht="20.100000000000001" customHeight="1">
      <c r="A1192" s="17" t="s">
        <v>1015</v>
      </c>
      <c r="B1192" s="18"/>
      <c r="C1192" s="18"/>
      <c r="D1192" s="18"/>
      <c r="E1192" s="12" t="e">
        <f t="shared" si="18"/>
        <v>#DIV/0!</v>
      </c>
    </row>
    <row r="1193" spans="1:5" ht="20.100000000000001" customHeight="1">
      <c r="A1193" s="17" t="s">
        <v>1016</v>
      </c>
      <c r="B1193" s="18"/>
      <c r="C1193" s="18"/>
      <c r="D1193" s="18"/>
      <c r="E1193" s="12" t="e">
        <f t="shared" si="18"/>
        <v>#DIV/0!</v>
      </c>
    </row>
    <row r="1194" spans="1:5" ht="20.100000000000001" customHeight="1">
      <c r="A1194" s="17" t="s">
        <v>1017</v>
      </c>
      <c r="B1194" s="18"/>
      <c r="C1194" s="18"/>
      <c r="D1194" s="18"/>
      <c r="E1194" s="12" t="e">
        <f t="shared" si="18"/>
        <v>#DIV/0!</v>
      </c>
    </row>
    <row r="1195" spans="1:5" ht="20.100000000000001" customHeight="1">
      <c r="A1195" s="17" t="s">
        <v>1018</v>
      </c>
      <c r="B1195" s="18"/>
      <c r="C1195" s="18"/>
      <c r="D1195" s="18"/>
      <c r="E1195" s="12" t="e">
        <f t="shared" si="18"/>
        <v>#DIV/0!</v>
      </c>
    </row>
    <row r="1196" spans="1:5" ht="20.100000000000001" customHeight="1">
      <c r="A1196" s="17" t="s">
        <v>1019</v>
      </c>
      <c r="B1196" s="18"/>
      <c r="C1196" s="18"/>
      <c r="D1196" s="18"/>
      <c r="E1196" s="12" t="e">
        <f t="shared" si="18"/>
        <v>#DIV/0!</v>
      </c>
    </row>
    <row r="1197" spans="1:5" ht="20.100000000000001" customHeight="1">
      <c r="A1197" s="17" t="s">
        <v>1020</v>
      </c>
      <c r="B1197" s="18"/>
      <c r="C1197" s="18"/>
      <c r="D1197" s="18"/>
      <c r="E1197" s="12" t="e">
        <f t="shared" si="18"/>
        <v>#DIV/0!</v>
      </c>
    </row>
    <row r="1198" spans="1:5" ht="20.100000000000001" customHeight="1">
      <c r="A1198" s="17" t="s">
        <v>1021</v>
      </c>
      <c r="B1198" s="18"/>
      <c r="C1198" s="18"/>
      <c r="D1198" s="18"/>
      <c r="E1198" s="12" t="e">
        <f t="shared" si="18"/>
        <v>#DIV/0!</v>
      </c>
    </row>
    <row r="1199" spans="1:5" ht="20.100000000000001" customHeight="1">
      <c r="A1199" s="17" t="s">
        <v>1022</v>
      </c>
      <c r="B1199" s="18"/>
      <c r="C1199" s="18"/>
      <c r="D1199" s="18"/>
      <c r="E1199" s="12" t="e">
        <f t="shared" si="18"/>
        <v>#DIV/0!</v>
      </c>
    </row>
    <row r="1200" spans="1:5" ht="20.100000000000001" customHeight="1">
      <c r="A1200" s="17" t="s">
        <v>1023</v>
      </c>
      <c r="B1200" s="18"/>
      <c r="C1200" s="18"/>
      <c r="D1200" s="18"/>
      <c r="E1200" s="12" t="e">
        <f t="shared" si="18"/>
        <v>#DIV/0!</v>
      </c>
    </row>
    <row r="1201" spans="1:5" ht="20.100000000000001" customHeight="1">
      <c r="A1201" s="17" t="s">
        <v>1024</v>
      </c>
      <c r="B1201" s="18"/>
      <c r="C1201" s="18"/>
      <c r="D1201" s="18"/>
      <c r="E1201" s="12" t="e">
        <f t="shared" si="18"/>
        <v>#DIV/0!</v>
      </c>
    </row>
    <row r="1202" spans="1:5" ht="20.100000000000001" customHeight="1">
      <c r="A1202" s="17" t="s">
        <v>1025</v>
      </c>
      <c r="B1202" s="18"/>
      <c r="C1202" s="18"/>
      <c r="D1202" s="18"/>
      <c r="E1202" s="12" t="e">
        <f t="shared" si="18"/>
        <v>#DIV/0!</v>
      </c>
    </row>
    <row r="1203" spans="1:5" ht="20.100000000000001" customHeight="1">
      <c r="A1203" s="17" t="s">
        <v>1026</v>
      </c>
      <c r="B1203" s="18"/>
      <c r="C1203" s="18"/>
      <c r="D1203" s="18"/>
      <c r="E1203" s="12" t="e">
        <f t="shared" si="18"/>
        <v>#DIV/0!</v>
      </c>
    </row>
    <row r="1204" spans="1:5" ht="20.100000000000001" customHeight="1">
      <c r="A1204" s="17" t="s">
        <v>1027</v>
      </c>
      <c r="B1204" s="18"/>
      <c r="C1204" s="18"/>
      <c r="D1204" s="18"/>
      <c r="E1204" s="12" t="e">
        <f t="shared" si="18"/>
        <v>#DIV/0!</v>
      </c>
    </row>
    <row r="1205" spans="1:5" ht="20.100000000000001" customHeight="1">
      <c r="A1205" s="17" t="s">
        <v>1028</v>
      </c>
      <c r="B1205" s="18"/>
      <c r="C1205" s="18"/>
      <c r="D1205" s="18"/>
      <c r="E1205" s="12" t="e">
        <f t="shared" si="18"/>
        <v>#DIV/0!</v>
      </c>
    </row>
    <row r="1206" spans="1:5" ht="20.100000000000001" customHeight="1">
      <c r="A1206" s="17" t="s">
        <v>1029</v>
      </c>
      <c r="B1206" s="18"/>
      <c r="C1206" s="18"/>
      <c r="D1206" s="18"/>
      <c r="E1206" s="12" t="e">
        <f t="shared" si="18"/>
        <v>#DIV/0!</v>
      </c>
    </row>
    <row r="1207" spans="1:5" ht="20.100000000000001" customHeight="1">
      <c r="A1207" s="17" t="s">
        <v>1030</v>
      </c>
      <c r="B1207" s="18"/>
      <c r="C1207" s="18"/>
      <c r="D1207" s="18"/>
      <c r="E1207" s="12" t="e">
        <f t="shared" si="18"/>
        <v>#DIV/0!</v>
      </c>
    </row>
    <row r="1208" spans="1:5" ht="20.100000000000001" customHeight="1">
      <c r="A1208" s="17" t="s">
        <v>1031</v>
      </c>
      <c r="B1208" s="18"/>
      <c r="C1208" s="18"/>
      <c r="D1208" s="18"/>
      <c r="E1208" s="12" t="e">
        <f t="shared" si="18"/>
        <v>#DIV/0!</v>
      </c>
    </row>
    <row r="1209" spans="1:5" ht="20.100000000000001" customHeight="1">
      <c r="A1209" s="17" t="s">
        <v>1032</v>
      </c>
      <c r="B1209" s="18"/>
      <c r="C1209" s="18"/>
      <c r="D1209" s="18"/>
      <c r="E1209" s="12" t="e">
        <f t="shared" si="18"/>
        <v>#DIV/0!</v>
      </c>
    </row>
    <row r="1210" spans="1:5" ht="20.100000000000001" customHeight="1">
      <c r="A1210" s="17" t="s">
        <v>1033</v>
      </c>
      <c r="B1210" s="18"/>
      <c r="C1210" s="18"/>
      <c r="D1210" s="18"/>
      <c r="E1210" s="12" t="e">
        <f t="shared" si="18"/>
        <v>#DIV/0!</v>
      </c>
    </row>
    <row r="1211" spans="1:5" ht="20.100000000000001" customHeight="1">
      <c r="A1211" s="17" t="s">
        <v>1034</v>
      </c>
      <c r="B1211" s="18"/>
      <c r="C1211" s="18"/>
      <c r="D1211" s="18"/>
      <c r="E1211" s="12" t="e">
        <f t="shared" si="18"/>
        <v>#DIV/0!</v>
      </c>
    </row>
    <row r="1212" spans="1:5" ht="20.100000000000001" customHeight="1">
      <c r="A1212" s="17" t="s">
        <v>1035</v>
      </c>
      <c r="B1212" s="18"/>
      <c r="C1212" s="18"/>
      <c r="D1212" s="18"/>
      <c r="E1212" s="12" t="e">
        <f t="shared" si="18"/>
        <v>#DIV/0!</v>
      </c>
    </row>
    <row r="1213" spans="1:5" ht="20.100000000000001" customHeight="1">
      <c r="A1213" s="17" t="s">
        <v>1036</v>
      </c>
      <c r="B1213" s="18">
        <v>75875</v>
      </c>
      <c r="C1213" s="18">
        <v>21785</v>
      </c>
      <c r="D1213" s="18">
        <v>13196</v>
      </c>
      <c r="E1213" s="12">
        <f t="shared" si="18"/>
        <v>60.573789304567363</v>
      </c>
    </row>
    <row r="1214" spans="1:5" ht="20.100000000000001" customHeight="1">
      <c r="A1214" s="17" t="s">
        <v>1037</v>
      </c>
      <c r="B1214" s="18">
        <v>12979</v>
      </c>
      <c r="C1214" s="18">
        <v>12979</v>
      </c>
      <c r="D1214" s="18">
        <v>22864</v>
      </c>
      <c r="E1214" s="12">
        <f t="shared" si="18"/>
        <v>176.16149164034209</v>
      </c>
    </row>
    <row r="1215" spans="1:5" ht="20.100000000000001" customHeight="1">
      <c r="A1215" s="17" t="s">
        <v>339</v>
      </c>
      <c r="B1215" s="18"/>
      <c r="C1215" s="18"/>
      <c r="D1215" s="18">
        <v>9000</v>
      </c>
      <c r="E1215" s="12"/>
    </row>
    <row r="1216" spans="1:5" ht="20.100000000000001" customHeight="1">
      <c r="A1216" s="19" t="s">
        <v>340</v>
      </c>
      <c r="B1216" s="14">
        <f>B1217+B1218+B1219+B1224</f>
        <v>240286</v>
      </c>
      <c r="C1216" s="14">
        <f>C1217+C1218+C1219+C1224</f>
        <v>240286</v>
      </c>
      <c r="D1216" s="14">
        <f>D1217+D1218+D1219+D1224</f>
        <v>306973</v>
      </c>
      <c r="E1216" s="12">
        <f t="shared" ref="E1216:E1224" si="19">D1216/C1216*100</f>
        <v>127.75317746352263</v>
      </c>
    </row>
    <row r="1217" spans="1:5" ht="20.100000000000001" customHeight="1">
      <c r="A1217" s="20" t="s">
        <v>341</v>
      </c>
      <c r="B1217" s="14">
        <v>27226</v>
      </c>
      <c r="C1217" s="14">
        <v>27226</v>
      </c>
      <c r="D1217" s="11">
        <v>27226</v>
      </c>
      <c r="E1217" s="12">
        <f t="shared" si="19"/>
        <v>100</v>
      </c>
    </row>
    <row r="1218" spans="1:5" ht="20.100000000000001" customHeight="1">
      <c r="A1218" s="20" t="s">
        <v>342</v>
      </c>
      <c r="B1218" s="14">
        <v>53983</v>
      </c>
      <c r="C1218" s="14">
        <v>53983</v>
      </c>
      <c r="D1218" s="11">
        <v>57000</v>
      </c>
      <c r="E1218" s="12">
        <f t="shared" si="19"/>
        <v>105.58879647296371</v>
      </c>
    </row>
    <row r="1219" spans="1:5" ht="20.100000000000001" customHeight="1">
      <c r="A1219" s="20" t="s">
        <v>1038</v>
      </c>
      <c r="B1219" s="14">
        <v>75000</v>
      </c>
      <c r="C1219" s="14">
        <v>75000</v>
      </c>
      <c r="D1219" s="11">
        <v>150000</v>
      </c>
      <c r="E1219" s="12">
        <f t="shared" si="19"/>
        <v>200</v>
      </c>
    </row>
    <row r="1220" spans="1:5" ht="20.100000000000001" customHeight="1">
      <c r="A1220" s="20" t="s">
        <v>1039</v>
      </c>
      <c r="B1220" s="14">
        <v>75000</v>
      </c>
      <c r="C1220" s="14">
        <v>75000</v>
      </c>
      <c r="D1220" s="11">
        <v>150000</v>
      </c>
      <c r="E1220" s="12">
        <f t="shared" si="19"/>
        <v>200</v>
      </c>
    </row>
    <row r="1221" spans="1:5" ht="20.100000000000001" customHeight="1">
      <c r="A1221" s="20" t="s">
        <v>1040</v>
      </c>
      <c r="B1221" s="21"/>
      <c r="C1221" s="21"/>
      <c r="D1221" s="21"/>
      <c r="E1221" s="12"/>
    </row>
    <row r="1222" spans="1:5" ht="20.100000000000001" customHeight="1">
      <c r="A1222" s="20" t="s">
        <v>1041</v>
      </c>
      <c r="B1222" s="18"/>
      <c r="C1222" s="18"/>
      <c r="D1222" s="22"/>
      <c r="E1222" s="12"/>
    </row>
    <row r="1223" spans="1:5" ht="20.100000000000001" customHeight="1">
      <c r="A1223" s="17" t="s">
        <v>1042</v>
      </c>
      <c r="B1223" s="18"/>
      <c r="C1223" s="18"/>
      <c r="D1223" s="22"/>
      <c r="E1223" s="12"/>
    </row>
    <row r="1224" spans="1:5" ht="20.100000000000001" customHeight="1">
      <c r="A1224" s="17" t="s">
        <v>1043</v>
      </c>
      <c r="B1224" s="18">
        <v>84077</v>
      </c>
      <c r="C1224" s="18">
        <v>84077</v>
      </c>
      <c r="D1224" s="22">
        <v>72747</v>
      </c>
      <c r="E1224" s="12">
        <f t="shared" si="19"/>
        <v>86.524257525839403</v>
      </c>
    </row>
  </sheetData>
  <mergeCells count="2">
    <mergeCell ref="A1:E1"/>
    <mergeCell ref="D2:E2"/>
  </mergeCells>
  <phoneticPr fontId="15" type="noConversion"/>
  <conditionalFormatting sqref="A18:A22 E3">
    <cfRule type="cellIs" dxfId="10" priority="1" stopIfTrue="1" operator="equal">
      <formula>0</formula>
    </cfRule>
  </conditionalFormatting>
  <printOptions horizontalCentered="1"/>
  <pageMargins left="0.47" right="0.47" top="0.87" bottom="0.87" header="0.51" footer="0.7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"/>
  <sheetViews>
    <sheetView topLeftCell="A25" workbookViewId="0">
      <selection activeCell="E46" sqref="E46"/>
    </sheetView>
  </sheetViews>
  <sheetFormatPr defaultColWidth="8.75" defaultRowHeight="11.25"/>
  <cols>
    <col min="1" max="1" width="35.375" style="26" customWidth="1"/>
    <col min="2" max="2" width="15.375" style="48" customWidth="1"/>
    <col min="3" max="3" width="12.75" style="26" customWidth="1"/>
    <col min="4" max="4" width="10.625" style="26" customWidth="1"/>
    <col min="5" max="5" width="14.25" style="26" customWidth="1"/>
    <col min="6" max="6" width="13.75" style="26" hidden="1" customWidth="1"/>
    <col min="7" max="16384" width="8.75" style="26"/>
  </cols>
  <sheetData>
    <row r="1" spans="1:6" s="49" customFormat="1" ht="22.5">
      <c r="A1" s="92" t="s">
        <v>1058</v>
      </c>
      <c r="B1" s="92"/>
      <c r="C1" s="92"/>
      <c r="D1" s="92"/>
      <c r="E1" s="92"/>
    </row>
    <row r="2" spans="1:6" ht="24.6" customHeight="1">
      <c r="D2" s="93" t="s">
        <v>0</v>
      </c>
      <c r="E2" s="93"/>
    </row>
    <row r="3" spans="1:6" ht="24.6" customHeight="1">
      <c r="A3" s="23" t="s">
        <v>1</v>
      </c>
      <c r="B3" s="24" t="s">
        <v>1438</v>
      </c>
      <c r="C3" s="24" t="s">
        <v>1057</v>
      </c>
      <c r="D3" s="24" t="s">
        <v>1439</v>
      </c>
      <c r="E3" s="24" t="s">
        <v>2</v>
      </c>
      <c r="F3" s="25" t="s">
        <v>1435</v>
      </c>
    </row>
    <row r="4" spans="1:6" s="31" customFormat="1" ht="24.6" customHeight="1">
      <c r="A4" s="27" t="s">
        <v>3</v>
      </c>
      <c r="B4" s="28">
        <f>B20+B5</f>
        <v>78000</v>
      </c>
      <c r="C4" s="28">
        <f>C20+C5</f>
        <v>78000</v>
      </c>
      <c r="D4" s="29">
        <f t="shared" ref="D4:D15" si="0">C4/B4*100</f>
        <v>100</v>
      </c>
      <c r="E4" s="29">
        <f t="shared" ref="E4:E18" si="1">C4/F4*100-100</f>
        <v>8.3212976335962594</v>
      </c>
      <c r="F4" s="30">
        <f>F20+F5</f>
        <v>72008</v>
      </c>
    </row>
    <row r="5" spans="1:6" ht="24.6" customHeight="1">
      <c r="A5" s="32" t="s">
        <v>1044</v>
      </c>
      <c r="B5" s="33">
        <f>SUM(B6:B19)</f>
        <v>45005</v>
      </c>
      <c r="C5" s="33">
        <f>SUM(C6:C19)</f>
        <v>48452</v>
      </c>
      <c r="D5" s="34">
        <f t="shared" si="0"/>
        <v>107.65914898344629</v>
      </c>
      <c r="E5" s="34">
        <f t="shared" si="1"/>
        <v>16.429172173495132</v>
      </c>
      <c r="F5" s="30">
        <v>41615</v>
      </c>
    </row>
    <row r="6" spans="1:6" ht="24.6" customHeight="1">
      <c r="A6" s="32" t="s">
        <v>1045</v>
      </c>
      <c r="B6" s="35">
        <v>17828</v>
      </c>
      <c r="C6" s="36">
        <v>22362</v>
      </c>
      <c r="D6" s="34">
        <f t="shared" si="0"/>
        <v>125.4319048687458</v>
      </c>
      <c r="E6" s="34">
        <f t="shared" si="1"/>
        <v>30.436304246383571</v>
      </c>
      <c r="F6" s="30">
        <v>17144</v>
      </c>
    </row>
    <row r="7" spans="1:6" ht="24.6" customHeight="1">
      <c r="A7" s="32" t="s">
        <v>4</v>
      </c>
      <c r="B7" s="35">
        <v>8947</v>
      </c>
      <c r="C7" s="36">
        <v>7323</v>
      </c>
      <c r="D7" s="34">
        <f t="shared" si="0"/>
        <v>81.848664356767628</v>
      </c>
      <c r="E7" s="34">
        <f t="shared" si="1"/>
        <v>45.211183819155252</v>
      </c>
      <c r="F7" s="30">
        <v>5043</v>
      </c>
    </row>
    <row r="8" spans="1:6" ht="24.6" customHeight="1">
      <c r="A8" s="32" t="s">
        <v>5</v>
      </c>
      <c r="B8" s="35">
        <v>1400</v>
      </c>
      <c r="C8" s="36">
        <v>1674</v>
      </c>
      <c r="D8" s="34">
        <f t="shared" si="0"/>
        <v>119.57142857142857</v>
      </c>
      <c r="E8" s="34">
        <f t="shared" si="1"/>
        <v>-18.181818181818173</v>
      </c>
      <c r="F8" s="30">
        <v>2046</v>
      </c>
    </row>
    <row r="9" spans="1:6" ht="24.6" customHeight="1">
      <c r="A9" s="32" t="s">
        <v>6</v>
      </c>
      <c r="B9" s="35">
        <v>400</v>
      </c>
      <c r="C9" s="36">
        <v>618</v>
      </c>
      <c r="D9" s="34">
        <f t="shared" si="0"/>
        <v>154.5</v>
      </c>
      <c r="E9" s="34">
        <f t="shared" si="1"/>
        <v>-35.691987513007291</v>
      </c>
      <c r="F9" s="30">
        <v>961</v>
      </c>
    </row>
    <row r="10" spans="1:6" ht="24.6" customHeight="1">
      <c r="A10" s="32" t="s">
        <v>7</v>
      </c>
      <c r="B10" s="35">
        <v>2000</v>
      </c>
      <c r="C10" s="36">
        <v>2523</v>
      </c>
      <c r="D10" s="34">
        <f t="shared" si="0"/>
        <v>126.15</v>
      </c>
      <c r="E10" s="34">
        <f t="shared" si="1"/>
        <v>27.617602427921085</v>
      </c>
      <c r="F10" s="30">
        <v>1977</v>
      </c>
    </row>
    <row r="11" spans="1:6" ht="24.6" customHeight="1">
      <c r="A11" s="32" t="s">
        <v>8</v>
      </c>
      <c r="B11" s="35">
        <v>1700</v>
      </c>
      <c r="C11" s="36">
        <v>1385</v>
      </c>
      <c r="D11" s="34">
        <f t="shared" si="0"/>
        <v>81.470588235294116</v>
      </c>
      <c r="E11" s="34">
        <f t="shared" si="1"/>
        <v>-9.9479843953185991</v>
      </c>
      <c r="F11" s="30">
        <v>1538</v>
      </c>
    </row>
    <row r="12" spans="1:6" ht="24.6" customHeight="1">
      <c r="A12" s="32" t="s">
        <v>9</v>
      </c>
      <c r="B12" s="35">
        <v>450</v>
      </c>
      <c r="C12" s="36">
        <v>888</v>
      </c>
      <c r="D12" s="34">
        <f t="shared" si="0"/>
        <v>197.33333333333334</v>
      </c>
      <c r="E12" s="34">
        <f t="shared" si="1"/>
        <v>84.615384615384613</v>
      </c>
      <c r="F12" s="30">
        <v>481</v>
      </c>
    </row>
    <row r="13" spans="1:6" ht="24.6" customHeight="1">
      <c r="A13" s="32" t="s">
        <v>10</v>
      </c>
      <c r="B13" s="35">
        <v>3500</v>
      </c>
      <c r="C13" s="36">
        <v>3744</v>
      </c>
      <c r="D13" s="34">
        <f t="shared" si="0"/>
        <v>106.97142857142856</v>
      </c>
      <c r="E13" s="34">
        <f t="shared" si="1"/>
        <v>-20.929250263991548</v>
      </c>
      <c r="F13" s="30">
        <v>4735</v>
      </c>
    </row>
    <row r="14" spans="1:6" ht="24.6" customHeight="1">
      <c r="A14" s="32" t="s">
        <v>11</v>
      </c>
      <c r="B14" s="35">
        <v>2500</v>
      </c>
      <c r="C14" s="36">
        <v>2298</v>
      </c>
      <c r="D14" s="34">
        <f t="shared" si="0"/>
        <v>91.92</v>
      </c>
      <c r="E14" s="34">
        <f t="shared" si="1"/>
        <v>-52.871205906480725</v>
      </c>
      <c r="F14" s="30">
        <v>4876</v>
      </c>
    </row>
    <row r="15" spans="1:6" ht="24.6" customHeight="1">
      <c r="A15" s="32" t="s">
        <v>12</v>
      </c>
      <c r="B15" s="35">
        <v>140</v>
      </c>
      <c r="C15" s="36">
        <v>192</v>
      </c>
      <c r="D15" s="34">
        <f t="shared" si="0"/>
        <v>137.14285714285714</v>
      </c>
      <c r="E15" s="34">
        <f t="shared" si="1"/>
        <v>-5.8823529411764781</v>
      </c>
      <c r="F15" s="30">
        <v>204</v>
      </c>
    </row>
    <row r="16" spans="1:6" ht="24.6" customHeight="1">
      <c r="A16" s="32" t="s">
        <v>13</v>
      </c>
      <c r="B16" s="35">
        <v>50</v>
      </c>
      <c r="C16" s="36">
        <v>122</v>
      </c>
      <c r="D16" s="34">
        <v>244</v>
      </c>
      <c r="E16" s="34">
        <f t="shared" si="1"/>
        <v>154.16666666666666</v>
      </c>
      <c r="F16" s="30">
        <v>48</v>
      </c>
    </row>
    <row r="17" spans="1:6" ht="24.6" customHeight="1">
      <c r="A17" s="32" t="s">
        <v>14</v>
      </c>
      <c r="B17" s="35">
        <v>6000</v>
      </c>
      <c r="C17" s="36">
        <v>5254</v>
      </c>
      <c r="D17" s="34">
        <f>C17/B17*100</f>
        <v>87.566666666666677</v>
      </c>
      <c r="E17" s="34">
        <f t="shared" si="1"/>
        <v>110.66559743384121</v>
      </c>
      <c r="F17" s="30">
        <v>2494</v>
      </c>
    </row>
    <row r="18" spans="1:6" ht="24.6" customHeight="1">
      <c r="A18" s="32" t="s">
        <v>15</v>
      </c>
      <c r="B18" s="35">
        <v>90</v>
      </c>
      <c r="C18" s="36">
        <v>76</v>
      </c>
      <c r="D18" s="34">
        <f>C18/B18*100</f>
        <v>84.444444444444443</v>
      </c>
      <c r="E18" s="34">
        <f t="shared" si="1"/>
        <v>11.764705882352942</v>
      </c>
      <c r="F18" s="30">
        <v>68</v>
      </c>
    </row>
    <row r="19" spans="1:6" ht="24.6" customHeight="1">
      <c r="A19" s="32" t="s">
        <v>16</v>
      </c>
      <c r="B19" s="33"/>
      <c r="C19" s="36">
        <v>-7</v>
      </c>
      <c r="D19" s="34"/>
      <c r="E19" s="34"/>
      <c r="F19" s="30"/>
    </row>
    <row r="20" spans="1:6" ht="24.6" customHeight="1">
      <c r="A20" s="32" t="s">
        <v>17</v>
      </c>
      <c r="B20" s="33">
        <f>B21+B22+B23+B24+B25+B26+B27+B28</f>
        <v>32995</v>
      </c>
      <c r="C20" s="33">
        <f>C21+C22+C23+C24+C25+C26+C27+C28</f>
        <v>29548</v>
      </c>
      <c r="D20" s="34">
        <f>C20/B20*100</f>
        <v>89.552962570086379</v>
      </c>
      <c r="E20" s="34">
        <f>C20/F20*100-100</f>
        <v>-2.7802454512552259</v>
      </c>
      <c r="F20" s="30">
        <f>F21+F22+F23+F24+F25+F26+F27+F28</f>
        <v>30393</v>
      </c>
    </row>
    <row r="21" spans="1:6" ht="24.6" customHeight="1">
      <c r="A21" s="32" t="s">
        <v>18</v>
      </c>
      <c r="B21" s="35">
        <v>3250</v>
      </c>
      <c r="C21" s="36">
        <v>2905</v>
      </c>
      <c r="D21" s="34">
        <f>C21/B21*100</f>
        <v>89.384615384615387</v>
      </c>
      <c r="E21" s="34">
        <f>C21/F21*100-100</f>
        <v>17.468661544682561</v>
      </c>
      <c r="F21" s="30">
        <v>2473</v>
      </c>
    </row>
    <row r="22" spans="1:6" ht="24.6" customHeight="1">
      <c r="A22" s="32" t="s">
        <v>19</v>
      </c>
      <c r="B22" s="35">
        <v>1800</v>
      </c>
      <c r="C22" s="36">
        <v>1134</v>
      </c>
      <c r="D22" s="34">
        <f>C22/B22*100</f>
        <v>63</v>
      </c>
      <c r="E22" s="34">
        <f>C22/F22*100-100</f>
        <v>-41.786447638603697</v>
      </c>
      <c r="F22" s="30">
        <v>1948</v>
      </c>
    </row>
    <row r="23" spans="1:6" ht="24.6" customHeight="1">
      <c r="A23" s="32" t="s">
        <v>20</v>
      </c>
      <c r="B23" s="35">
        <v>1200</v>
      </c>
      <c r="C23" s="36">
        <v>2597</v>
      </c>
      <c r="D23" s="34">
        <v>216.5</v>
      </c>
      <c r="E23" s="34">
        <f>C23/F23*100-100</f>
        <v>24.080267558528433</v>
      </c>
      <c r="F23" s="30">
        <v>2093</v>
      </c>
    </row>
    <row r="24" spans="1:6" ht="24.6" customHeight="1">
      <c r="A24" s="32" t="s">
        <v>21</v>
      </c>
      <c r="B24" s="35"/>
      <c r="C24" s="35"/>
      <c r="D24" s="34"/>
      <c r="E24" s="34"/>
      <c r="F24" s="30"/>
    </row>
    <row r="25" spans="1:6" ht="24.6" customHeight="1">
      <c r="A25" s="32" t="s">
        <v>22</v>
      </c>
      <c r="B25" s="35">
        <v>26545</v>
      </c>
      <c r="C25" s="36">
        <v>21721</v>
      </c>
      <c r="D25" s="34">
        <f>C25/B25*100</f>
        <v>81.827086080241102</v>
      </c>
      <c r="E25" s="34">
        <f>C25/F25*100-100</f>
        <v>-8.2340515420363403</v>
      </c>
      <c r="F25" s="30">
        <v>23670</v>
      </c>
    </row>
    <row r="26" spans="1:6" ht="24.6" customHeight="1">
      <c r="A26" s="32" t="s">
        <v>23</v>
      </c>
      <c r="B26" s="35"/>
      <c r="C26" s="36"/>
      <c r="D26" s="34"/>
      <c r="E26" s="34"/>
      <c r="F26" s="30"/>
    </row>
    <row r="27" spans="1:6" ht="24.6" customHeight="1">
      <c r="A27" s="32" t="s">
        <v>1046</v>
      </c>
      <c r="B27" s="35">
        <v>200</v>
      </c>
      <c r="C27" s="35">
        <v>1191</v>
      </c>
      <c r="D27" s="34">
        <v>595.5</v>
      </c>
      <c r="E27" s="34">
        <f>C27/F27*100-100</f>
        <v>469.85645933014359</v>
      </c>
      <c r="F27" s="30">
        <v>209</v>
      </c>
    </row>
    <row r="28" spans="1:6" ht="24.6" customHeight="1">
      <c r="A28" s="32" t="s">
        <v>24</v>
      </c>
      <c r="B28" s="33"/>
      <c r="C28" s="35"/>
      <c r="D28" s="34"/>
      <c r="E28" s="34"/>
      <c r="F28" s="30"/>
    </row>
    <row r="29" spans="1:6" s="31" customFormat="1" ht="24.6" customHeight="1">
      <c r="A29" s="37" t="s">
        <v>25</v>
      </c>
      <c r="B29" s="38">
        <f>B30+B36+B42+B45+B46</f>
        <v>240567</v>
      </c>
      <c r="C29" s="38">
        <f>C30+C36+C42+C45+C46</f>
        <v>250798</v>
      </c>
      <c r="D29" s="29"/>
      <c r="E29" s="34"/>
      <c r="F29" s="40">
        <v>230274</v>
      </c>
    </row>
    <row r="30" spans="1:6" ht="24.6" customHeight="1">
      <c r="A30" s="41" t="s">
        <v>26</v>
      </c>
      <c r="B30" s="36">
        <f>SUM(B31:B35)</f>
        <v>11415</v>
      </c>
      <c r="C30" s="36">
        <f>SUM(C31:C35)</f>
        <v>11415</v>
      </c>
      <c r="D30" s="34"/>
      <c r="E30" s="34"/>
      <c r="F30" s="42">
        <v>11415</v>
      </c>
    </row>
    <row r="31" spans="1:6" ht="24.6" customHeight="1">
      <c r="A31" s="32" t="s">
        <v>1047</v>
      </c>
      <c r="B31" s="36">
        <v>2238</v>
      </c>
      <c r="C31" s="36">
        <v>2238</v>
      </c>
      <c r="D31" s="34"/>
      <c r="E31" s="34"/>
      <c r="F31" s="42">
        <v>2238</v>
      </c>
    </row>
    <row r="32" spans="1:6" ht="24.6" customHeight="1">
      <c r="A32" s="32" t="s">
        <v>1048</v>
      </c>
      <c r="B32" s="36">
        <v>794</v>
      </c>
      <c r="C32" s="36">
        <v>794</v>
      </c>
      <c r="D32" s="34"/>
      <c r="E32" s="34"/>
      <c r="F32" s="42">
        <v>794</v>
      </c>
    </row>
    <row r="33" spans="1:6" ht="24.6" customHeight="1">
      <c r="A33" s="32" t="s">
        <v>1049</v>
      </c>
      <c r="B33" s="36">
        <v>33</v>
      </c>
      <c r="C33" s="36">
        <v>33</v>
      </c>
      <c r="D33" s="34"/>
      <c r="E33" s="34"/>
      <c r="F33" s="42">
        <v>33</v>
      </c>
    </row>
    <row r="34" spans="1:6" ht="24.6" customHeight="1">
      <c r="A34" s="32" t="s">
        <v>1050</v>
      </c>
      <c r="B34" s="36">
        <v>2</v>
      </c>
      <c r="C34" s="36">
        <v>2</v>
      </c>
      <c r="D34" s="34"/>
      <c r="E34" s="34"/>
      <c r="F34" s="42">
        <v>2</v>
      </c>
    </row>
    <row r="35" spans="1:6" ht="24.6" customHeight="1">
      <c r="A35" s="32" t="s">
        <v>1051</v>
      </c>
      <c r="B35" s="36">
        <v>8348</v>
      </c>
      <c r="C35" s="36">
        <v>8348</v>
      </c>
      <c r="D35" s="34"/>
      <c r="E35" s="34"/>
      <c r="F35" s="42">
        <v>8348</v>
      </c>
    </row>
    <row r="36" spans="1:6" ht="24.6" customHeight="1">
      <c r="A36" s="41" t="s">
        <v>27</v>
      </c>
      <c r="B36" s="36">
        <f>B37+B40+B41</f>
        <v>130000</v>
      </c>
      <c r="C36" s="36">
        <f>C37+C40+C41</f>
        <v>144926</v>
      </c>
      <c r="D36" s="34"/>
      <c r="E36" s="34"/>
      <c r="F36" s="42">
        <v>140822</v>
      </c>
    </row>
    <row r="37" spans="1:6" s="45" customFormat="1" ht="24.6" customHeight="1">
      <c r="A37" s="43" t="s">
        <v>1052</v>
      </c>
      <c r="B37" s="18">
        <f>B38+B39</f>
        <v>94000</v>
      </c>
      <c r="C37" s="18">
        <f>C38+C39</f>
        <v>113771</v>
      </c>
      <c r="D37" s="12"/>
      <c r="E37" s="34"/>
      <c r="F37" s="18">
        <v>103570</v>
      </c>
    </row>
    <row r="38" spans="1:6" s="45" customFormat="1" ht="24.6" customHeight="1">
      <c r="A38" s="43" t="s">
        <v>1053</v>
      </c>
      <c r="B38" s="18">
        <v>28000</v>
      </c>
      <c r="C38" s="18">
        <v>38626</v>
      </c>
      <c r="D38" s="12"/>
      <c r="E38" s="34"/>
      <c r="F38" s="18">
        <v>29660</v>
      </c>
    </row>
    <row r="39" spans="1:6" s="45" customFormat="1" ht="24.6" customHeight="1">
      <c r="A39" s="43" t="s">
        <v>1054</v>
      </c>
      <c r="B39" s="18">
        <v>66000</v>
      </c>
      <c r="C39" s="18">
        <v>75145</v>
      </c>
      <c r="D39" s="12"/>
      <c r="E39" s="34"/>
      <c r="F39" s="18">
        <v>73910</v>
      </c>
    </row>
    <row r="40" spans="1:6" s="45" customFormat="1" ht="24.6" customHeight="1">
      <c r="A40" s="43" t="s">
        <v>1055</v>
      </c>
      <c r="B40" s="18">
        <v>26500</v>
      </c>
      <c r="C40" s="18">
        <v>16633</v>
      </c>
      <c r="D40" s="12"/>
      <c r="E40" s="34"/>
      <c r="F40" s="18">
        <v>26693</v>
      </c>
    </row>
    <row r="41" spans="1:6" s="45" customFormat="1" ht="24.6" customHeight="1">
      <c r="A41" s="43" t="s">
        <v>1056</v>
      </c>
      <c r="B41" s="18">
        <v>9500</v>
      </c>
      <c r="C41" s="18">
        <v>14522</v>
      </c>
      <c r="D41" s="12"/>
      <c r="E41" s="34"/>
      <c r="F41" s="18">
        <v>10559</v>
      </c>
    </row>
    <row r="42" spans="1:6" ht="24.6" customHeight="1">
      <c r="A42" s="41" t="s">
        <v>28</v>
      </c>
      <c r="B42" s="36">
        <f>SUM(B43:B44)</f>
        <v>19799</v>
      </c>
      <c r="C42" s="36">
        <f>SUM(C43:C44)</f>
        <v>15104</v>
      </c>
      <c r="D42" s="34"/>
      <c r="E42" s="34"/>
      <c r="F42" s="42">
        <v>7321</v>
      </c>
    </row>
    <row r="43" spans="1:6" ht="24.6" customHeight="1">
      <c r="A43" s="32" t="s">
        <v>29</v>
      </c>
      <c r="B43" s="36">
        <v>199</v>
      </c>
      <c r="C43" s="36">
        <v>199</v>
      </c>
      <c r="D43" s="34"/>
      <c r="E43" s="34"/>
      <c r="F43" s="42">
        <v>790</v>
      </c>
    </row>
    <row r="44" spans="1:6" ht="24.6" customHeight="1">
      <c r="A44" s="32" t="s">
        <v>30</v>
      </c>
      <c r="B44" s="46">
        <v>19600</v>
      </c>
      <c r="C44" s="36">
        <v>14905</v>
      </c>
      <c r="D44" s="34"/>
      <c r="E44" s="34"/>
      <c r="F44" s="42">
        <v>6531</v>
      </c>
    </row>
    <row r="45" spans="1:6" ht="24.6" customHeight="1">
      <c r="A45" s="41" t="s">
        <v>31</v>
      </c>
      <c r="B45" s="46">
        <v>60000</v>
      </c>
      <c r="C45" s="36">
        <v>60000</v>
      </c>
      <c r="D45" s="34"/>
      <c r="E45" s="34"/>
      <c r="F45" s="42">
        <v>50000</v>
      </c>
    </row>
    <row r="46" spans="1:6" ht="24.6" customHeight="1">
      <c r="A46" s="41" t="s">
        <v>32</v>
      </c>
      <c r="B46" s="46">
        <v>19353</v>
      </c>
      <c r="C46" s="33">
        <v>19353</v>
      </c>
      <c r="D46" s="34"/>
      <c r="E46" s="34"/>
      <c r="F46" s="42">
        <v>20716</v>
      </c>
    </row>
    <row r="47" spans="1:6" s="31" customFormat="1" ht="24.6" customHeight="1">
      <c r="A47" s="39" t="s">
        <v>33</v>
      </c>
      <c r="B47" s="47">
        <f>B29+B4</f>
        <v>318567</v>
      </c>
      <c r="C47" s="47">
        <f>C4+C29</f>
        <v>328798</v>
      </c>
      <c r="D47" s="29"/>
      <c r="E47" s="34"/>
      <c r="F47" s="40">
        <v>302282</v>
      </c>
    </row>
  </sheetData>
  <mergeCells count="2">
    <mergeCell ref="A1:E1"/>
    <mergeCell ref="D2:E2"/>
  </mergeCells>
  <phoneticPr fontId="4" type="noConversion"/>
  <conditionalFormatting sqref="E2 E5:E47">
    <cfRule type="cellIs" dxfId="9" priority="3" stopIfTrue="1" operator="equal">
      <formula>0</formula>
    </cfRule>
  </conditionalFormatting>
  <conditionalFormatting sqref="E5:E47">
    <cfRule type="cellIs" dxfId="8" priority="2" stopIfTrue="1" operator="equal">
      <formula>0</formula>
    </cfRule>
  </conditionalFormatting>
  <conditionalFormatting sqref="E5:E47">
    <cfRule type="cellIs" dxfId="7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64"/>
  <sheetViews>
    <sheetView tabSelected="1" topLeftCell="A16" workbookViewId="0">
      <selection activeCell="I32" sqref="I32"/>
    </sheetView>
  </sheetViews>
  <sheetFormatPr defaultColWidth="8.75" defaultRowHeight="23.45" customHeight="1"/>
  <cols>
    <col min="1" max="1" width="35.5" style="26" bestFit="1" customWidth="1"/>
    <col min="2" max="2" width="14.875" style="48" customWidth="1"/>
    <col min="3" max="3" width="13.25" style="26" customWidth="1"/>
    <col min="4" max="4" width="12" style="26" customWidth="1"/>
    <col min="5" max="5" width="10.625" style="75" customWidth="1"/>
    <col min="6" max="6" width="9.875" style="26" hidden="1" customWidth="1"/>
    <col min="7" max="16384" width="8.75" style="26"/>
  </cols>
  <sheetData>
    <row r="1" spans="1:6" s="49" customFormat="1" ht="23.45" customHeight="1">
      <c r="A1" s="92" t="s">
        <v>1419</v>
      </c>
      <c r="B1" s="92"/>
      <c r="C1" s="92"/>
      <c r="D1" s="92"/>
      <c r="E1" s="92"/>
    </row>
    <row r="2" spans="1:6" ht="23.45" customHeight="1">
      <c r="D2" s="94" t="s">
        <v>0</v>
      </c>
      <c r="E2" s="94"/>
    </row>
    <row r="3" spans="1:6" ht="23.45" customHeight="1">
      <c r="A3" s="23" t="s">
        <v>1</v>
      </c>
      <c r="B3" s="24" t="s">
        <v>1438</v>
      </c>
      <c r="C3" s="24" t="s">
        <v>1057</v>
      </c>
      <c r="D3" s="24" t="s">
        <v>1059</v>
      </c>
      <c r="E3" s="77" t="s">
        <v>2</v>
      </c>
      <c r="F3" s="25" t="s">
        <v>1436</v>
      </c>
    </row>
    <row r="4" spans="1:6" s="31" customFormat="1" ht="23.45" customHeight="1">
      <c r="A4" s="27" t="s">
        <v>34</v>
      </c>
      <c r="B4" s="28">
        <f>B5+B93+B98+B123+B146+B162+B191+B250+B293+B316+B327+B367+B384+B395+B402+B405+B420+B429+B433+B449+B452+B455</f>
        <v>295000</v>
      </c>
      <c r="C4" s="28">
        <f>C5+C93+C98+C123+C146+C162+C191+C250+C293+C316+C327+C367+C384+C395+C402+C405+C420+C429+C433+C449+C452+C455</f>
        <v>302912</v>
      </c>
      <c r="D4" s="29">
        <f>C4/B4*100</f>
        <v>102.68203389830508</v>
      </c>
      <c r="E4" s="76">
        <f>C4/F4*100-100</f>
        <v>7.6476943196679485</v>
      </c>
      <c r="F4" s="30">
        <f>F5+F93+F98+F123+F146+F162+F191+F250+F293+F316+F327+F367+F384+F395+F402+F405+F420+F429+F433+F449+F452+F455</f>
        <v>281392</v>
      </c>
    </row>
    <row r="5" spans="1:6" ht="23.45" customHeight="1">
      <c r="A5" s="32" t="s">
        <v>1060</v>
      </c>
      <c r="B5" s="33">
        <f>B6+B11+B15+B19+B24+B30+B34+B37+B40+B44+B48+B52+B56+B59+B62+B66+B70+B74+B79+B83+B87+B91</f>
        <v>36800</v>
      </c>
      <c r="C5" s="33">
        <f>C6+C11+C15+C19+C24+C30+C34+C37+C40+C44+C48+C52+C56+C59+C62+C66+C70+C74+C79+C83+C87+C91</f>
        <v>37218</v>
      </c>
      <c r="D5" s="34">
        <f t="shared" ref="D5:D68" si="0">C5/B5*100</f>
        <v>101.13586956521739</v>
      </c>
      <c r="E5" s="72">
        <f t="shared" ref="E5:E68" si="1">C5/F5*100-100</f>
        <v>2.410434208353962</v>
      </c>
      <c r="F5" s="30">
        <f>F6+F11+F15+F19+F24+F30+F34+F37+F40+F44+F48+F52+F56+F59+F62+F66+F70+F74+F79+F83+F87+F91</f>
        <v>36342</v>
      </c>
    </row>
    <row r="6" spans="1:6" ht="23.45" customHeight="1">
      <c r="A6" s="32" t="s">
        <v>1061</v>
      </c>
      <c r="B6" s="35">
        <f>SUM(B7:B10)</f>
        <v>1185</v>
      </c>
      <c r="C6" s="36">
        <f>SUM(C7:C10)</f>
        <v>1350</v>
      </c>
      <c r="D6" s="34">
        <f t="shared" si="0"/>
        <v>113.9240506329114</v>
      </c>
      <c r="E6" s="72">
        <f t="shared" si="1"/>
        <v>29.932627526467741</v>
      </c>
      <c r="F6" s="30">
        <f>SUM(F7:F10)</f>
        <v>1039</v>
      </c>
    </row>
    <row r="7" spans="1:6" ht="23.45" customHeight="1">
      <c r="A7" s="32" t="s">
        <v>1062</v>
      </c>
      <c r="B7" s="35">
        <v>1000</v>
      </c>
      <c r="C7" s="36">
        <v>1178</v>
      </c>
      <c r="D7" s="34">
        <f t="shared" si="0"/>
        <v>117.8</v>
      </c>
      <c r="E7" s="72">
        <f t="shared" si="1"/>
        <v>42.098914354644137</v>
      </c>
      <c r="F7" s="30">
        <v>829</v>
      </c>
    </row>
    <row r="8" spans="1:6" ht="23.45" customHeight="1">
      <c r="A8" s="32" t="s">
        <v>1063</v>
      </c>
      <c r="B8" s="35">
        <v>100</v>
      </c>
      <c r="C8" s="36">
        <v>94</v>
      </c>
      <c r="D8" s="34">
        <f t="shared" si="0"/>
        <v>94</v>
      </c>
      <c r="E8" s="72">
        <f t="shared" si="1"/>
        <v>14.634146341463406</v>
      </c>
      <c r="F8" s="30">
        <v>82</v>
      </c>
    </row>
    <row r="9" spans="1:6" ht="23.45" customHeight="1">
      <c r="A9" s="32" t="s">
        <v>1064</v>
      </c>
      <c r="B9" s="35">
        <v>65</v>
      </c>
      <c r="C9" s="36">
        <v>65</v>
      </c>
      <c r="D9" s="34">
        <f t="shared" si="0"/>
        <v>100</v>
      </c>
      <c r="E9" s="72">
        <f t="shared" si="1"/>
        <v>3.1746031746031917</v>
      </c>
      <c r="F9" s="30">
        <v>63</v>
      </c>
    </row>
    <row r="10" spans="1:6" ht="23.45" customHeight="1">
      <c r="A10" s="32" t="s">
        <v>1065</v>
      </c>
      <c r="B10" s="35">
        <v>20</v>
      </c>
      <c r="C10" s="36">
        <v>13</v>
      </c>
      <c r="D10" s="34">
        <f t="shared" si="0"/>
        <v>65</v>
      </c>
      <c r="E10" s="72">
        <f t="shared" si="1"/>
        <v>-80</v>
      </c>
      <c r="F10" s="30">
        <v>65</v>
      </c>
    </row>
    <row r="11" spans="1:6" ht="23.45" customHeight="1">
      <c r="A11" s="32" t="s">
        <v>1066</v>
      </c>
      <c r="B11" s="35">
        <f>SUM(B12:B14)</f>
        <v>770</v>
      </c>
      <c r="C11" s="36">
        <f>SUM(C12:C14)</f>
        <v>841</v>
      </c>
      <c r="D11" s="34">
        <f t="shared" si="0"/>
        <v>109.22077922077922</v>
      </c>
      <c r="E11" s="72">
        <f t="shared" si="1"/>
        <v>49.378330373001774</v>
      </c>
      <c r="F11" s="30">
        <f>SUM(F12:F14)</f>
        <v>563</v>
      </c>
    </row>
    <row r="12" spans="1:6" ht="23.45" customHeight="1">
      <c r="A12" s="32" t="s">
        <v>1062</v>
      </c>
      <c r="B12" s="35">
        <v>700</v>
      </c>
      <c r="C12" s="36">
        <v>755</v>
      </c>
      <c r="D12" s="34">
        <f t="shared" si="0"/>
        <v>107.85714285714285</v>
      </c>
      <c r="E12" s="72">
        <f t="shared" si="1"/>
        <v>51.911468812877274</v>
      </c>
      <c r="F12" s="30">
        <v>497</v>
      </c>
    </row>
    <row r="13" spans="1:6" ht="23.45" customHeight="1">
      <c r="A13" s="32" t="s">
        <v>1063</v>
      </c>
      <c r="B13" s="35">
        <v>40</v>
      </c>
      <c r="C13" s="36">
        <v>53</v>
      </c>
      <c r="D13" s="34">
        <f t="shared" si="0"/>
        <v>132.5</v>
      </c>
      <c r="E13" s="72">
        <f t="shared" si="1"/>
        <v>47.222222222222229</v>
      </c>
      <c r="F13" s="30">
        <v>36</v>
      </c>
    </row>
    <row r="14" spans="1:6" ht="23.45" customHeight="1">
      <c r="A14" s="32" t="s">
        <v>1067</v>
      </c>
      <c r="B14" s="35">
        <v>30</v>
      </c>
      <c r="C14" s="36">
        <v>33</v>
      </c>
      <c r="D14" s="34">
        <f t="shared" si="0"/>
        <v>110.00000000000001</v>
      </c>
      <c r="E14" s="72">
        <f t="shared" si="1"/>
        <v>10.000000000000014</v>
      </c>
      <c r="F14" s="30">
        <v>30</v>
      </c>
    </row>
    <row r="15" spans="1:6" ht="23.45" customHeight="1">
      <c r="A15" s="32" t="s">
        <v>1068</v>
      </c>
      <c r="B15" s="35">
        <f>SUM(B16:B18)</f>
        <v>11000</v>
      </c>
      <c r="C15" s="36">
        <f>SUM(C16:C18)</f>
        <v>11049</v>
      </c>
      <c r="D15" s="34">
        <f t="shared" si="0"/>
        <v>100.44545454545455</v>
      </c>
      <c r="E15" s="72">
        <f t="shared" si="1"/>
        <v>0.95020557332115629</v>
      </c>
      <c r="F15" s="30">
        <f>SUM(F16:F18)</f>
        <v>10945</v>
      </c>
    </row>
    <row r="16" spans="1:6" ht="23.45" customHeight="1">
      <c r="A16" s="32" t="s">
        <v>1062</v>
      </c>
      <c r="B16" s="35">
        <v>7200</v>
      </c>
      <c r="C16" s="36">
        <v>7240</v>
      </c>
      <c r="D16" s="34">
        <f t="shared" si="0"/>
        <v>100.55555555555556</v>
      </c>
      <c r="E16" s="72">
        <f t="shared" si="1"/>
        <v>-1.6705147358413655</v>
      </c>
      <c r="F16" s="30">
        <v>7363</v>
      </c>
    </row>
    <row r="17" spans="1:6" ht="23.45" customHeight="1">
      <c r="A17" s="32" t="s">
        <v>1063</v>
      </c>
      <c r="B17" s="35">
        <v>3200</v>
      </c>
      <c r="C17" s="36">
        <v>3216</v>
      </c>
      <c r="D17" s="34">
        <f t="shared" si="0"/>
        <v>100.49999999999999</v>
      </c>
      <c r="E17" s="72">
        <f t="shared" si="1"/>
        <v>-2.0109689213894058</v>
      </c>
      <c r="F17" s="30">
        <v>3282</v>
      </c>
    </row>
    <row r="18" spans="1:6" ht="23.45" customHeight="1">
      <c r="A18" s="32" t="s">
        <v>1069</v>
      </c>
      <c r="B18" s="35">
        <v>600</v>
      </c>
      <c r="C18" s="36">
        <v>593</v>
      </c>
      <c r="D18" s="34">
        <f t="shared" si="0"/>
        <v>98.833333333333329</v>
      </c>
      <c r="E18" s="72">
        <f t="shared" si="1"/>
        <v>97.666666666666657</v>
      </c>
      <c r="F18" s="30">
        <v>300</v>
      </c>
    </row>
    <row r="19" spans="1:6" ht="23.45" customHeight="1">
      <c r="A19" s="32" t="s">
        <v>1070</v>
      </c>
      <c r="B19" s="33">
        <f>SUM(B20:B23)</f>
        <v>1950</v>
      </c>
      <c r="C19" s="36">
        <f>SUM(C20:C23)</f>
        <v>2083</v>
      </c>
      <c r="D19" s="34">
        <f t="shared" si="0"/>
        <v>106.82051282051282</v>
      </c>
      <c r="E19" s="72">
        <f t="shared" si="1"/>
        <v>-5.4900181488203259</v>
      </c>
      <c r="F19" s="30">
        <f>SUM(F20:F23)</f>
        <v>2204</v>
      </c>
    </row>
    <row r="20" spans="1:6" ht="23.45" customHeight="1">
      <c r="A20" s="32" t="s">
        <v>1062</v>
      </c>
      <c r="B20" s="33">
        <v>700</v>
      </c>
      <c r="C20" s="33">
        <v>723</v>
      </c>
      <c r="D20" s="34">
        <f t="shared" si="0"/>
        <v>103.28571428571429</v>
      </c>
      <c r="E20" s="72">
        <f t="shared" si="1"/>
        <v>16.612903225806434</v>
      </c>
      <c r="F20" s="30">
        <v>620</v>
      </c>
    </row>
    <row r="21" spans="1:6" ht="23.45" customHeight="1">
      <c r="A21" s="32" t="s">
        <v>1063</v>
      </c>
      <c r="B21" s="35">
        <v>300</v>
      </c>
      <c r="C21" s="36">
        <v>426</v>
      </c>
      <c r="D21" s="34">
        <f t="shared" si="0"/>
        <v>142</v>
      </c>
      <c r="E21" s="72">
        <f t="shared" si="1"/>
        <v>321.78217821782181</v>
      </c>
      <c r="F21" s="30">
        <v>101</v>
      </c>
    </row>
    <row r="22" spans="1:6" ht="23.45" customHeight="1">
      <c r="A22" s="32" t="s">
        <v>1071</v>
      </c>
      <c r="B22" s="35">
        <v>100</v>
      </c>
      <c r="C22" s="36">
        <v>85</v>
      </c>
      <c r="D22" s="34">
        <f t="shared" si="0"/>
        <v>85</v>
      </c>
      <c r="E22" s="72">
        <f t="shared" si="1"/>
        <v>-72.131147540983605</v>
      </c>
      <c r="F22" s="30">
        <v>305</v>
      </c>
    </row>
    <row r="23" spans="1:6" ht="23.45" customHeight="1">
      <c r="A23" s="32" t="s">
        <v>1072</v>
      </c>
      <c r="B23" s="35">
        <v>850</v>
      </c>
      <c r="C23" s="36">
        <v>849</v>
      </c>
      <c r="D23" s="34">
        <f t="shared" si="0"/>
        <v>99.882352941176464</v>
      </c>
      <c r="E23" s="72">
        <f t="shared" si="1"/>
        <v>-27.928692699490668</v>
      </c>
      <c r="F23" s="30">
        <v>1178</v>
      </c>
    </row>
    <row r="24" spans="1:6" ht="23.45" customHeight="1">
      <c r="A24" s="32" t="s">
        <v>1073</v>
      </c>
      <c r="B24" s="35">
        <f>SUM(B25:B29)</f>
        <v>505</v>
      </c>
      <c r="C24" s="35">
        <f>SUM(C25:C29)</f>
        <v>512</v>
      </c>
      <c r="D24" s="34">
        <f t="shared" si="0"/>
        <v>101.38613861386139</v>
      </c>
      <c r="E24" s="72">
        <f t="shared" si="1"/>
        <v>9.8712446351931362</v>
      </c>
      <c r="F24" s="30">
        <f>SUM(F25:F29)</f>
        <v>466</v>
      </c>
    </row>
    <row r="25" spans="1:6" ht="23.45" customHeight="1">
      <c r="A25" s="32" t="s">
        <v>1062</v>
      </c>
      <c r="B25" s="35">
        <v>395</v>
      </c>
      <c r="C25" s="36">
        <v>396</v>
      </c>
      <c r="D25" s="34">
        <f t="shared" si="0"/>
        <v>100.25316455696202</v>
      </c>
      <c r="E25" s="72">
        <f t="shared" si="1"/>
        <v>-2.2222222222222285</v>
      </c>
      <c r="F25" s="30">
        <v>405</v>
      </c>
    </row>
    <row r="26" spans="1:6" ht="23.45" customHeight="1">
      <c r="A26" s="32" t="s">
        <v>1063</v>
      </c>
      <c r="B26" s="35">
        <v>80</v>
      </c>
      <c r="C26" s="36">
        <v>82</v>
      </c>
      <c r="D26" s="34">
        <f t="shared" si="0"/>
        <v>102.49999999999999</v>
      </c>
      <c r="E26" s="72">
        <f t="shared" si="1"/>
        <v>34.426229508196712</v>
      </c>
      <c r="F26" s="30">
        <v>61</v>
      </c>
    </row>
    <row r="27" spans="1:6" ht="23.45" customHeight="1">
      <c r="A27" s="32" t="s">
        <v>1074</v>
      </c>
      <c r="B27" s="35">
        <v>20</v>
      </c>
      <c r="C27" s="35">
        <v>21</v>
      </c>
      <c r="D27" s="34">
        <f t="shared" si="0"/>
        <v>105</v>
      </c>
      <c r="E27" s="72"/>
      <c r="F27" s="30"/>
    </row>
    <row r="28" spans="1:6" ht="23.45" customHeight="1">
      <c r="A28" s="32" t="s">
        <v>1075</v>
      </c>
      <c r="B28" s="33">
        <v>10</v>
      </c>
      <c r="C28" s="35">
        <v>12</v>
      </c>
      <c r="D28" s="34">
        <f t="shared" si="0"/>
        <v>120</v>
      </c>
      <c r="E28" s="72"/>
      <c r="F28" s="30"/>
    </row>
    <row r="29" spans="1:6" s="31" customFormat="1" ht="23.45" customHeight="1">
      <c r="A29" s="41" t="s">
        <v>1076</v>
      </c>
      <c r="B29" s="38"/>
      <c r="C29" s="35">
        <v>1</v>
      </c>
      <c r="D29" s="34"/>
      <c r="E29" s="72"/>
      <c r="F29" s="40"/>
    </row>
    <row r="30" spans="1:6" ht="23.45" customHeight="1">
      <c r="A30" s="41" t="s">
        <v>1077</v>
      </c>
      <c r="B30" s="36">
        <f>SUM(B31:B33)</f>
        <v>2960</v>
      </c>
      <c r="C30" s="36">
        <f>SUM(C31:C33)</f>
        <v>2903</v>
      </c>
      <c r="D30" s="34">
        <f t="shared" si="0"/>
        <v>98.074324324324323</v>
      </c>
      <c r="E30" s="72">
        <f t="shared" si="1"/>
        <v>42.934515017232883</v>
      </c>
      <c r="F30" s="42">
        <f>SUM(F31:F33)</f>
        <v>2031</v>
      </c>
    </row>
    <row r="31" spans="1:6" ht="23.45" customHeight="1">
      <c r="A31" s="32" t="s">
        <v>1062</v>
      </c>
      <c r="B31" s="36">
        <v>2500</v>
      </c>
      <c r="C31" s="36">
        <v>2402</v>
      </c>
      <c r="D31" s="34">
        <f t="shared" si="0"/>
        <v>96.08</v>
      </c>
      <c r="E31" s="72">
        <f t="shared" si="1"/>
        <v>30.685527747551703</v>
      </c>
      <c r="F31" s="42">
        <v>1838</v>
      </c>
    </row>
    <row r="32" spans="1:6" ht="23.45" customHeight="1">
      <c r="A32" s="32" t="s">
        <v>1063</v>
      </c>
      <c r="B32" s="36">
        <v>300</v>
      </c>
      <c r="C32" s="36">
        <v>376</v>
      </c>
      <c r="D32" s="34">
        <f t="shared" si="0"/>
        <v>125.33333333333334</v>
      </c>
      <c r="E32" s="72">
        <f t="shared" si="1"/>
        <v>1690.4761904761906</v>
      </c>
      <c r="F32" s="42">
        <v>21</v>
      </c>
    </row>
    <row r="33" spans="1:6" ht="23.45" customHeight="1">
      <c r="A33" s="32" t="s">
        <v>1078</v>
      </c>
      <c r="B33" s="36">
        <v>160</v>
      </c>
      <c r="C33" s="36">
        <v>125</v>
      </c>
      <c r="D33" s="34">
        <f t="shared" si="0"/>
        <v>78.125</v>
      </c>
      <c r="E33" s="72">
        <f t="shared" si="1"/>
        <v>-27.325581395348848</v>
      </c>
      <c r="F33" s="42">
        <v>172</v>
      </c>
    </row>
    <row r="34" spans="1:6" ht="23.45" customHeight="1">
      <c r="A34" s="32" t="s">
        <v>1079</v>
      </c>
      <c r="B34" s="36">
        <f>SUM(B35:B36)</f>
        <v>2005</v>
      </c>
      <c r="C34" s="36">
        <f>SUM(C35:C36)</f>
        <v>1771</v>
      </c>
      <c r="D34" s="34">
        <f t="shared" si="0"/>
        <v>88.329177057356617</v>
      </c>
      <c r="E34" s="72">
        <f t="shared" si="1"/>
        <v>-33.421052631578945</v>
      </c>
      <c r="F34" s="42">
        <f>SUM(F35:F36)</f>
        <v>2660</v>
      </c>
    </row>
    <row r="35" spans="1:6" ht="23.45" customHeight="1">
      <c r="A35" s="32" t="s">
        <v>1062</v>
      </c>
      <c r="B35" s="36">
        <v>2000</v>
      </c>
      <c r="C35" s="36">
        <v>1769</v>
      </c>
      <c r="D35" s="34">
        <f t="shared" si="0"/>
        <v>88.449999999999989</v>
      </c>
      <c r="E35" s="72">
        <f t="shared" si="1"/>
        <v>-22.68356643356644</v>
      </c>
      <c r="F35" s="42">
        <v>2288</v>
      </c>
    </row>
    <row r="36" spans="1:6" ht="23.45" customHeight="1">
      <c r="A36" s="41" t="s">
        <v>1063</v>
      </c>
      <c r="B36" s="36">
        <v>5</v>
      </c>
      <c r="C36" s="36">
        <v>2</v>
      </c>
      <c r="D36" s="34">
        <f t="shared" si="0"/>
        <v>40</v>
      </c>
      <c r="E36" s="72">
        <f t="shared" si="1"/>
        <v>-99.462365591397855</v>
      </c>
      <c r="F36" s="42">
        <v>372</v>
      </c>
    </row>
    <row r="37" spans="1:6" s="45" customFormat="1" ht="23.45" customHeight="1">
      <c r="A37" s="43" t="s">
        <v>1080</v>
      </c>
      <c r="B37" s="18">
        <f>SUM(B38:B39)</f>
        <v>400</v>
      </c>
      <c r="C37" s="18">
        <f>SUM(C38:C39)</f>
        <v>444</v>
      </c>
      <c r="D37" s="34">
        <f t="shared" si="0"/>
        <v>111.00000000000001</v>
      </c>
      <c r="E37" s="72">
        <f t="shared" si="1"/>
        <v>18.085106382978736</v>
      </c>
      <c r="F37" s="18">
        <f>SUM(F38:F39)</f>
        <v>376</v>
      </c>
    </row>
    <row r="38" spans="1:6" s="45" customFormat="1" ht="23.45" customHeight="1">
      <c r="A38" s="43" t="s">
        <v>1062</v>
      </c>
      <c r="B38" s="18">
        <v>350</v>
      </c>
      <c r="C38" s="18">
        <v>389</v>
      </c>
      <c r="D38" s="34">
        <f t="shared" si="0"/>
        <v>111.14285714285714</v>
      </c>
      <c r="E38" s="72">
        <f t="shared" si="1"/>
        <v>10.198300283286116</v>
      </c>
      <c r="F38" s="18">
        <v>353</v>
      </c>
    </row>
    <row r="39" spans="1:6" s="45" customFormat="1" ht="23.45" customHeight="1">
      <c r="A39" s="43" t="s">
        <v>1063</v>
      </c>
      <c r="B39" s="18">
        <v>50</v>
      </c>
      <c r="C39" s="18">
        <v>55</v>
      </c>
      <c r="D39" s="34">
        <f t="shared" si="0"/>
        <v>110.00000000000001</v>
      </c>
      <c r="E39" s="72">
        <f t="shared" si="1"/>
        <v>139.13043478260869</v>
      </c>
      <c r="F39" s="18">
        <v>23</v>
      </c>
    </row>
    <row r="40" spans="1:6" s="45" customFormat="1" ht="23.45" customHeight="1">
      <c r="A40" s="43" t="s">
        <v>1081</v>
      </c>
      <c r="B40" s="18">
        <f>SUM(B41:B43)</f>
        <v>1030</v>
      </c>
      <c r="C40" s="18">
        <f>SUM(C41:C43)</f>
        <v>1023</v>
      </c>
      <c r="D40" s="34">
        <f t="shared" si="0"/>
        <v>99.320388349514559</v>
      </c>
      <c r="E40" s="72">
        <f t="shared" si="1"/>
        <v>-3.7629350893697051</v>
      </c>
      <c r="F40" s="18">
        <f>SUM(F41:F43)</f>
        <v>1063</v>
      </c>
    </row>
    <row r="41" spans="1:6" s="45" customFormat="1" ht="23.45" customHeight="1">
      <c r="A41" s="43" t="s">
        <v>1062</v>
      </c>
      <c r="B41" s="18">
        <v>850</v>
      </c>
      <c r="C41" s="18">
        <v>832</v>
      </c>
      <c r="D41" s="34">
        <f t="shared" si="0"/>
        <v>97.882352941176478</v>
      </c>
      <c r="E41" s="72">
        <f t="shared" si="1"/>
        <v>-3.5921205098493658</v>
      </c>
      <c r="F41" s="18">
        <v>863</v>
      </c>
    </row>
    <row r="42" spans="1:6" ht="23.45" customHeight="1">
      <c r="A42" s="41" t="s">
        <v>1063</v>
      </c>
      <c r="B42" s="36">
        <v>160</v>
      </c>
      <c r="C42" s="36">
        <v>159</v>
      </c>
      <c r="D42" s="34">
        <f t="shared" si="0"/>
        <v>99.375</v>
      </c>
      <c r="E42" s="72">
        <f t="shared" si="1"/>
        <v>-10.674157303370791</v>
      </c>
      <c r="F42" s="51">
        <v>178</v>
      </c>
    </row>
    <row r="43" spans="1:6" ht="23.45" customHeight="1">
      <c r="A43" s="32" t="s">
        <v>1082</v>
      </c>
      <c r="B43" s="36">
        <v>20</v>
      </c>
      <c r="C43" s="36">
        <v>32</v>
      </c>
      <c r="D43" s="34">
        <f t="shared" si="0"/>
        <v>160</v>
      </c>
      <c r="E43" s="72">
        <f t="shared" si="1"/>
        <v>45.454545454545467</v>
      </c>
      <c r="F43" s="51">
        <v>22</v>
      </c>
    </row>
    <row r="44" spans="1:6" s="45" customFormat="1" ht="23.45" customHeight="1">
      <c r="A44" s="43" t="s">
        <v>1083</v>
      </c>
      <c r="B44" s="18">
        <f>SUM(B45:B47)</f>
        <v>1155</v>
      </c>
      <c r="C44" s="18">
        <f>SUM(C45:C47)</f>
        <v>1238</v>
      </c>
      <c r="D44" s="34">
        <f t="shared" si="0"/>
        <v>107.18614718614718</v>
      </c>
      <c r="E44" s="72">
        <f t="shared" si="1"/>
        <v>41.485714285714295</v>
      </c>
      <c r="F44" s="18">
        <v>875</v>
      </c>
    </row>
    <row r="45" spans="1:6" ht="23.45" customHeight="1">
      <c r="A45" s="41" t="s">
        <v>1084</v>
      </c>
      <c r="B45" s="46">
        <v>1000</v>
      </c>
      <c r="C45" s="36">
        <v>1078</v>
      </c>
      <c r="D45" s="34">
        <f t="shared" si="0"/>
        <v>107.80000000000001</v>
      </c>
      <c r="E45" s="72">
        <f t="shared" si="1"/>
        <v>35.76826196473553</v>
      </c>
      <c r="F45" s="42">
        <v>794</v>
      </c>
    </row>
    <row r="46" spans="1:6" ht="23.45" customHeight="1">
      <c r="A46" s="41" t="s">
        <v>1063</v>
      </c>
      <c r="B46" s="46">
        <v>150</v>
      </c>
      <c r="C46" s="33">
        <v>159</v>
      </c>
      <c r="D46" s="34">
        <f t="shared" si="0"/>
        <v>106</v>
      </c>
      <c r="E46" s="72">
        <f t="shared" si="1"/>
        <v>96.296296296296305</v>
      </c>
      <c r="F46" s="42">
        <v>81</v>
      </c>
    </row>
    <row r="47" spans="1:6" s="45" customFormat="1" ht="23.45" customHeight="1">
      <c r="A47" s="43" t="s">
        <v>1085</v>
      </c>
      <c r="B47" s="18">
        <v>5</v>
      </c>
      <c r="C47" s="18">
        <v>1</v>
      </c>
      <c r="D47" s="34">
        <f t="shared" si="0"/>
        <v>20</v>
      </c>
      <c r="E47" s="72"/>
      <c r="F47" s="44"/>
    </row>
    <row r="48" spans="1:6" ht="23.45" customHeight="1">
      <c r="A48" s="41" t="s">
        <v>1086</v>
      </c>
      <c r="B48" s="46">
        <f>SUM(B49:B51)</f>
        <v>1500</v>
      </c>
      <c r="C48" s="36">
        <f>SUM(C49:C51)</f>
        <v>1657</v>
      </c>
      <c r="D48" s="34">
        <f t="shared" si="0"/>
        <v>110.46666666666667</v>
      </c>
      <c r="E48" s="72">
        <f t="shared" si="1"/>
        <v>41.382252559726965</v>
      </c>
      <c r="F48" s="42">
        <f>SUM(F49:F51)</f>
        <v>1172</v>
      </c>
    </row>
    <row r="49" spans="1:6" ht="23.45" customHeight="1">
      <c r="A49" s="41" t="s">
        <v>1062</v>
      </c>
      <c r="B49" s="46">
        <v>1000</v>
      </c>
      <c r="C49" s="33">
        <v>1094</v>
      </c>
      <c r="D49" s="34">
        <f t="shared" si="0"/>
        <v>109.4</v>
      </c>
      <c r="E49" s="72">
        <f t="shared" si="1"/>
        <v>11.518858307849129</v>
      </c>
      <c r="F49" s="42">
        <v>981</v>
      </c>
    </row>
    <row r="50" spans="1:6" ht="23.45" customHeight="1">
      <c r="A50" s="41" t="s">
        <v>1063</v>
      </c>
      <c r="B50" s="46">
        <v>150</v>
      </c>
      <c r="C50" s="36">
        <v>175</v>
      </c>
      <c r="D50" s="34">
        <f t="shared" si="0"/>
        <v>116.66666666666667</v>
      </c>
      <c r="E50" s="72">
        <f t="shared" si="1"/>
        <v>13.63636363636364</v>
      </c>
      <c r="F50" s="42">
        <v>154</v>
      </c>
    </row>
    <row r="51" spans="1:6" ht="23.45" customHeight="1">
      <c r="A51" s="41" t="s">
        <v>1087</v>
      </c>
      <c r="B51" s="33">
        <v>350</v>
      </c>
      <c r="C51" s="33">
        <v>388</v>
      </c>
      <c r="D51" s="34">
        <f t="shared" si="0"/>
        <v>110.85714285714286</v>
      </c>
      <c r="E51" s="72">
        <f t="shared" si="1"/>
        <v>948.64864864864853</v>
      </c>
      <c r="F51" s="42">
        <v>37</v>
      </c>
    </row>
    <row r="52" spans="1:6" s="74" customFormat="1" ht="23.45" customHeight="1">
      <c r="A52" s="70" t="s">
        <v>1440</v>
      </c>
      <c r="B52" s="71">
        <f>SUM(B53:B55)</f>
        <v>2800</v>
      </c>
      <c r="C52" s="71">
        <f>SUM(C53:C55)</f>
        <v>2940</v>
      </c>
      <c r="D52" s="34">
        <f t="shared" si="0"/>
        <v>105</v>
      </c>
      <c r="E52" s="72">
        <f t="shared" si="1"/>
        <v>0.85763293310463951</v>
      </c>
      <c r="F52" s="73">
        <f>SUM(F53:F55)</f>
        <v>2915</v>
      </c>
    </row>
    <row r="53" spans="1:6" s="74" customFormat="1" ht="23.45" customHeight="1">
      <c r="A53" s="70" t="s">
        <v>1441</v>
      </c>
      <c r="B53" s="71">
        <v>2150</v>
      </c>
      <c r="C53" s="71">
        <v>2234</v>
      </c>
      <c r="D53" s="34">
        <f t="shared" si="0"/>
        <v>103.90697674418605</v>
      </c>
      <c r="E53" s="72">
        <f t="shared" si="1"/>
        <v>8.9605734767019385E-2</v>
      </c>
      <c r="F53" s="73">
        <v>2232</v>
      </c>
    </row>
    <row r="54" spans="1:6" s="74" customFormat="1" ht="23.45" customHeight="1">
      <c r="A54" s="70" t="s">
        <v>1442</v>
      </c>
      <c r="B54" s="71">
        <v>400</v>
      </c>
      <c r="C54" s="71">
        <v>424</v>
      </c>
      <c r="D54" s="34">
        <f t="shared" si="0"/>
        <v>106</v>
      </c>
      <c r="E54" s="72">
        <f t="shared" si="1"/>
        <v>28.875379939209722</v>
      </c>
      <c r="F54" s="73">
        <v>329</v>
      </c>
    </row>
    <row r="55" spans="1:6" s="74" customFormat="1" ht="23.45" customHeight="1">
      <c r="A55" s="70" t="s">
        <v>1443</v>
      </c>
      <c r="B55" s="71">
        <v>250</v>
      </c>
      <c r="C55" s="71">
        <v>282</v>
      </c>
      <c r="D55" s="34">
        <f t="shared" si="0"/>
        <v>112.79999999999998</v>
      </c>
      <c r="E55" s="72">
        <f t="shared" si="1"/>
        <v>-20.33898305084746</v>
      </c>
      <c r="F55" s="73">
        <v>354</v>
      </c>
    </row>
    <row r="56" spans="1:6" ht="23.45" customHeight="1">
      <c r="A56" s="41" t="s">
        <v>1088</v>
      </c>
      <c r="B56" s="33">
        <f>SUM(B57:B58)</f>
        <v>50</v>
      </c>
      <c r="C56" s="33">
        <f>SUM(C57:C58)</f>
        <v>53</v>
      </c>
      <c r="D56" s="34">
        <f t="shared" si="0"/>
        <v>106</v>
      </c>
      <c r="E56" s="72">
        <f t="shared" si="1"/>
        <v>-45.918367346938773</v>
      </c>
      <c r="F56" s="42">
        <f>SUM(F57:F58)</f>
        <v>98</v>
      </c>
    </row>
    <row r="57" spans="1:6" ht="23.45" customHeight="1">
      <c r="A57" s="41" t="s">
        <v>1062</v>
      </c>
      <c r="B57" s="33">
        <v>40</v>
      </c>
      <c r="C57" s="33">
        <v>42</v>
      </c>
      <c r="D57" s="34">
        <f t="shared" si="0"/>
        <v>105</v>
      </c>
      <c r="E57" s="72">
        <f t="shared" si="1"/>
        <v>-55.789473684210527</v>
      </c>
      <c r="F57" s="42">
        <v>95</v>
      </c>
    </row>
    <row r="58" spans="1:6" ht="23.45" customHeight="1">
      <c r="A58" s="41" t="s">
        <v>1063</v>
      </c>
      <c r="B58" s="33">
        <v>10</v>
      </c>
      <c r="C58" s="33">
        <v>11</v>
      </c>
      <c r="D58" s="34">
        <f t="shared" si="0"/>
        <v>110.00000000000001</v>
      </c>
      <c r="E58" s="72">
        <f t="shared" si="1"/>
        <v>266.66666666666663</v>
      </c>
      <c r="F58" s="42">
        <v>3</v>
      </c>
    </row>
    <row r="59" spans="1:6" ht="23.45" customHeight="1">
      <c r="A59" s="41" t="s">
        <v>1089</v>
      </c>
      <c r="B59" s="33">
        <f>SUM(B60:B61)</f>
        <v>350</v>
      </c>
      <c r="C59" s="33">
        <f>SUM(C60:C61)</f>
        <v>374</v>
      </c>
      <c r="D59" s="34">
        <f t="shared" si="0"/>
        <v>106.85714285714285</v>
      </c>
      <c r="E59" s="72">
        <f t="shared" si="1"/>
        <v>12.650602409638552</v>
      </c>
      <c r="F59" s="42">
        <f>SUM(F60:F61)</f>
        <v>332</v>
      </c>
    </row>
    <row r="60" spans="1:6" ht="23.45" customHeight="1">
      <c r="A60" s="41" t="s">
        <v>1062</v>
      </c>
      <c r="B60" s="33">
        <v>250</v>
      </c>
      <c r="C60" s="33">
        <v>262</v>
      </c>
      <c r="D60" s="34">
        <f t="shared" si="0"/>
        <v>104.80000000000001</v>
      </c>
      <c r="E60" s="72">
        <f t="shared" si="1"/>
        <v>-8.0701754385964932</v>
      </c>
      <c r="F60" s="42">
        <v>285</v>
      </c>
    </row>
    <row r="61" spans="1:6" ht="23.45" customHeight="1">
      <c r="A61" s="41" t="s">
        <v>1063</v>
      </c>
      <c r="B61" s="33">
        <v>100</v>
      </c>
      <c r="C61" s="33">
        <v>112</v>
      </c>
      <c r="D61" s="34">
        <f t="shared" si="0"/>
        <v>112.00000000000001</v>
      </c>
      <c r="E61" s="72">
        <f t="shared" si="1"/>
        <v>138.29787234042553</v>
      </c>
      <c r="F61" s="42">
        <v>47</v>
      </c>
    </row>
    <row r="62" spans="1:6" ht="23.45" customHeight="1">
      <c r="A62" s="41" t="s">
        <v>1090</v>
      </c>
      <c r="B62" s="33">
        <f>SUM(B63:B65)</f>
        <v>170</v>
      </c>
      <c r="C62" s="33">
        <f>SUM(C63:C65)</f>
        <v>172</v>
      </c>
      <c r="D62" s="34">
        <f t="shared" si="0"/>
        <v>101.17647058823529</v>
      </c>
      <c r="E62" s="72">
        <f t="shared" si="1"/>
        <v>10.967741935483872</v>
      </c>
      <c r="F62" s="42">
        <f>SUM(F63:F65)</f>
        <v>155</v>
      </c>
    </row>
    <row r="63" spans="1:6" ht="23.45" customHeight="1">
      <c r="A63" s="41" t="s">
        <v>1062</v>
      </c>
      <c r="B63" s="33">
        <v>130</v>
      </c>
      <c r="C63" s="33">
        <v>131</v>
      </c>
      <c r="D63" s="34">
        <f t="shared" si="0"/>
        <v>100.76923076923077</v>
      </c>
      <c r="E63" s="72">
        <f t="shared" si="1"/>
        <v>7.377049180327873</v>
      </c>
      <c r="F63" s="42">
        <v>122</v>
      </c>
    </row>
    <row r="64" spans="1:6" ht="23.45" customHeight="1">
      <c r="A64" s="41" t="s">
        <v>1063</v>
      </c>
      <c r="B64" s="33">
        <v>30</v>
      </c>
      <c r="C64" s="33">
        <v>33</v>
      </c>
      <c r="D64" s="34">
        <f t="shared" si="0"/>
        <v>110.00000000000001</v>
      </c>
      <c r="E64" s="72">
        <f t="shared" si="1"/>
        <v>32</v>
      </c>
      <c r="F64" s="42">
        <v>25</v>
      </c>
    </row>
    <row r="65" spans="1:6" ht="23.45" customHeight="1">
      <c r="A65" s="41" t="s">
        <v>1091</v>
      </c>
      <c r="B65" s="33">
        <v>10</v>
      </c>
      <c r="C65" s="33">
        <v>8</v>
      </c>
      <c r="D65" s="34">
        <f t="shared" si="0"/>
        <v>80</v>
      </c>
      <c r="E65" s="72">
        <f t="shared" si="1"/>
        <v>0</v>
      </c>
      <c r="F65" s="42">
        <v>8</v>
      </c>
    </row>
    <row r="66" spans="1:6" ht="23.45" customHeight="1">
      <c r="A66" s="41" t="s">
        <v>1432</v>
      </c>
      <c r="B66" s="33">
        <f>SUM(B67:B69)</f>
        <v>830</v>
      </c>
      <c r="C66" s="33">
        <f>SUM(C67:C69)</f>
        <v>835</v>
      </c>
      <c r="D66" s="34">
        <f t="shared" si="0"/>
        <v>100.60240963855422</v>
      </c>
      <c r="E66" s="72">
        <f t="shared" si="1"/>
        <v>0.3605769230769198</v>
      </c>
      <c r="F66" s="42">
        <v>832</v>
      </c>
    </row>
    <row r="67" spans="1:6" ht="23.45" customHeight="1">
      <c r="A67" s="41" t="s">
        <v>1062</v>
      </c>
      <c r="B67" s="33">
        <v>680</v>
      </c>
      <c r="C67" s="33">
        <v>648</v>
      </c>
      <c r="D67" s="34">
        <f t="shared" si="0"/>
        <v>95.294117647058812</v>
      </c>
      <c r="E67" s="72">
        <f t="shared" si="1"/>
        <v>-4</v>
      </c>
      <c r="F67" s="42">
        <v>675</v>
      </c>
    </row>
    <row r="68" spans="1:6" ht="23.45" customHeight="1">
      <c r="A68" s="41" t="s">
        <v>1063</v>
      </c>
      <c r="B68" s="33">
        <v>90</v>
      </c>
      <c r="C68" s="33">
        <v>105</v>
      </c>
      <c r="D68" s="34">
        <f t="shared" si="0"/>
        <v>116.66666666666667</v>
      </c>
      <c r="E68" s="72">
        <f t="shared" si="1"/>
        <v>15.384615384615373</v>
      </c>
      <c r="F68" s="42">
        <v>91</v>
      </c>
    </row>
    <row r="69" spans="1:6" ht="23.45" customHeight="1">
      <c r="A69" s="41" t="s">
        <v>1092</v>
      </c>
      <c r="B69" s="33">
        <v>60</v>
      </c>
      <c r="C69" s="33">
        <v>82</v>
      </c>
      <c r="D69" s="34">
        <f t="shared" ref="D69:D132" si="2">C69/B69*100</f>
        <v>136.66666666666666</v>
      </c>
      <c r="E69" s="72">
        <f t="shared" ref="E69:E132" si="3">C69/F69*100-100</f>
        <v>24.242424242424249</v>
      </c>
      <c r="F69" s="42">
        <v>66</v>
      </c>
    </row>
    <row r="70" spans="1:6" ht="23.45" customHeight="1">
      <c r="A70" s="41" t="s">
        <v>1093</v>
      </c>
      <c r="B70" s="33">
        <f>SUM(B71:B73)</f>
        <v>2680</v>
      </c>
      <c r="C70" s="33">
        <f>SUM(C71:C73)</f>
        <v>2624</v>
      </c>
      <c r="D70" s="34">
        <f t="shared" si="2"/>
        <v>97.910447761194035</v>
      </c>
      <c r="E70" s="72">
        <f t="shared" si="3"/>
        <v>28.375733855185899</v>
      </c>
      <c r="F70" s="42">
        <f>SUM(F71:F73)</f>
        <v>2044</v>
      </c>
    </row>
    <row r="71" spans="1:6" ht="23.45" customHeight="1">
      <c r="A71" s="41" t="s">
        <v>1062</v>
      </c>
      <c r="B71" s="33">
        <v>2200</v>
      </c>
      <c r="C71" s="33">
        <v>2121</v>
      </c>
      <c r="D71" s="34">
        <f t="shared" si="2"/>
        <v>96.409090909090907</v>
      </c>
      <c r="E71" s="72">
        <f t="shared" si="3"/>
        <v>16.988416988417001</v>
      </c>
      <c r="F71" s="42">
        <v>1813</v>
      </c>
    </row>
    <row r="72" spans="1:6" ht="23.45" customHeight="1">
      <c r="A72" s="41" t="s">
        <v>1063</v>
      </c>
      <c r="B72" s="33">
        <v>380</v>
      </c>
      <c r="C72" s="33">
        <v>376</v>
      </c>
      <c r="D72" s="34">
        <f t="shared" si="2"/>
        <v>98.94736842105263</v>
      </c>
      <c r="E72" s="72">
        <f t="shared" si="3"/>
        <v>81.642512077294697</v>
      </c>
      <c r="F72" s="42">
        <v>207</v>
      </c>
    </row>
    <row r="73" spans="1:6" ht="23.45" customHeight="1">
      <c r="A73" s="41" t="s">
        <v>1094</v>
      </c>
      <c r="B73" s="33">
        <v>100</v>
      </c>
      <c r="C73" s="33">
        <v>127</v>
      </c>
      <c r="D73" s="34">
        <f t="shared" si="2"/>
        <v>127</v>
      </c>
      <c r="E73" s="72">
        <f t="shared" si="3"/>
        <v>429.16666666666674</v>
      </c>
      <c r="F73" s="42">
        <v>24</v>
      </c>
    </row>
    <row r="74" spans="1:6" ht="23.45" customHeight="1">
      <c r="A74" s="41" t="s">
        <v>1095</v>
      </c>
      <c r="B74" s="33">
        <f>SUM(B75:B78)</f>
        <v>1540</v>
      </c>
      <c r="C74" s="33">
        <f>SUM(C75:C78)</f>
        <v>1473</v>
      </c>
      <c r="D74" s="34">
        <f t="shared" si="2"/>
        <v>95.649350649350652</v>
      </c>
      <c r="E74" s="72">
        <f t="shared" si="3"/>
        <v>62.942477876106182</v>
      </c>
      <c r="F74" s="42">
        <f>SUM(F75:F78)</f>
        <v>904</v>
      </c>
    </row>
    <row r="75" spans="1:6" ht="23.45" customHeight="1">
      <c r="A75" s="41" t="s">
        <v>1062</v>
      </c>
      <c r="B75" s="33">
        <v>850</v>
      </c>
      <c r="C75" s="33">
        <v>839</v>
      </c>
      <c r="D75" s="34">
        <f t="shared" si="2"/>
        <v>98.705882352941174</v>
      </c>
      <c r="E75" s="72">
        <f t="shared" si="3"/>
        <v>49.288256227758012</v>
      </c>
      <c r="F75" s="42">
        <v>562</v>
      </c>
    </row>
    <row r="76" spans="1:6" ht="23.45" customHeight="1">
      <c r="A76" s="41" t="s">
        <v>1063</v>
      </c>
      <c r="B76" s="33">
        <v>400</v>
      </c>
      <c r="C76" s="33">
        <v>385</v>
      </c>
      <c r="D76" s="34">
        <f t="shared" si="2"/>
        <v>96.25</v>
      </c>
      <c r="E76" s="72">
        <f t="shared" si="3"/>
        <v>413.33333333333337</v>
      </c>
      <c r="F76" s="42">
        <v>75</v>
      </c>
    </row>
    <row r="77" spans="1:6" ht="23.45" customHeight="1">
      <c r="A77" s="41" t="s">
        <v>1096</v>
      </c>
      <c r="B77" s="33">
        <v>10</v>
      </c>
      <c r="C77" s="33">
        <v>2</v>
      </c>
      <c r="D77" s="34">
        <f t="shared" si="2"/>
        <v>20</v>
      </c>
      <c r="E77" s="72"/>
      <c r="F77" s="42"/>
    </row>
    <row r="78" spans="1:6" ht="23.45" customHeight="1">
      <c r="A78" s="41" t="s">
        <v>1097</v>
      </c>
      <c r="B78" s="33">
        <v>280</v>
      </c>
      <c r="C78" s="33">
        <v>247</v>
      </c>
      <c r="D78" s="34">
        <f t="shared" si="2"/>
        <v>88.214285714285708</v>
      </c>
      <c r="E78" s="72">
        <f t="shared" si="3"/>
        <v>-7.4906367041198507</v>
      </c>
      <c r="F78" s="42">
        <v>267</v>
      </c>
    </row>
    <row r="79" spans="1:6" ht="23.45" customHeight="1">
      <c r="A79" s="41" t="s">
        <v>1098</v>
      </c>
      <c r="B79" s="33">
        <f>SUM(B80:B82)</f>
        <v>680</v>
      </c>
      <c r="C79" s="33">
        <f>SUM(C80:C82)</f>
        <v>705</v>
      </c>
      <c r="D79" s="34">
        <f t="shared" si="2"/>
        <v>103.6764705882353</v>
      </c>
      <c r="E79" s="72">
        <f t="shared" si="3"/>
        <v>27.027027027027017</v>
      </c>
      <c r="F79" s="42">
        <v>555</v>
      </c>
    </row>
    <row r="80" spans="1:6" ht="23.45" customHeight="1">
      <c r="A80" s="41" t="s">
        <v>1062</v>
      </c>
      <c r="B80" s="33">
        <v>400</v>
      </c>
      <c r="C80" s="33">
        <v>404</v>
      </c>
      <c r="D80" s="34">
        <f t="shared" si="2"/>
        <v>101</v>
      </c>
      <c r="E80" s="72">
        <f t="shared" si="3"/>
        <v>-1.4634146341463463</v>
      </c>
      <c r="F80" s="42">
        <v>410</v>
      </c>
    </row>
    <row r="81" spans="1:6" ht="23.45" customHeight="1">
      <c r="A81" s="41" t="s">
        <v>1063</v>
      </c>
      <c r="B81" s="33">
        <v>250</v>
      </c>
      <c r="C81" s="33">
        <v>272</v>
      </c>
      <c r="D81" s="34">
        <f t="shared" si="2"/>
        <v>108.80000000000001</v>
      </c>
      <c r="E81" s="72">
        <f t="shared" si="3"/>
        <v>130.5084745762712</v>
      </c>
      <c r="F81" s="42">
        <v>118</v>
      </c>
    </row>
    <row r="82" spans="1:6" ht="23.45" customHeight="1">
      <c r="A82" s="41" t="s">
        <v>1099</v>
      </c>
      <c r="B82" s="33">
        <v>30</v>
      </c>
      <c r="C82" s="33">
        <v>29</v>
      </c>
      <c r="D82" s="34">
        <f t="shared" si="2"/>
        <v>96.666666666666671</v>
      </c>
      <c r="E82" s="72">
        <f t="shared" si="3"/>
        <v>7.407407407407419</v>
      </c>
      <c r="F82" s="42">
        <v>27</v>
      </c>
    </row>
    <row r="83" spans="1:6" ht="23.45" customHeight="1">
      <c r="A83" s="41" t="s">
        <v>1100</v>
      </c>
      <c r="B83" s="33">
        <f>SUM(B84:B86)</f>
        <v>290</v>
      </c>
      <c r="C83" s="33">
        <f>SUM(C84:C86)</f>
        <v>310</v>
      </c>
      <c r="D83" s="34">
        <f t="shared" si="2"/>
        <v>106.89655172413792</v>
      </c>
      <c r="E83" s="72">
        <f t="shared" si="3"/>
        <v>11.510791366906474</v>
      </c>
      <c r="F83" s="42">
        <v>278</v>
      </c>
    </row>
    <row r="84" spans="1:6" ht="23.45" customHeight="1">
      <c r="A84" s="41" t="s">
        <v>1062</v>
      </c>
      <c r="B84" s="33">
        <v>230</v>
      </c>
      <c r="C84" s="33">
        <v>260</v>
      </c>
      <c r="D84" s="34">
        <f t="shared" si="2"/>
        <v>113.04347826086956</v>
      </c>
      <c r="E84" s="72">
        <f t="shared" si="3"/>
        <v>11.111111111111114</v>
      </c>
      <c r="F84" s="42">
        <v>234</v>
      </c>
    </row>
    <row r="85" spans="1:6" ht="23.45" customHeight="1">
      <c r="A85" s="41" t="s">
        <v>1063</v>
      </c>
      <c r="B85" s="33">
        <v>40</v>
      </c>
      <c r="C85" s="33">
        <v>30</v>
      </c>
      <c r="D85" s="34">
        <f t="shared" si="2"/>
        <v>75</v>
      </c>
      <c r="E85" s="72">
        <f t="shared" si="3"/>
        <v>-31.818181818181827</v>
      </c>
      <c r="F85" s="42">
        <v>44</v>
      </c>
    </row>
    <row r="86" spans="1:6" ht="23.45" customHeight="1">
      <c r="A86" s="41" t="s">
        <v>1101</v>
      </c>
      <c r="B86" s="33">
        <v>20</v>
      </c>
      <c r="C86" s="33">
        <v>20</v>
      </c>
      <c r="D86" s="34">
        <f t="shared" si="2"/>
        <v>100</v>
      </c>
      <c r="E86" s="72"/>
      <c r="F86" s="42"/>
    </row>
    <row r="87" spans="1:6" ht="23.45" customHeight="1">
      <c r="A87" s="41" t="s">
        <v>1102</v>
      </c>
      <c r="B87" s="33">
        <f>SUM(B88:B90)</f>
        <v>1350</v>
      </c>
      <c r="C87" s="33">
        <f>SUM(C88:C90)</f>
        <v>1410</v>
      </c>
      <c r="D87" s="34">
        <f t="shared" si="2"/>
        <v>104.44444444444446</v>
      </c>
      <c r="E87" s="72">
        <f t="shared" si="3"/>
        <v>8.0459770114942586</v>
      </c>
      <c r="F87" s="42">
        <v>1305</v>
      </c>
    </row>
    <row r="88" spans="1:6" ht="23.45" customHeight="1">
      <c r="A88" s="41" t="s">
        <v>1062</v>
      </c>
      <c r="B88" s="33">
        <v>600</v>
      </c>
      <c r="C88" s="33">
        <v>625</v>
      </c>
      <c r="D88" s="34">
        <f t="shared" si="2"/>
        <v>104.16666666666667</v>
      </c>
      <c r="E88" s="72">
        <f t="shared" si="3"/>
        <v>-33.651804670912952</v>
      </c>
      <c r="F88" s="42">
        <v>942</v>
      </c>
    </row>
    <row r="89" spans="1:6" ht="23.45" customHeight="1">
      <c r="A89" s="41" t="s">
        <v>1063</v>
      </c>
      <c r="B89" s="33">
        <v>450</v>
      </c>
      <c r="C89" s="33">
        <v>461</v>
      </c>
      <c r="D89" s="34">
        <f t="shared" si="2"/>
        <v>102.44444444444444</v>
      </c>
      <c r="E89" s="72">
        <f t="shared" si="3"/>
        <v>222.3776223776224</v>
      </c>
      <c r="F89" s="42">
        <v>143</v>
      </c>
    </row>
    <row r="90" spans="1:6" ht="23.45" customHeight="1">
      <c r="A90" s="41" t="s">
        <v>1103</v>
      </c>
      <c r="B90" s="33">
        <v>300</v>
      </c>
      <c r="C90" s="33">
        <v>324</v>
      </c>
      <c r="D90" s="34">
        <f t="shared" si="2"/>
        <v>108</v>
      </c>
      <c r="E90" s="72">
        <f t="shared" si="3"/>
        <v>47.272727272727252</v>
      </c>
      <c r="F90" s="42">
        <v>220</v>
      </c>
    </row>
    <row r="91" spans="1:6" ht="23.45" customHeight="1">
      <c r="A91" s="41" t="s">
        <v>1104</v>
      </c>
      <c r="B91" s="33">
        <f>SUM(B92:B92)</f>
        <v>1600</v>
      </c>
      <c r="C91" s="33">
        <f>SUM(C92:C92)</f>
        <v>1451</v>
      </c>
      <c r="D91" s="34">
        <f t="shared" si="2"/>
        <v>90.6875</v>
      </c>
      <c r="E91" s="72">
        <f t="shared" si="3"/>
        <v>-58.895184135977338</v>
      </c>
      <c r="F91" s="42">
        <v>3530</v>
      </c>
    </row>
    <row r="92" spans="1:6" ht="23.45" customHeight="1">
      <c r="A92" s="41" t="s">
        <v>1105</v>
      </c>
      <c r="B92" s="33">
        <v>1600</v>
      </c>
      <c r="C92" s="33">
        <v>1451</v>
      </c>
      <c r="D92" s="34">
        <f t="shared" si="2"/>
        <v>90.6875</v>
      </c>
      <c r="E92" s="72">
        <f t="shared" si="3"/>
        <v>-58.895184135977338</v>
      </c>
      <c r="F92" s="42">
        <v>3530</v>
      </c>
    </row>
    <row r="93" spans="1:6" ht="23.45" customHeight="1">
      <c r="A93" s="41" t="s">
        <v>1106</v>
      </c>
      <c r="B93" s="33">
        <f>B94</f>
        <v>390</v>
      </c>
      <c r="C93" s="33">
        <f>C94</f>
        <v>469</v>
      </c>
      <c r="D93" s="34">
        <f t="shared" si="2"/>
        <v>120.25641025641025</v>
      </c>
      <c r="E93" s="72">
        <f t="shared" si="3"/>
        <v>24.403183023872671</v>
      </c>
      <c r="F93" s="42">
        <v>377</v>
      </c>
    </row>
    <row r="94" spans="1:6" ht="23.45" customHeight="1">
      <c r="A94" s="41" t="s">
        <v>1107</v>
      </c>
      <c r="B94" s="33">
        <f>SUM(B95:B97)</f>
        <v>390</v>
      </c>
      <c r="C94" s="33">
        <f>SUM(C95:C97)</f>
        <v>469</v>
      </c>
      <c r="D94" s="34">
        <f t="shared" si="2"/>
        <v>120.25641025641025</v>
      </c>
      <c r="E94" s="72">
        <f t="shared" si="3"/>
        <v>24.403183023872671</v>
      </c>
      <c r="F94" s="42">
        <v>377</v>
      </c>
    </row>
    <row r="95" spans="1:6" ht="23.45" customHeight="1">
      <c r="A95" s="41" t="s">
        <v>1108</v>
      </c>
      <c r="B95" s="33">
        <v>10</v>
      </c>
      <c r="C95" s="33">
        <v>4</v>
      </c>
      <c r="D95" s="34">
        <f t="shared" si="2"/>
        <v>40</v>
      </c>
      <c r="E95" s="72">
        <f t="shared" si="3"/>
        <v>-50</v>
      </c>
      <c r="F95" s="42">
        <v>8</v>
      </c>
    </row>
    <row r="96" spans="1:6" ht="23.45" customHeight="1">
      <c r="A96" s="41" t="s">
        <v>1109</v>
      </c>
      <c r="B96" s="33">
        <v>340</v>
      </c>
      <c r="C96" s="33">
        <v>396</v>
      </c>
      <c r="D96" s="34">
        <f t="shared" si="2"/>
        <v>116.47058823529413</v>
      </c>
      <c r="E96" s="72">
        <f t="shared" si="3"/>
        <v>7.3170731707317174</v>
      </c>
      <c r="F96" s="42">
        <v>369</v>
      </c>
    </row>
    <row r="97" spans="1:6" ht="23.45" customHeight="1">
      <c r="A97" s="41" t="s">
        <v>1110</v>
      </c>
      <c r="B97" s="33">
        <v>40</v>
      </c>
      <c r="C97" s="33">
        <v>69</v>
      </c>
      <c r="D97" s="34">
        <f t="shared" si="2"/>
        <v>172.5</v>
      </c>
      <c r="E97" s="72"/>
      <c r="F97" s="42"/>
    </row>
    <row r="98" spans="1:6" ht="23.45" customHeight="1">
      <c r="A98" s="41" t="s">
        <v>1111</v>
      </c>
      <c r="B98" s="33">
        <f>B99+B101+B106+B110+B114+B121</f>
        <v>14800</v>
      </c>
      <c r="C98" s="33">
        <f>C99+C101+C106+C110+C114+C121</f>
        <v>14708</v>
      </c>
      <c r="D98" s="34">
        <f t="shared" si="2"/>
        <v>99.378378378378372</v>
      </c>
      <c r="E98" s="72">
        <f t="shared" si="3"/>
        <v>1.8982956907302082</v>
      </c>
      <c r="F98" s="42">
        <f>F99+F101+F106+F110+F114+F121</f>
        <v>14434</v>
      </c>
    </row>
    <row r="99" spans="1:6" ht="23.45" customHeight="1">
      <c r="A99" s="41" t="s">
        <v>1112</v>
      </c>
      <c r="B99" s="33">
        <f>B100</f>
        <v>65</v>
      </c>
      <c r="C99" s="33">
        <f>C100</f>
        <v>65</v>
      </c>
      <c r="D99" s="34">
        <f t="shared" si="2"/>
        <v>100</v>
      </c>
      <c r="E99" s="72">
        <f t="shared" si="3"/>
        <v>-79.813664596273298</v>
      </c>
      <c r="F99" s="42">
        <v>322</v>
      </c>
    </row>
    <row r="100" spans="1:6" ht="23.45" customHeight="1">
      <c r="A100" s="41" t="s">
        <v>1113</v>
      </c>
      <c r="B100" s="33">
        <v>65</v>
      </c>
      <c r="C100" s="33">
        <v>65</v>
      </c>
      <c r="D100" s="34">
        <f t="shared" si="2"/>
        <v>100</v>
      </c>
      <c r="E100" s="72">
        <f t="shared" si="3"/>
        <v>-79.813664596273298</v>
      </c>
      <c r="F100" s="42">
        <v>322</v>
      </c>
    </row>
    <row r="101" spans="1:6" ht="23.45" customHeight="1">
      <c r="A101" s="41" t="s">
        <v>1114</v>
      </c>
      <c r="B101" s="33">
        <f>SUM(B102:B105)</f>
        <v>10560</v>
      </c>
      <c r="C101" s="33">
        <f>SUM(C102:C105)</f>
        <v>10583</v>
      </c>
      <c r="D101" s="34">
        <f t="shared" si="2"/>
        <v>100.21780303030303</v>
      </c>
      <c r="E101" s="72">
        <f t="shared" si="3"/>
        <v>5.6398482731083988</v>
      </c>
      <c r="F101" s="42">
        <v>10018</v>
      </c>
    </row>
    <row r="102" spans="1:6" ht="23.45" customHeight="1">
      <c r="A102" s="41" t="s">
        <v>1062</v>
      </c>
      <c r="B102" s="33">
        <v>7000</v>
      </c>
      <c r="C102" s="33">
        <v>7329</v>
      </c>
      <c r="D102" s="34">
        <f t="shared" si="2"/>
        <v>104.69999999999999</v>
      </c>
      <c r="E102" s="72">
        <f t="shared" si="3"/>
        <v>10.576342788171388</v>
      </c>
      <c r="F102" s="42">
        <v>6628</v>
      </c>
    </row>
    <row r="103" spans="1:6" ht="23.45" customHeight="1">
      <c r="A103" s="41" t="s">
        <v>1063</v>
      </c>
      <c r="B103" s="33">
        <v>2000</v>
      </c>
      <c r="C103" s="33">
        <v>1789</v>
      </c>
      <c r="D103" s="34">
        <f t="shared" si="2"/>
        <v>89.45</v>
      </c>
      <c r="E103" s="72">
        <f t="shared" si="3"/>
        <v>147.44121715076074</v>
      </c>
      <c r="F103" s="42">
        <v>723</v>
      </c>
    </row>
    <row r="104" spans="1:6" ht="23.45" customHeight="1">
      <c r="A104" s="41" t="s">
        <v>1115</v>
      </c>
      <c r="B104" s="33">
        <v>860</v>
      </c>
      <c r="C104" s="33">
        <v>760</v>
      </c>
      <c r="D104" s="34">
        <f t="shared" si="2"/>
        <v>88.372093023255815</v>
      </c>
      <c r="E104" s="72">
        <f t="shared" si="3"/>
        <v>-58.333333333333329</v>
      </c>
      <c r="F104" s="42">
        <v>1824</v>
      </c>
    </row>
    <row r="105" spans="1:6" ht="23.45" customHeight="1">
      <c r="A105" s="41" t="s">
        <v>1116</v>
      </c>
      <c r="B105" s="33">
        <v>700</v>
      </c>
      <c r="C105" s="33">
        <v>705</v>
      </c>
      <c r="D105" s="34">
        <f t="shared" si="2"/>
        <v>100.71428571428571</v>
      </c>
      <c r="E105" s="72">
        <f t="shared" si="3"/>
        <v>-16.370106761565836</v>
      </c>
      <c r="F105" s="42">
        <v>843</v>
      </c>
    </row>
    <row r="106" spans="1:6" ht="23.45" customHeight="1">
      <c r="A106" s="41" t="s">
        <v>1117</v>
      </c>
      <c r="B106" s="33">
        <f>SUM(B107:B109)</f>
        <v>1200</v>
      </c>
      <c r="C106" s="33">
        <f>SUM(C107:C109)</f>
        <v>1222</v>
      </c>
      <c r="D106" s="34">
        <f t="shared" si="2"/>
        <v>101.83333333333333</v>
      </c>
      <c r="E106" s="72">
        <f t="shared" si="3"/>
        <v>3.1223628691983123</v>
      </c>
      <c r="F106" s="42">
        <v>1185</v>
      </c>
    </row>
    <row r="107" spans="1:6" ht="23.45" customHeight="1">
      <c r="A107" s="41" t="s">
        <v>1062</v>
      </c>
      <c r="B107" s="33">
        <v>1000</v>
      </c>
      <c r="C107" s="33">
        <v>1017</v>
      </c>
      <c r="D107" s="34">
        <f t="shared" si="2"/>
        <v>101.69999999999999</v>
      </c>
      <c r="E107" s="72">
        <f t="shared" si="3"/>
        <v>1.3958125623130684</v>
      </c>
      <c r="F107" s="42">
        <v>1003</v>
      </c>
    </row>
    <row r="108" spans="1:6" ht="23.45" customHeight="1">
      <c r="A108" s="41" t="s">
        <v>1063</v>
      </c>
      <c r="B108" s="33">
        <v>50</v>
      </c>
      <c r="C108" s="33">
        <v>46</v>
      </c>
      <c r="D108" s="34">
        <f t="shared" si="2"/>
        <v>92</v>
      </c>
      <c r="E108" s="72">
        <f t="shared" si="3"/>
        <v>84</v>
      </c>
      <c r="F108" s="42">
        <v>25</v>
      </c>
    </row>
    <row r="109" spans="1:6" ht="23.45" customHeight="1">
      <c r="A109" s="41" t="s">
        <v>1118</v>
      </c>
      <c r="B109" s="33">
        <v>150</v>
      </c>
      <c r="C109" s="33">
        <v>159</v>
      </c>
      <c r="D109" s="34">
        <f t="shared" si="2"/>
        <v>106</v>
      </c>
      <c r="E109" s="72">
        <f t="shared" si="3"/>
        <v>1.2738853503184657</v>
      </c>
      <c r="F109" s="42">
        <v>157</v>
      </c>
    </row>
    <row r="110" spans="1:6" ht="23.45" customHeight="1">
      <c r="A110" s="41" t="s">
        <v>1119</v>
      </c>
      <c r="B110" s="33">
        <f>SUM(B111:B113)</f>
        <v>2200</v>
      </c>
      <c r="C110" s="33">
        <f>SUM(C111:C113)</f>
        <v>2133</v>
      </c>
      <c r="D110" s="34">
        <f t="shared" si="2"/>
        <v>96.954545454545453</v>
      </c>
      <c r="E110" s="72">
        <f t="shared" si="3"/>
        <v>-0.32710280373832745</v>
      </c>
      <c r="F110" s="42">
        <v>2140</v>
      </c>
    </row>
    <row r="111" spans="1:6" ht="23.45" customHeight="1">
      <c r="A111" s="41" t="s">
        <v>1062</v>
      </c>
      <c r="B111" s="33">
        <v>1600</v>
      </c>
      <c r="C111" s="33">
        <v>1630</v>
      </c>
      <c r="D111" s="34">
        <f t="shared" si="2"/>
        <v>101.875</v>
      </c>
      <c r="E111" s="72">
        <f t="shared" si="3"/>
        <v>0.36945812807883271</v>
      </c>
      <c r="F111" s="42">
        <v>1624</v>
      </c>
    </row>
    <row r="112" spans="1:6" ht="23.45" customHeight="1">
      <c r="A112" s="41" t="s">
        <v>1063</v>
      </c>
      <c r="B112" s="33">
        <v>200</v>
      </c>
      <c r="C112" s="33">
        <v>125</v>
      </c>
      <c r="D112" s="34">
        <f t="shared" si="2"/>
        <v>62.5</v>
      </c>
      <c r="E112" s="72">
        <f t="shared" si="3"/>
        <v>8.6956521739130324</v>
      </c>
      <c r="F112" s="42">
        <v>115</v>
      </c>
    </row>
    <row r="113" spans="1:6" ht="23.45" customHeight="1">
      <c r="A113" s="41" t="s">
        <v>1120</v>
      </c>
      <c r="B113" s="33">
        <v>400</v>
      </c>
      <c r="C113" s="33">
        <v>378</v>
      </c>
      <c r="D113" s="34">
        <f t="shared" si="2"/>
        <v>94.5</v>
      </c>
      <c r="E113" s="72">
        <f t="shared" si="3"/>
        <v>-5.7356608478802968</v>
      </c>
      <c r="F113" s="42">
        <v>401</v>
      </c>
    </row>
    <row r="114" spans="1:6" ht="23.45" customHeight="1">
      <c r="A114" s="41" t="s">
        <v>1121</v>
      </c>
      <c r="B114" s="33">
        <f>SUM(B115:B120)</f>
        <v>680</v>
      </c>
      <c r="C114" s="33">
        <f>SUM(C115:C120)</f>
        <v>671</v>
      </c>
      <c r="D114" s="34">
        <f t="shared" si="2"/>
        <v>98.676470588235304</v>
      </c>
      <c r="E114" s="72">
        <f t="shared" si="3"/>
        <v>-0.73964497041420429</v>
      </c>
      <c r="F114" s="42">
        <v>676</v>
      </c>
    </row>
    <row r="115" spans="1:6" ht="23.45" customHeight="1">
      <c r="A115" s="41" t="s">
        <v>1062</v>
      </c>
      <c r="B115" s="33">
        <v>540</v>
      </c>
      <c r="C115" s="33">
        <v>518</v>
      </c>
      <c r="D115" s="34">
        <f t="shared" si="2"/>
        <v>95.925925925925924</v>
      </c>
      <c r="E115" s="72">
        <f t="shared" si="3"/>
        <v>-1.8939393939393909</v>
      </c>
      <c r="F115" s="42">
        <v>528</v>
      </c>
    </row>
    <row r="116" spans="1:6" ht="23.45" customHeight="1">
      <c r="A116" s="41" t="s">
        <v>1063</v>
      </c>
      <c r="B116" s="33">
        <v>70</v>
      </c>
      <c r="C116" s="33">
        <v>80</v>
      </c>
      <c r="D116" s="34">
        <f t="shared" si="2"/>
        <v>114.28571428571428</v>
      </c>
      <c r="E116" s="72">
        <f t="shared" si="3"/>
        <v>63.265306122448976</v>
      </c>
      <c r="F116" s="42">
        <v>49</v>
      </c>
    </row>
    <row r="117" spans="1:6" ht="23.45" customHeight="1">
      <c r="A117" s="41" t="s">
        <v>1122</v>
      </c>
      <c r="B117" s="33">
        <v>10</v>
      </c>
      <c r="C117" s="33">
        <v>11</v>
      </c>
      <c r="D117" s="34">
        <f t="shared" si="2"/>
        <v>110.00000000000001</v>
      </c>
      <c r="E117" s="72">
        <f t="shared" si="3"/>
        <v>10.000000000000014</v>
      </c>
      <c r="F117" s="42">
        <v>10</v>
      </c>
    </row>
    <row r="118" spans="1:6" ht="23.45" customHeight="1">
      <c r="A118" s="41" t="s">
        <v>1123</v>
      </c>
      <c r="B118" s="33">
        <v>5</v>
      </c>
      <c r="C118" s="33">
        <v>5</v>
      </c>
      <c r="D118" s="34">
        <f t="shared" si="2"/>
        <v>100</v>
      </c>
      <c r="E118" s="72"/>
      <c r="F118" s="42"/>
    </row>
    <row r="119" spans="1:6" ht="23.45" customHeight="1">
      <c r="A119" s="41" t="s">
        <v>1124</v>
      </c>
      <c r="B119" s="33">
        <v>5</v>
      </c>
      <c r="C119" s="33">
        <v>5</v>
      </c>
      <c r="D119" s="34">
        <f t="shared" si="2"/>
        <v>100</v>
      </c>
      <c r="E119" s="72">
        <f t="shared" si="3"/>
        <v>-80</v>
      </c>
      <c r="F119" s="42">
        <v>25</v>
      </c>
    </row>
    <row r="120" spans="1:6" ht="23.45" customHeight="1">
      <c r="A120" s="41" t="s">
        <v>1125</v>
      </c>
      <c r="B120" s="33">
        <v>50</v>
      </c>
      <c r="C120" s="33">
        <v>52</v>
      </c>
      <c r="D120" s="34">
        <f t="shared" si="2"/>
        <v>104</v>
      </c>
      <c r="E120" s="72">
        <f t="shared" si="3"/>
        <v>-18.75</v>
      </c>
      <c r="F120" s="42">
        <v>64</v>
      </c>
    </row>
    <row r="121" spans="1:6" ht="23.45" customHeight="1">
      <c r="A121" s="41" t="s">
        <v>1126</v>
      </c>
      <c r="B121" s="33">
        <f>B122</f>
        <v>95</v>
      </c>
      <c r="C121" s="33">
        <f>C122</f>
        <v>34</v>
      </c>
      <c r="D121" s="34">
        <f t="shared" si="2"/>
        <v>35.789473684210527</v>
      </c>
      <c r="E121" s="72">
        <f t="shared" si="3"/>
        <v>-63.44086021505376</v>
      </c>
      <c r="F121" s="42">
        <v>93</v>
      </c>
    </row>
    <row r="122" spans="1:6" ht="23.45" customHeight="1">
      <c r="A122" s="41" t="s">
        <v>1127</v>
      </c>
      <c r="B122" s="33">
        <v>95</v>
      </c>
      <c r="C122" s="33">
        <v>34</v>
      </c>
      <c r="D122" s="34">
        <f t="shared" si="2"/>
        <v>35.789473684210527</v>
      </c>
      <c r="E122" s="72">
        <f t="shared" si="3"/>
        <v>-63.44086021505376</v>
      </c>
      <c r="F122" s="42">
        <v>93</v>
      </c>
    </row>
    <row r="123" spans="1:6" ht="23.45" customHeight="1">
      <c r="A123" s="41" t="s">
        <v>1128</v>
      </c>
      <c r="B123" s="33">
        <f>B124+B127+B133+B135+B138+B140+B142+B144</f>
        <v>26200</v>
      </c>
      <c r="C123" s="33">
        <f>C124+C127+C133+C135+C138+C140+C142+C144</f>
        <v>27702</v>
      </c>
      <c r="D123" s="34">
        <f t="shared" si="2"/>
        <v>105.73282442748091</v>
      </c>
      <c r="E123" s="72">
        <f t="shared" si="3"/>
        <v>8.2701477370436862</v>
      </c>
      <c r="F123" s="42">
        <v>25586</v>
      </c>
    </row>
    <row r="124" spans="1:6" ht="23.45" customHeight="1">
      <c r="A124" s="41" t="s">
        <v>1129</v>
      </c>
      <c r="B124" s="33">
        <f>SUM(B125:B126)</f>
        <v>1740</v>
      </c>
      <c r="C124" s="33">
        <v>1402</v>
      </c>
      <c r="D124" s="34">
        <f t="shared" si="2"/>
        <v>80.574712643678154</v>
      </c>
      <c r="E124" s="72">
        <f t="shared" si="3"/>
        <v>-17.915690866510531</v>
      </c>
      <c r="F124" s="42">
        <v>1708</v>
      </c>
    </row>
    <row r="125" spans="1:6" ht="23.45" customHeight="1">
      <c r="A125" s="41" t="s">
        <v>1062</v>
      </c>
      <c r="B125" s="33">
        <v>1340</v>
      </c>
      <c r="C125" s="33">
        <v>1160</v>
      </c>
      <c r="D125" s="34">
        <f t="shared" si="2"/>
        <v>86.567164179104466</v>
      </c>
      <c r="E125" s="72">
        <f t="shared" si="3"/>
        <v>-11.787072243346003</v>
      </c>
      <c r="F125" s="42">
        <v>1315</v>
      </c>
    </row>
    <row r="126" spans="1:6" ht="23.45" customHeight="1">
      <c r="A126" s="41" t="s">
        <v>1063</v>
      </c>
      <c r="B126" s="33">
        <v>400</v>
      </c>
      <c r="C126" s="33">
        <v>242</v>
      </c>
      <c r="D126" s="34">
        <f t="shared" si="2"/>
        <v>60.5</v>
      </c>
      <c r="E126" s="72">
        <f t="shared" si="3"/>
        <v>-38.422391857506369</v>
      </c>
      <c r="F126" s="42">
        <v>393</v>
      </c>
    </row>
    <row r="127" spans="1:6" ht="23.45" customHeight="1">
      <c r="A127" s="41" t="s">
        <v>1130</v>
      </c>
      <c r="B127" s="33">
        <f>SUM(B128:B132)</f>
        <v>18240</v>
      </c>
      <c r="C127" s="33">
        <f>SUM(C128:C132)</f>
        <v>19976</v>
      </c>
      <c r="D127" s="34">
        <f t="shared" si="2"/>
        <v>109.51754385964911</v>
      </c>
      <c r="E127" s="72">
        <f t="shared" si="3"/>
        <v>11.64766376033981</v>
      </c>
      <c r="F127" s="42">
        <v>17892</v>
      </c>
    </row>
    <row r="128" spans="1:6" ht="23.45" customHeight="1">
      <c r="A128" s="41" t="s">
        <v>1131</v>
      </c>
      <c r="B128" s="33">
        <v>1510</v>
      </c>
      <c r="C128" s="33">
        <v>1807</v>
      </c>
      <c r="D128" s="34">
        <f t="shared" si="2"/>
        <v>119.66887417218544</v>
      </c>
      <c r="E128" s="72">
        <f t="shared" si="3"/>
        <v>22.425474254742554</v>
      </c>
      <c r="F128" s="42">
        <v>1476</v>
      </c>
    </row>
    <row r="129" spans="1:6" ht="23.45" customHeight="1">
      <c r="A129" s="41" t="s">
        <v>1132</v>
      </c>
      <c r="B129" s="33">
        <v>8000</v>
      </c>
      <c r="C129" s="33">
        <v>8380</v>
      </c>
      <c r="D129" s="34">
        <f t="shared" si="2"/>
        <v>104.75000000000001</v>
      </c>
      <c r="E129" s="72">
        <f t="shared" si="3"/>
        <v>6.5209101309266657</v>
      </c>
      <c r="F129" s="42">
        <v>7867</v>
      </c>
    </row>
    <row r="130" spans="1:6" ht="23.45" customHeight="1">
      <c r="A130" s="41" t="s">
        <v>1133</v>
      </c>
      <c r="B130" s="33">
        <v>4480</v>
      </c>
      <c r="C130" s="33">
        <v>4647</v>
      </c>
      <c r="D130" s="34">
        <f t="shared" si="2"/>
        <v>103.72767857142857</v>
      </c>
      <c r="E130" s="72">
        <f t="shared" si="3"/>
        <v>5.9266013220879756</v>
      </c>
      <c r="F130" s="42">
        <v>4387</v>
      </c>
    </row>
    <row r="131" spans="1:6" ht="23.45" customHeight="1">
      <c r="A131" s="41" t="s">
        <v>1134</v>
      </c>
      <c r="B131" s="33">
        <v>3130</v>
      </c>
      <c r="C131" s="33">
        <v>3331</v>
      </c>
      <c r="D131" s="34">
        <f t="shared" si="2"/>
        <v>106.42172523961662</v>
      </c>
      <c r="E131" s="72">
        <f t="shared" si="3"/>
        <v>8.3604424202992789</v>
      </c>
      <c r="F131" s="42">
        <v>3074</v>
      </c>
    </row>
    <row r="132" spans="1:6" ht="23.45" customHeight="1">
      <c r="A132" s="41" t="s">
        <v>1135</v>
      </c>
      <c r="B132" s="33">
        <v>1120</v>
      </c>
      <c r="C132" s="33">
        <v>1811</v>
      </c>
      <c r="D132" s="34">
        <f t="shared" si="2"/>
        <v>161.69642857142856</v>
      </c>
      <c r="E132" s="72">
        <f t="shared" si="3"/>
        <v>66.452205882352956</v>
      </c>
      <c r="F132" s="42">
        <v>1088</v>
      </c>
    </row>
    <row r="133" spans="1:6" ht="23.45" customHeight="1">
      <c r="A133" s="41" t="s">
        <v>1136</v>
      </c>
      <c r="B133" s="33">
        <f>SUM(B134:B134)</f>
        <v>1150</v>
      </c>
      <c r="C133" s="33">
        <f>SUM(C134:C134)</f>
        <v>1226</v>
      </c>
      <c r="D133" s="34">
        <f t="shared" ref="D133:D196" si="4">C133/B133*100</f>
        <v>106.60869565217392</v>
      </c>
      <c r="E133" s="72">
        <f t="shared" ref="E133:E196" si="5">C133/F133*100-100</f>
        <v>8.2082965578111242</v>
      </c>
      <c r="F133" s="42">
        <v>1133</v>
      </c>
    </row>
    <row r="134" spans="1:6" ht="23.45" customHeight="1">
      <c r="A134" s="41" t="s">
        <v>1137</v>
      </c>
      <c r="B134" s="33">
        <v>1150</v>
      </c>
      <c r="C134" s="33">
        <v>1226</v>
      </c>
      <c r="D134" s="34">
        <f t="shared" si="4"/>
        <v>106.60869565217392</v>
      </c>
      <c r="E134" s="72">
        <f t="shared" si="5"/>
        <v>8.2082965578111242</v>
      </c>
      <c r="F134" s="42">
        <v>1133</v>
      </c>
    </row>
    <row r="135" spans="1:6" ht="23.45" customHeight="1">
      <c r="A135" s="41" t="s">
        <v>1138</v>
      </c>
      <c r="B135" s="33">
        <f>SUM(B136:B137)</f>
        <v>440</v>
      </c>
      <c r="C135" s="33">
        <f>SUM(C136:C137)</f>
        <v>429</v>
      </c>
      <c r="D135" s="34">
        <f t="shared" si="4"/>
        <v>97.5</v>
      </c>
      <c r="E135" s="72">
        <f t="shared" si="5"/>
        <v>-0.69444444444444287</v>
      </c>
      <c r="F135" s="42">
        <v>432</v>
      </c>
    </row>
    <row r="136" spans="1:6" ht="23.45" customHeight="1">
      <c r="A136" s="41" t="s">
        <v>1139</v>
      </c>
      <c r="B136" s="33"/>
      <c r="C136" s="33">
        <v>4</v>
      </c>
      <c r="D136" s="34"/>
      <c r="E136" s="72"/>
      <c r="F136" s="42"/>
    </row>
    <row r="137" spans="1:6" ht="23.45" customHeight="1">
      <c r="A137" s="41" t="s">
        <v>1140</v>
      </c>
      <c r="B137" s="33">
        <v>440</v>
      </c>
      <c r="C137" s="33">
        <v>425</v>
      </c>
      <c r="D137" s="34">
        <f t="shared" si="4"/>
        <v>96.590909090909093</v>
      </c>
      <c r="E137" s="72">
        <f t="shared" si="5"/>
        <v>-1.6203703703703667</v>
      </c>
      <c r="F137" s="42">
        <v>432</v>
      </c>
    </row>
    <row r="138" spans="1:6" ht="23.45" customHeight="1">
      <c r="A138" s="41" t="s">
        <v>1141</v>
      </c>
      <c r="B138" s="33"/>
      <c r="C138" s="33">
        <f>C139</f>
        <v>10</v>
      </c>
      <c r="D138" s="34"/>
      <c r="E138" s="72"/>
      <c r="F138" s="42"/>
    </row>
    <row r="139" spans="1:6" ht="23.45" customHeight="1">
      <c r="A139" s="41" t="s">
        <v>1142</v>
      </c>
      <c r="B139" s="33"/>
      <c r="C139" s="33">
        <v>10</v>
      </c>
      <c r="D139" s="34"/>
      <c r="E139" s="72"/>
      <c r="F139" s="42"/>
    </row>
    <row r="140" spans="1:6" ht="23.45" customHeight="1">
      <c r="A140" s="41" t="s">
        <v>1143</v>
      </c>
      <c r="B140" s="33">
        <f>SUM(B141:B141)</f>
        <v>470</v>
      </c>
      <c r="C140" s="33">
        <f>C141</f>
        <v>513</v>
      </c>
      <c r="D140" s="34">
        <f t="shared" si="4"/>
        <v>109.14893617021278</v>
      </c>
      <c r="E140" s="72">
        <f t="shared" si="5"/>
        <v>12.253829321663005</v>
      </c>
      <c r="F140" s="42">
        <v>457</v>
      </c>
    </row>
    <row r="141" spans="1:6" ht="23.45" customHeight="1">
      <c r="A141" s="41" t="s">
        <v>1144</v>
      </c>
      <c r="B141" s="33">
        <v>470</v>
      </c>
      <c r="C141" s="33">
        <v>513</v>
      </c>
      <c r="D141" s="34">
        <f t="shared" si="4"/>
        <v>109.14893617021278</v>
      </c>
      <c r="E141" s="72">
        <f t="shared" si="5"/>
        <v>12.253829321663005</v>
      </c>
      <c r="F141" s="42">
        <v>457</v>
      </c>
    </row>
    <row r="142" spans="1:6" ht="23.45" customHeight="1">
      <c r="A142" s="41" t="s">
        <v>1145</v>
      </c>
      <c r="B142" s="33">
        <f>SUM(B143:B143)</f>
        <v>900</v>
      </c>
      <c r="C142" s="33">
        <f>SUM(C143:C143)</f>
        <v>952</v>
      </c>
      <c r="D142" s="34">
        <f t="shared" si="4"/>
        <v>105.77777777777777</v>
      </c>
      <c r="E142" s="72">
        <f t="shared" si="5"/>
        <v>11.345029239766077</v>
      </c>
      <c r="F142" s="42">
        <v>855</v>
      </c>
    </row>
    <row r="143" spans="1:6" ht="23.45" customHeight="1">
      <c r="A143" s="41" t="s">
        <v>1146</v>
      </c>
      <c r="B143" s="33">
        <v>900</v>
      </c>
      <c r="C143" s="33">
        <v>952</v>
      </c>
      <c r="D143" s="34">
        <f t="shared" si="4"/>
        <v>105.77777777777777</v>
      </c>
      <c r="E143" s="72">
        <f t="shared" si="5"/>
        <v>11.345029239766077</v>
      </c>
      <c r="F143" s="42">
        <v>855</v>
      </c>
    </row>
    <row r="144" spans="1:6" ht="23.45" customHeight="1">
      <c r="A144" s="41" t="s">
        <v>1147</v>
      </c>
      <c r="B144" s="33">
        <f>B145</f>
        <v>3260</v>
      </c>
      <c r="C144" s="33">
        <f>C145</f>
        <v>3194</v>
      </c>
      <c r="D144" s="34">
        <f t="shared" si="4"/>
        <v>97.975460122699388</v>
      </c>
      <c r="E144" s="72">
        <f t="shared" si="5"/>
        <v>2.7339980701190001</v>
      </c>
      <c r="F144" s="42">
        <v>3109</v>
      </c>
    </row>
    <row r="145" spans="1:6" ht="23.45" customHeight="1">
      <c r="A145" s="41" t="s">
        <v>1148</v>
      </c>
      <c r="B145" s="33">
        <v>3260</v>
      </c>
      <c r="C145" s="33">
        <v>3194</v>
      </c>
      <c r="D145" s="34">
        <f t="shared" si="4"/>
        <v>97.975460122699388</v>
      </c>
      <c r="E145" s="72">
        <f t="shared" si="5"/>
        <v>2.7339980701190001</v>
      </c>
      <c r="F145" s="42">
        <v>3109</v>
      </c>
    </row>
    <row r="146" spans="1:6" ht="23.45" customHeight="1">
      <c r="A146" s="41" t="s">
        <v>1149</v>
      </c>
      <c r="B146" s="33">
        <f>SUM(B147,,B151,B156,B159)</f>
        <v>3870</v>
      </c>
      <c r="C146" s="33">
        <f>SUM(C147,,C151,C156,C159)</f>
        <v>3846</v>
      </c>
      <c r="D146" s="34">
        <f t="shared" si="4"/>
        <v>99.379844961240309</v>
      </c>
      <c r="E146" s="72">
        <f t="shared" si="5"/>
        <v>1.8268467037331249</v>
      </c>
      <c r="F146" s="42">
        <v>3777</v>
      </c>
    </row>
    <row r="147" spans="1:6" ht="23.45" customHeight="1">
      <c r="A147" s="41" t="s">
        <v>1150</v>
      </c>
      <c r="B147" s="33">
        <f>SUM(B148:B150)</f>
        <v>430</v>
      </c>
      <c r="C147" s="33">
        <f>SUM(C148:C150)</f>
        <v>300</v>
      </c>
      <c r="D147" s="34">
        <f t="shared" si="4"/>
        <v>69.767441860465112</v>
      </c>
      <c r="E147" s="72">
        <f t="shared" si="5"/>
        <v>-28.400954653937944</v>
      </c>
      <c r="F147" s="42">
        <v>419</v>
      </c>
    </row>
    <row r="148" spans="1:6" ht="23.45" customHeight="1">
      <c r="A148" s="41" t="s">
        <v>1062</v>
      </c>
      <c r="B148" s="33">
        <v>290</v>
      </c>
      <c r="C148" s="33">
        <v>218</v>
      </c>
      <c r="D148" s="34">
        <f t="shared" si="4"/>
        <v>75.172413793103445</v>
      </c>
      <c r="E148" s="72">
        <f t="shared" si="5"/>
        <v>-23.239436619718319</v>
      </c>
      <c r="F148" s="42">
        <v>284</v>
      </c>
    </row>
    <row r="149" spans="1:6" ht="23.45" customHeight="1">
      <c r="A149" s="41" t="s">
        <v>1063</v>
      </c>
      <c r="B149" s="33">
        <v>10</v>
      </c>
      <c r="C149" s="33">
        <v>20</v>
      </c>
      <c r="D149" s="34">
        <f t="shared" si="4"/>
        <v>200</v>
      </c>
      <c r="E149" s="72">
        <f t="shared" si="5"/>
        <v>122.22222222222223</v>
      </c>
      <c r="F149" s="42">
        <v>9</v>
      </c>
    </row>
    <row r="150" spans="1:6" ht="23.45" customHeight="1">
      <c r="A150" s="41" t="s">
        <v>1151</v>
      </c>
      <c r="B150" s="33">
        <v>130</v>
      </c>
      <c r="C150" s="33">
        <v>62</v>
      </c>
      <c r="D150" s="34">
        <f t="shared" si="4"/>
        <v>47.692307692307693</v>
      </c>
      <c r="E150" s="72">
        <f t="shared" si="5"/>
        <v>-50.793650793650798</v>
      </c>
      <c r="F150" s="42">
        <v>126</v>
      </c>
    </row>
    <row r="151" spans="1:6" ht="23.45" customHeight="1">
      <c r="A151" s="41" t="s">
        <v>1152</v>
      </c>
      <c r="B151" s="33">
        <f>SUM(B152:B155)</f>
        <v>2065</v>
      </c>
      <c r="C151" s="33">
        <f>SUM(C152:C155)</f>
        <v>2091</v>
      </c>
      <c r="D151" s="34">
        <f t="shared" si="4"/>
        <v>101.25907990314771</v>
      </c>
      <c r="E151" s="72">
        <f t="shared" si="5"/>
        <v>3.566121842496301</v>
      </c>
      <c r="F151" s="42">
        <v>2019</v>
      </c>
    </row>
    <row r="152" spans="1:6" ht="23.45" customHeight="1">
      <c r="A152" s="41" t="s">
        <v>1153</v>
      </c>
      <c r="B152" s="33">
        <v>80</v>
      </c>
      <c r="C152" s="33">
        <v>219</v>
      </c>
      <c r="D152" s="34">
        <f t="shared" si="4"/>
        <v>273.75</v>
      </c>
      <c r="E152" s="72">
        <f t="shared" si="5"/>
        <v>177.21518987341773</v>
      </c>
      <c r="F152" s="42">
        <v>79</v>
      </c>
    </row>
    <row r="153" spans="1:6" ht="23.45" customHeight="1">
      <c r="A153" s="41" t="s">
        <v>1154</v>
      </c>
      <c r="B153" s="33">
        <v>15</v>
      </c>
      <c r="C153" s="33">
        <v>12</v>
      </c>
      <c r="D153" s="34">
        <f t="shared" si="4"/>
        <v>80</v>
      </c>
      <c r="E153" s="72">
        <f t="shared" si="5"/>
        <v>-7.6923076923076934</v>
      </c>
      <c r="F153" s="42">
        <v>13</v>
      </c>
    </row>
    <row r="154" spans="1:6" ht="23.45" customHeight="1">
      <c r="A154" s="41" t="s">
        <v>1155</v>
      </c>
      <c r="B154" s="33">
        <v>10</v>
      </c>
      <c r="C154" s="33">
        <v>7</v>
      </c>
      <c r="D154" s="34">
        <f t="shared" si="4"/>
        <v>70</v>
      </c>
      <c r="E154" s="72">
        <f t="shared" si="5"/>
        <v>-30</v>
      </c>
      <c r="F154" s="42">
        <v>10</v>
      </c>
    </row>
    <row r="155" spans="1:6" ht="23.45" customHeight="1">
      <c r="A155" s="41" t="s">
        <v>1156</v>
      </c>
      <c r="B155" s="33">
        <v>1960</v>
      </c>
      <c r="C155" s="33">
        <v>1853</v>
      </c>
      <c r="D155" s="34">
        <f t="shared" si="4"/>
        <v>94.540816326530603</v>
      </c>
      <c r="E155" s="72">
        <f t="shared" si="5"/>
        <v>-3.3385498174230577</v>
      </c>
      <c r="F155" s="42">
        <v>1917</v>
      </c>
    </row>
    <row r="156" spans="1:6" ht="23.45" customHeight="1">
      <c r="A156" s="41" t="s">
        <v>1157</v>
      </c>
      <c r="B156" s="33">
        <f>SUM(B157:B158)</f>
        <v>10</v>
      </c>
      <c r="C156" s="33">
        <f>SUM(C157:C158)</f>
        <v>28</v>
      </c>
      <c r="D156" s="34">
        <f t="shared" si="4"/>
        <v>280</v>
      </c>
      <c r="E156" s="72">
        <f t="shared" si="5"/>
        <v>211.11111111111114</v>
      </c>
      <c r="F156" s="42">
        <v>9</v>
      </c>
    </row>
    <row r="157" spans="1:6" ht="23.45" customHeight="1">
      <c r="A157" s="41" t="s">
        <v>1158</v>
      </c>
      <c r="B157" s="33">
        <v>10</v>
      </c>
      <c r="C157" s="33">
        <v>24</v>
      </c>
      <c r="D157" s="34">
        <f t="shared" si="4"/>
        <v>240</v>
      </c>
      <c r="E157" s="72">
        <f t="shared" si="5"/>
        <v>242.85714285714283</v>
      </c>
      <c r="F157" s="42">
        <v>7</v>
      </c>
    </row>
    <row r="158" spans="1:6" ht="23.45" customHeight="1">
      <c r="A158" s="41" t="s">
        <v>1159</v>
      </c>
      <c r="B158" s="33"/>
      <c r="C158" s="33">
        <v>4</v>
      </c>
      <c r="D158" s="34"/>
      <c r="E158" s="72">
        <f t="shared" si="5"/>
        <v>100</v>
      </c>
      <c r="F158" s="42">
        <v>2</v>
      </c>
    </row>
    <row r="159" spans="1:6" ht="23.45" customHeight="1">
      <c r="A159" s="41" t="s">
        <v>1160</v>
      </c>
      <c r="B159" s="33">
        <v>1365</v>
      </c>
      <c r="C159" s="33">
        <f>SUM(C160:C161)</f>
        <v>1427</v>
      </c>
      <c r="D159" s="34">
        <f t="shared" si="4"/>
        <v>104.54212454212455</v>
      </c>
      <c r="E159" s="72">
        <f t="shared" si="5"/>
        <v>7.2932330827067773</v>
      </c>
      <c r="F159" s="42">
        <v>1330</v>
      </c>
    </row>
    <row r="160" spans="1:6" ht="23.45" customHeight="1">
      <c r="A160" s="41" t="s">
        <v>1161</v>
      </c>
      <c r="B160" s="33">
        <v>25</v>
      </c>
      <c r="C160" s="33">
        <v>20</v>
      </c>
      <c r="D160" s="34">
        <f t="shared" si="4"/>
        <v>80</v>
      </c>
      <c r="E160" s="72">
        <f t="shared" si="5"/>
        <v>-16.666666666666657</v>
      </c>
      <c r="F160" s="42">
        <v>24</v>
      </c>
    </row>
    <row r="161" spans="1:6" ht="23.45" customHeight="1">
      <c r="A161" s="41" t="s">
        <v>1162</v>
      </c>
      <c r="B161" s="33">
        <v>1340</v>
      </c>
      <c r="C161" s="33">
        <v>1407</v>
      </c>
      <c r="D161" s="34">
        <f t="shared" si="4"/>
        <v>105</v>
      </c>
      <c r="E161" s="72">
        <f t="shared" si="5"/>
        <v>7.7335375191424305</v>
      </c>
      <c r="F161" s="42">
        <v>1306</v>
      </c>
    </row>
    <row r="162" spans="1:6" ht="23.45" customHeight="1">
      <c r="A162" s="41" t="s">
        <v>1163</v>
      </c>
      <c r="B162" s="33">
        <f>B163+B173+B176+B181+B187</f>
        <v>7730</v>
      </c>
      <c r="C162" s="33">
        <f>C163+C173+C176+C181+C187</f>
        <v>7691</v>
      </c>
      <c r="D162" s="34">
        <f t="shared" si="4"/>
        <v>99.495472186287188</v>
      </c>
      <c r="E162" s="72">
        <f t="shared" si="5"/>
        <v>1.6521279407877216</v>
      </c>
      <c r="F162" s="42">
        <f>F163+F173+F176+F181+F187</f>
        <v>7566</v>
      </c>
    </row>
    <row r="163" spans="1:6" ht="23.45" customHeight="1">
      <c r="A163" s="41" t="s">
        <v>1164</v>
      </c>
      <c r="B163" s="33">
        <f>SUM(B164:B172)</f>
        <v>4535</v>
      </c>
      <c r="C163" s="33">
        <f>SUM(C164:C172)</f>
        <v>4586</v>
      </c>
      <c r="D163" s="34">
        <f t="shared" si="4"/>
        <v>101.12458654906284</v>
      </c>
      <c r="E163" s="72">
        <f t="shared" si="5"/>
        <v>3.1721034870641205</v>
      </c>
      <c r="F163" s="42">
        <f>SUM(F164:F172)</f>
        <v>4445</v>
      </c>
    </row>
    <row r="164" spans="1:6" ht="23.45" customHeight="1">
      <c r="A164" s="41" t="s">
        <v>1062</v>
      </c>
      <c r="B164" s="33">
        <v>1250</v>
      </c>
      <c r="C164" s="33">
        <v>1132</v>
      </c>
      <c r="D164" s="34">
        <f t="shared" si="4"/>
        <v>90.56</v>
      </c>
      <c r="E164" s="72">
        <f t="shared" si="5"/>
        <v>-7.8925956061838889</v>
      </c>
      <c r="F164" s="42">
        <v>1229</v>
      </c>
    </row>
    <row r="165" spans="1:6" ht="23.45" customHeight="1">
      <c r="A165" s="41" t="s">
        <v>1063</v>
      </c>
      <c r="B165" s="33">
        <v>80</v>
      </c>
      <c r="C165" s="33">
        <v>1130</v>
      </c>
      <c r="D165" s="34">
        <f t="shared" si="4"/>
        <v>1412.5</v>
      </c>
      <c r="E165" s="72">
        <f t="shared" si="5"/>
        <v>2656.0975609756097</v>
      </c>
      <c r="F165" s="42">
        <v>41</v>
      </c>
    </row>
    <row r="166" spans="1:6" ht="23.45" customHeight="1">
      <c r="A166" s="41" t="s">
        <v>1165</v>
      </c>
      <c r="B166" s="33">
        <v>220</v>
      </c>
      <c r="C166" s="33">
        <v>208</v>
      </c>
      <c r="D166" s="34">
        <f t="shared" si="4"/>
        <v>94.545454545454547</v>
      </c>
      <c r="E166" s="72">
        <f t="shared" si="5"/>
        <v>-3.2558139534883708</v>
      </c>
      <c r="F166" s="42">
        <v>215</v>
      </c>
    </row>
    <row r="167" spans="1:6" ht="23.45" customHeight="1">
      <c r="A167" s="41" t="s">
        <v>1166</v>
      </c>
      <c r="B167" s="33"/>
      <c r="C167" s="33">
        <v>126</v>
      </c>
      <c r="D167" s="34"/>
      <c r="E167" s="72"/>
      <c r="F167" s="42"/>
    </row>
    <row r="168" spans="1:6" ht="23.45" customHeight="1">
      <c r="A168" s="41" t="s">
        <v>1167</v>
      </c>
      <c r="B168" s="33">
        <v>480</v>
      </c>
      <c r="C168" s="33">
        <v>456</v>
      </c>
      <c r="D168" s="34">
        <f t="shared" si="4"/>
        <v>95</v>
      </c>
      <c r="E168" s="72">
        <f t="shared" si="5"/>
        <v>-2.5641025641025692</v>
      </c>
      <c r="F168" s="42">
        <v>468</v>
      </c>
    </row>
    <row r="169" spans="1:6" ht="23.45" customHeight="1">
      <c r="A169" s="41" t="s">
        <v>1168</v>
      </c>
      <c r="B169" s="33"/>
      <c r="C169" s="33">
        <v>15</v>
      </c>
      <c r="D169" s="34"/>
      <c r="E169" s="72"/>
      <c r="F169" s="42"/>
    </row>
    <row r="170" spans="1:6" ht="23.45" customHeight="1">
      <c r="A170" s="41" t="s">
        <v>1169</v>
      </c>
      <c r="B170" s="33">
        <v>55</v>
      </c>
      <c r="C170" s="33">
        <v>33</v>
      </c>
      <c r="D170" s="34">
        <f t="shared" si="4"/>
        <v>60</v>
      </c>
      <c r="E170" s="72">
        <f t="shared" si="5"/>
        <v>-38.888888888888886</v>
      </c>
      <c r="F170" s="42">
        <v>54</v>
      </c>
    </row>
    <row r="171" spans="1:6" ht="23.45" customHeight="1">
      <c r="A171" s="41" t="s">
        <v>1170</v>
      </c>
      <c r="B171" s="33"/>
      <c r="C171" s="33">
        <v>53</v>
      </c>
      <c r="D171" s="34"/>
      <c r="E171" s="72">
        <f t="shared" si="5"/>
        <v>35.897435897435912</v>
      </c>
      <c r="F171" s="42">
        <v>39</v>
      </c>
    </row>
    <row r="172" spans="1:6" ht="23.45" customHeight="1">
      <c r="A172" s="41" t="s">
        <v>1171</v>
      </c>
      <c r="B172" s="33">
        <v>2450</v>
      </c>
      <c r="C172" s="33">
        <v>1433</v>
      </c>
      <c r="D172" s="34">
        <f t="shared" si="4"/>
        <v>58.489795918367349</v>
      </c>
      <c r="E172" s="72">
        <f t="shared" si="5"/>
        <v>-40.266777824093367</v>
      </c>
      <c r="F172" s="42">
        <v>2399</v>
      </c>
    </row>
    <row r="173" spans="1:6" ht="23.45" customHeight="1">
      <c r="A173" s="41" t="s">
        <v>1172</v>
      </c>
      <c r="B173" s="33">
        <f>SUM(B174:B175)</f>
        <v>205</v>
      </c>
      <c r="C173" s="33">
        <f>SUM(C174:C175)</f>
        <v>104</v>
      </c>
      <c r="D173" s="34">
        <f t="shared" si="4"/>
        <v>50.731707317073173</v>
      </c>
      <c r="E173" s="72">
        <f t="shared" si="5"/>
        <v>-48.514851485148512</v>
      </c>
      <c r="F173" s="42">
        <v>202</v>
      </c>
    </row>
    <row r="174" spans="1:6" ht="23.45" customHeight="1">
      <c r="A174" s="41" t="s">
        <v>1063</v>
      </c>
      <c r="B174" s="33">
        <v>20</v>
      </c>
      <c r="C174" s="33">
        <v>5</v>
      </c>
      <c r="D174" s="34">
        <f t="shared" si="4"/>
        <v>25</v>
      </c>
      <c r="E174" s="72">
        <f t="shared" si="5"/>
        <v>-72.222222222222229</v>
      </c>
      <c r="F174" s="42">
        <v>18</v>
      </c>
    </row>
    <row r="175" spans="1:6" ht="23.45" customHeight="1">
      <c r="A175" s="41" t="s">
        <v>1173</v>
      </c>
      <c r="B175" s="33">
        <v>185</v>
      </c>
      <c r="C175" s="33">
        <v>99</v>
      </c>
      <c r="D175" s="34">
        <f t="shared" si="4"/>
        <v>53.513513513513509</v>
      </c>
      <c r="E175" s="72">
        <f t="shared" si="5"/>
        <v>-46.195652173913047</v>
      </c>
      <c r="F175" s="42">
        <v>184</v>
      </c>
    </row>
    <row r="176" spans="1:6" ht="23.45" customHeight="1">
      <c r="A176" s="41" t="s">
        <v>1174</v>
      </c>
      <c r="B176" s="33">
        <f>SUM(B177:B180)</f>
        <v>385</v>
      </c>
      <c r="C176" s="33">
        <f>SUM(C177:C180)</f>
        <v>248</v>
      </c>
      <c r="D176" s="34">
        <f t="shared" si="4"/>
        <v>64.415584415584419</v>
      </c>
      <c r="E176" s="72">
        <f t="shared" si="5"/>
        <v>-38</v>
      </c>
      <c r="F176" s="42">
        <f>SUM(F177:F180)</f>
        <v>400</v>
      </c>
    </row>
    <row r="177" spans="1:6" ht="23.45" customHeight="1">
      <c r="A177" s="41" t="s">
        <v>1062</v>
      </c>
      <c r="B177" s="33">
        <v>100</v>
      </c>
      <c r="C177" s="33">
        <v>95</v>
      </c>
      <c r="D177" s="34">
        <f t="shared" si="4"/>
        <v>95</v>
      </c>
      <c r="E177" s="72">
        <f t="shared" si="5"/>
        <v>-1.0416666666666572</v>
      </c>
      <c r="F177" s="42">
        <v>96</v>
      </c>
    </row>
    <row r="178" spans="1:6" ht="23.45" customHeight="1">
      <c r="A178" s="41" t="s">
        <v>1063</v>
      </c>
      <c r="B178" s="33">
        <v>10</v>
      </c>
      <c r="C178" s="33"/>
      <c r="D178" s="34">
        <f t="shared" si="4"/>
        <v>0</v>
      </c>
      <c r="E178" s="72">
        <f t="shared" si="5"/>
        <v>-100</v>
      </c>
      <c r="F178" s="42">
        <v>11</v>
      </c>
    </row>
    <row r="179" spans="1:6" ht="23.45" customHeight="1">
      <c r="A179" s="41" t="s">
        <v>1175</v>
      </c>
      <c r="B179" s="33">
        <v>150</v>
      </c>
      <c r="C179" s="33">
        <v>130</v>
      </c>
      <c r="D179" s="34">
        <f t="shared" si="4"/>
        <v>86.666666666666671</v>
      </c>
      <c r="E179" s="72">
        <f t="shared" si="5"/>
        <v>-22.155688622754482</v>
      </c>
      <c r="F179" s="42">
        <v>167</v>
      </c>
    </row>
    <row r="180" spans="1:6" ht="23.45" customHeight="1">
      <c r="A180" s="41" t="s">
        <v>1176</v>
      </c>
      <c r="B180" s="33">
        <v>125</v>
      </c>
      <c r="C180" s="33">
        <v>23</v>
      </c>
      <c r="D180" s="34">
        <f t="shared" si="4"/>
        <v>18.399999999999999</v>
      </c>
      <c r="E180" s="72">
        <f t="shared" si="5"/>
        <v>-81.746031746031747</v>
      </c>
      <c r="F180" s="42">
        <v>126</v>
      </c>
    </row>
    <row r="181" spans="1:6" ht="23.45" customHeight="1">
      <c r="A181" s="41" t="s">
        <v>1177</v>
      </c>
      <c r="B181" s="33">
        <f>SUM(B182:B186)</f>
        <v>1455</v>
      </c>
      <c r="C181" s="33">
        <f>SUM(C182:C186)</f>
        <v>1492</v>
      </c>
      <c r="D181" s="34">
        <f t="shared" si="4"/>
        <v>102.54295532646047</v>
      </c>
      <c r="E181" s="72">
        <f t="shared" si="5"/>
        <v>6.3435495367070587</v>
      </c>
      <c r="F181" s="42">
        <f>SUM(F182:F186)</f>
        <v>1403</v>
      </c>
    </row>
    <row r="182" spans="1:6" ht="23.45" customHeight="1">
      <c r="A182" s="41" t="s">
        <v>1062</v>
      </c>
      <c r="B182" s="33">
        <v>1400</v>
      </c>
      <c r="C182" s="33">
        <v>1434</v>
      </c>
      <c r="D182" s="34">
        <f t="shared" si="4"/>
        <v>102.42857142857143</v>
      </c>
      <c r="E182" s="72">
        <f t="shared" si="5"/>
        <v>6.0650887573964383</v>
      </c>
      <c r="F182" s="42">
        <v>1352</v>
      </c>
    </row>
    <row r="183" spans="1:6" ht="23.45" customHeight="1">
      <c r="A183" s="41" t="s">
        <v>1063</v>
      </c>
      <c r="B183" s="33">
        <v>45</v>
      </c>
      <c r="C183" s="33">
        <v>48</v>
      </c>
      <c r="D183" s="34">
        <f t="shared" si="4"/>
        <v>106.66666666666667</v>
      </c>
      <c r="E183" s="72">
        <f t="shared" si="5"/>
        <v>11.627906976744185</v>
      </c>
      <c r="F183" s="42">
        <v>43</v>
      </c>
    </row>
    <row r="184" spans="1:6" ht="23.45" customHeight="1">
      <c r="A184" s="41" t="s">
        <v>1178</v>
      </c>
      <c r="B184" s="33">
        <v>5</v>
      </c>
      <c r="C184" s="33">
        <v>4</v>
      </c>
      <c r="D184" s="34">
        <f t="shared" si="4"/>
        <v>80</v>
      </c>
      <c r="E184" s="72">
        <f t="shared" si="5"/>
        <v>0</v>
      </c>
      <c r="F184" s="42">
        <v>4</v>
      </c>
    </row>
    <row r="185" spans="1:6" ht="23.45" customHeight="1">
      <c r="A185" s="41" t="s">
        <v>1179</v>
      </c>
      <c r="B185" s="33">
        <v>5</v>
      </c>
      <c r="C185" s="33">
        <v>3</v>
      </c>
      <c r="D185" s="34">
        <f t="shared" si="4"/>
        <v>60</v>
      </c>
      <c r="E185" s="72">
        <f t="shared" si="5"/>
        <v>-25</v>
      </c>
      <c r="F185" s="42">
        <v>4</v>
      </c>
    </row>
    <row r="186" spans="1:6" ht="23.45" customHeight="1">
      <c r="A186" s="41" t="s">
        <v>1180</v>
      </c>
      <c r="B186" s="33"/>
      <c r="C186" s="33">
        <v>3</v>
      </c>
      <c r="D186" s="34"/>
      <c r="E186" s="72"/>
      <c r="F186" s="42"/>
    </row>
    <row r="187" spans="1:6" ht="23.45" customHeight="1">
      <c r="A187" s="41" t="s">
        <v>1181</v>
      </c>
      <c r="B187" s="33">
        <f>SUM(B188:B190)</f>
        <v>1150</v>
      </c>
      <c r="C187" s="33">
        <f>SUM(C188:C190)</f>
        <v>1261</v>
      </c>
      <c r="D187" s="34">
        <f t="shared" si="4"/>
        <v>109.65217391304347</v>
      </c>
      <c r="E187" s="72">
        <f t="shared" si="5"/>
        <v>12.992831541218635</v>
      </c>
      <c r="F187" s="42">
        <v>1116</v>
      </c>
    </row>
    <row r="188" spans="1:6" ht="23.45" customHeight="1">
      <c r="A188" s="41" t="s">
        <v>1182</v>
      </c>
      <c r="B188" s="33">
        <v>200</v>
      </c>
      <c r="C188" s="33">
        <v>394</v>
      </c>
      <c r="D188" s="34">
        <f t="shared" si="4"/>
        <v>197</v>
      </c>
      <c r="E188" s="72">
        <f t="shared" si="5"/>
        <v>100</v>
      </c>
      <c r="F188" s="42">
        <v>197</v>
      </c>
    </row>
    <row r="189" spans="1:6" ht="23.45" customHeight="1">
      <c r="A189" s="41" t="s">
        <v>1183</v>
      </c>
      <c r="B189" s="33"/>
      <c r="C189" s="33">
        <v>68</v>
      </c>
      <c r="D189" s="34"/>
      <c r="E189" s="72"/>
      <c r="F189" s="42"/>
    </row>
    <row r="190" spans="1:6" ht="23.45" customHeight="1">
      <c r="A190" s="41" t="s">
        <v>1184</v>
      </c>
      <c r="B190" s="33">
        <v>950</v>
      </c>
      <c r="C190" s="33">
        <v>799</v>
      </c>
      <c r="D190" s="34">
        <f t="shared" si="4"/>
        <v>84.10526315789474</v>
      </c>
      <c r="E190" s="72">
        <f t="shared" si="5"/>
        <v>-13.057671381936885</v>
      </c>
      <c r="F190" s="42">
        <v>919</v>
      </c>
    </row>
    <row r="191" spans="1:6" ht="23.45" customHeight="1">
      <c r="A191" s="41" t="s">
        <v>1185</v>
      </c>
      <c r="B191" s="33">
        <f>SUM(B192,B197,B204,B206,B208,B216,B220,B226,B232,B235,B238,B241,B243,B246,B248)</f>
        <v>19200</v>
      </c>
      <c r="C191" s="33">
        <f>C192+C197+C204+C206+C208+C216+C220+C226+C232+C235+C238+C241+C243+C246+C248</f>
        <v>19248</v>
      </c>
      <c r="D191" s="34">
        <f t="shared" si="4"/>
        <v>100.25</v>
      </c>
      <c r="E191" s="72">
        <f t="shared" si="5"/>
        <v>2.3557564477532509</v>
      </c>
      <c r="F191" s="42">
        <f>SUM(F192,F197,F204,F206,F208,F216,F220,F226,F232,F235,F238,F241,F243,F246,F248)</f>
        <v>18805</v>
      </c>
    </row>
    <row r="192" spans="1:6" ht="23.45" customHeight="1">
      <c r="A192" s="41" t="s">
        <v>1186</v>
      </c>
      <c r="B192" s="33">
        <f>SUM(B193:B196)</f>
        <v>1830</v>
      </c>
      <c r="C192" s="33">
        <f>SUM(C193:C196)</f>
        <v>1535</v>
      </c>
      <c r="D192" s="34">
        <f t="shared" si="4"/>
        <v>83.879781420765028</v>
      </c>
      <c r="E192" s="72">
        <f t="shared" si="5"/>
        <v>-14.48467966573817</v>
      </c>
      <c r="F192" s="42">
        <v>1795</v>
      </c>
    </row>
    <row r="193" spans="1:6" ht="23.45" customHeight="1">
      <c r="A193" s="41" t="s">
        <v>1062</v>
      </c>
      <c r="B193" s="33">
        <v>820</v>
      </c>
      <c r="C193" s="33">
        <v>715</v>
      </c>
      <c r="D193" s="34">
        <f t="shared" si="4"/>
        <v>87.195121951219505</v>
      </c>
      <c r="E193" s="72">
        <f t="shared" si="5"/>
        <v>-10.625</v>
      </c>
      <c r="F193" s="42">
        <v>800</v>
      </c>
    </row>
    <row r="194" spans="1:6" ht="23.45" customHeight="1">
      <c r="A194" s="41" t="s">
        <v>1063</v>
      </c>
      <c r="B194" s="33">
        <v>520</v>
      </c>
      <c r="C194" s="33">
        <v>493</v>
      </c>
      <c r="D194" s="34">
        <f t="shared" si="4"/>
        <v>94.807692307692307</v>
      </c>
      <c r="E194" s="72">
        <f t="shared" si="5"/>
        <v>-3.8986354775828431</v>
      </c>
      <c r="F194" s="42">
        <v>513</v>
      </c>
    </row>
    <row r="195" spans="1:6" ht="23.45" customHeight="1">
      <c r="A195" s="41" t="s">
        <v>1187</v>
      </c>
      <c r="B195" s="33"/>
      <c r="C195" s="33">
        <v>13</v>
      </c>
      <c r="D195" s="34"/>
      <c r="E195" s="72"/>
      <c r="F195" s="42"/>
    </row>
    <row r="196" spans="1:6" ht="23.45" customHeight="1">
      <c r="A196" s="41" t="s">
        <v>1188</v>
      </c>
      <c r="B196" s="33">
        <v>490</v>
      </c>
      <c r="C196" s="33">
        <v>314</v>
      </c>
      <c r="D196" s="34">
        <f t="shared" si="4"/>
        <v>64.08163265306122</v>
      </c>
      <c r="E196" s="72">
        <f t="shared" si="5"/>
        <v>-34.854771784232369</v>
      </c>
      <c r="F196" s="42">
        <v>482</v>
      </c>
    </row>
    <row r="197" spans="1:6" ht="23.45" customHeight="1">
      <c r="A197" s="41" t="s">
        <v>1189</v>
      </c>
      <c r="B197" s="33">
        <f>SUM(B198:B203)</f>
        <v>840</v>
      </c>
      <c r="C197" s="33">
        <f>SUM(C198:C203)</f>
        <v>827</v>
      </c>
      <c r="D197" s="34">
        <f t="shared" ref="D197:D260" si="6">C197/B197*100</f>
        <v>98.452380952380963</v>
      </c>
      <c r="E197" s="72">
        <f t="shared" ref="E197:E260" si="7">C197/F197*100-100</f>
        <v>3.7641154328732682</v>
      </c>
      <c r="F197" s="36">
        <v>797</v>
      </c>
    </row>
    <row r="198" spans="1:6" ht="23.45" customHeight="1">
      <c r="A198" s="41" t="s">
        <v>1062</v>
      </c>
      <c r="B198" s="33">
        <v>630</v>
      </c>
      <c r="C198" s="33">
        <v>567</v>
      </c>
      <c r="D198" s="34">
        <f t="shared" si="6"/>
        <v>90</v>
      </c>
      <c r="E198" s="72">
        <f t="shared" si="7"/>
        <v>-9.4249201277955166</v>
      </c>
      <c r="F198" s="42">
        <v>626</v>
      </c>
    </row>
    <row r="199" spans="1:6" ht="23.45" customHeight="1">
      <c r="A199" s="41" t="s">
        <v>1063</v>
      </c>
      <c r="B199" s="33">
        <v>35</v>
      </c>
      <c r="C199" s="33">
        <v>50</v>
      </c>
      <c r="D199" s="34">
        <f t="shared" si="6"/>
        <v>142.85714285714286</v>
      </c>
      <c r="E199" s="72">
        <f t="shared" si="7"/>
        <v>51.515151515151501</v>
      </c>
      <c r="F199" s="42">
        <v>33</v>
      </c>
    </row>
    <row r="200" spans="1:6" ht="23.45" customHeight="1">
      <c r="A200" s="41" t="s">
        <v>1190</v>
      </c>
      <c r="B200" s="33"/>
      <c r="C200" s="33">
        <v>8</v>
      </c>
      <c r="D200" s="34"/>
      <c r="E200" s="72"/>
      <c r="F200" s="42"/>
    </row>
    <row r="201" spans="1:6" ht="23.45" customHeight="1">
      <c r="A201" s="41" t="s">
        <v>1191</v>
      </c>
      <c r="B201" s="33"/>
      <c r="C201" s="33">
        <v>4</v>
      </c>
      <c r="D201" s="34"/>
      <c r="E201" s="72"/>
      <c r="F201" s="42"/>
    </row>
    <row r="202" spans="1:6" ht="23.45" customHeight="1">
      <c r="A202" s="41" t="s">
        <v>1192</v>
      </c>
      <c r="B202" s="33">
        <v>8</v>
      </c>
      <c r="C202" s="33">
        <v>24</v>
      </c>
      <c r="D202" s="34">
        <f t="shared" si="6"/>
        <v>300</v>
      </c>
      <c r="E202" s="72">
        <f t="shared" si="7"/>
        <v>200</v>
      </c>
      <c r="F202" s="42">
        <v>8</v>
      </c>
    </row>
    <row r="203" spans="1:6" ht="23.45" customHeight="1">
      <c r="A203" s="41" t="s">
        <v>1193</v>
      </c>
      <c r="B203" s="33">
        <v>167</v>
      </c>
      <c r="C203" s="33">
        <v>174</v>
      </c>
      <c r="D203" s="34">
        <f t="shared" si="6"/>
        <v>104.19161676646706</v>
      </c>
      <c r="E203" s="72">
        <f t="shared" si="7"/>
        <v>33.84615384615384</v>
      </c>
      <c r="F203" s="42">
        <v>130</v>
      </c>
    </row>
    <row r="204" spans="1:6" ht="23.45" customHeight="1">
      <c r="A204" s="41" t="s">
        <v>1194</v>
      </c>
      <c r="B204" s="33">
        <f>SUM(B205:B205)</f>
        <v>10</v>
      </c>
      <c r="C204" s="33">
        <f>SUM(C205:C205)</f>
        <v>9</v>
      </c>
      <c r="D204" s="34">
        <f t="shared" si="6"/>
        <v>90</v>
      </c>
      <c r="E204" s="72">
        <f t="shared" si="7"/>
        <v>-10</v>
      </c>
      <c r="F204" s="42">
        <v>10</v>
      </c>
    </row>
    <row r="205" spans="1:6" ht="23.45" customHeight="1">
      <c r="A205" s="41" t="s">
        <v>1195</v>
      </c>
      <c r="B205" s="33">
        <v>10</v>
      </c>
      <c r="C205" s="33">
        <v>9</v>
      </c>
      <c r="D205" s="34">
        <f t="shared" si="6"/>
        <v>90</v>
      </c>
      <c r="E205" s="72">
        <f t="shared" si="7"/>
        <v>-10</v>
      </c>
      <c r="F205" s="42">
        <v>10</v>
      </c>
    </row>
    <row r="206" spans="1:6" ht="23.45" customHeight="1">
      <c r="A206" s="41" t="s">
        <v>1196</v>
      </c>
      <c r="B206" s="33">
        <f>SUM(B207:B207)</f>
        <v>1550</v>
      </c>
      <c r="C206" s="33">
        <f>SUM(C207:C207)</f>
        <v>1378</v>
      </c>
      <c r="D206" s="34">
        <f t="shared" si="6"/>
        <v>88.903225806451616</v>
      </c>
      <c r="E206" s="72">
        <f t="shared" si="7"/>
        <v>-8.2556591211717603</v>
      </c>
      <c r="F206" s="42">
        <v>1502</v>
      </c>
    </row>
    <row r="207" spans="1:6" ht="23.45" customHeight="1">
      <c r="A207" s="41" t="s">
        <v>1197</v>
      </c>
      <c r="B207" s="33">
        <v>1550</v>
      </c>
      <c r="C207" s="33">
        <v>1378</v>
      </c>
      <c r="D207" s="34">
        <f t="shared" si="6"/>
        <v>88.903225806451616</v>
      </c>
      <c r="E207" s="72">
        <f t="shared" si="7"/>
        <v>-8.2556591211717603</v>
      </c>
      <c r="F207" s="42">
        <v>1502</v>
      </c>
    </row>
    <row r="208" spans="1:6" ht="23.45" customHeight="1">
      <c r="A208" s="41" t="s">
        <v>1198</v>
      </c>
      <c r="B208" s="33">
        <f>SUM(B209:B215)</f>
        <v>640</v>
      </c>
      <c r="C208" s="33">
        <f>SUM(C212:C215)</f>
        <v>341</v>
      </c>
      <c r="D208" s="34">
        <f t="shared" si="6"/>
        <v>53.28125</v>
      </c>
      <c r="E208" s="72">
        <f t="shared" si="7"/>
        <v>-46.129541864139021</v>
      </c>
      <c r="F208" s="42">
        <v>633</v>
      </c>
    </row>
    <row r="209" spans="1:6" ht="23.45" customHeight="1">
      <c r="A209" s="41" t="s">
        <v>1199</v>
      </c>
      <c r="B209" s="33">
        <v>95</v>
      </c>
      <c r="C209" s="33"/>
      <c r="D209" s="34">
        <f t="shared" si="6"/>
        <v>0</v>
      </c>
      <c r="E209" s="72">
        <f t="shared" si="7"/>
        <v>-100</v>
      </c>
      <c r="F209" s="42">
        <v>94</v>
      </c>
    </row>
    <row r="210" spans="1:6" ht="23.45" customHeight="1">
      <c r="A210" s="41" t="s">
        <v>1200</v>
      </c>
      <c r="B210" s="33">
        <v>70</v>
      </c>
      <c r="C210" s="33"/>
      <c r="D210" s="34">
        <f t="shared" si="6"/>
        <v>0</v>
      </c>
      <c r="E210" s="72">
        <f t="shared" si="7"/>
        <v>-100</v>
      </c>
      <c r="F210" s="42">
        <v>68</v>
      </c>
    </row>
    <row r="211" spans="1:6" ht="23.45" customHeight="1">
      <c r="A211" s="41" t="s">
        <v>1201</v>
      </c>
      <c r="B211" s="33">
        <v>22</v>
      </c>
      <c r="C211" s="33"/>
      <c r="D211" s="34">
        <f t="shared" si="6"/>
        <v>0</v>
      </c>
      <c r="E211" s="72">
        <f t="shared" si="7"/>
        <v>-100</v>
      </c>
      <c r="F211" s="42">
        <v>22</v>
      </c>
    </row>
    <row r="212" spans="1:6" ht="23.45" customHeight="1">
      <c r="A212" s="41" t="s">
        <v>1202</v>
      </c>
      <c r="B212" s="33"/>
      <c r="C212" s="33">
        <v>2</v>
      </c>
      <c r="D212" s="34"/>
      <c r="E212" s="72">
        <f t="shared" si="7"/>
        <v>100</v>
      </c>
      <c r="F212" s="42">
        <v>1</v>
      </c>
    </row>
    <row r="213" spans="1:6" ht="23.45" customHeight="1">
      <c r="A213" s="41" t="s">
        <v>1203</v>
      </c>
      <c r="B213" s="33">
        <v>138</v>
      </c>
      <c r="C213" s="33">
        <v>158</v>
      </c>
      <c r="D213" s="34">
        <f t="shared" si="6"/>
        <v>114.49275362318841</v>
      </c>
      <c r="E213" s="72">
        <f t="shared" si="7"/>
        <v>15.328467153284663</v>
      </c>
      <c r="F213" s="42">
        <v>137</v>
      </c>
    </row>
    <row r="214" spans="1:6" ht="23.45" customHeight="1">
      <c r="A214" s="41" t="s">
        <v>1204</v>
      </c>
      <c r="B214" s="33">
        <v>55</v>
      </c>
      <c r="C214" s="33"/>
      <c r="D214" s="34">
        <f t="shared" si="6"/>
        <v>0</v>
      </c>
      <c r="E214" s="72">
        <f t="shared" si="7"/>
        <v>-100</v>
      </c>
      <c r="F214" s="42">
        <v>55</v>
      </c>
    </row>
    <row r="215" spans="1:6" ht="23.45" customHeight="1">
      <c r="A215" s="41" t="s">
        <v>1205</v>
      </c>
      <c r="B215" s="33">
        <v>260</v>
      </c>
      <c r="C215" s="33">
        <v>181</v>
      </c>
      <c r="D215" s="34">
        <f t="shared" si="6"/>
        <v>69.615384615384613</v>
      </c>
      <c r="E215" s="72">
        <f t="shared" si="7"/>
        <v>-29.296875</v>
      </c>
      <c r="F215" s="42">
        <v>256</v>
      </c>
    </row>
    <row r="216" spans="1:6" ht="23.45" customHeight="1">
      <c r="A216" s="41" t="s">
        <v>1206</v>
      </c>
      <c r="B216" s="33">
        <f>SUM(B217:B219)</f>
        <v>225</v>
      </c>
      <c r="C216" s="33">
        <f>SUM(C217:C219)</f>
        <v>219</v>
      </c>
      <c r="D216" s="34">
        <f t="shared" si="6"/>
        <v>97.333333333333343</v>
      </c>
      <c r="E216" s="72">
        <f t="shared" si="7"/>
        <v>0.92165898617511743</v>
      </c>
      <c r="F216" s="42">
        <v>217</v>
      </c>
    </row>
    <row r="217" spans="1:6" ht="23.45" customHeight="1">
      <c r="A217" s="41" t="s">
        <v>1207</v>
      </c>
      <c r="B217" s="33">
        <v>200</v>
      </c>
      <c r="C217" s="33">
        <v>189</v>
      </c>
      <c r="D217" s="34">
        <f t="shared" si="6"/>
        <v>94.5</v>
      </c>
      <c r="E217" s="72">
        <f t="shared" si="7"/>
        <v>-1.5625</v>
      </c>
      <c r="F217" s="42">
        <v>192</v>
      </c>
    </row>
    <row r="218" spans="1:6" ht="23.45" customHeight="1">
      <c r="A218" s="41" t="s">
        <v>1208</v>
      </c>
      <c r="B218" s="33">
        <v>25</v>
      </c>
      <c r="C218" s="33">
        <v>29</v>
      </c>
      <c r="D218" s="34">
        <f t="shared" si="6"/>
        <v>115.99999999999999</v>
      </c>
      <c r="E218" s="72">
        <f t="shared" si="7"/>
        <v>15.999999999999986</v>
      </c>
      <c r="F218" s="42">
        <v>25</v>
      </c>
    </row>
    <row r="219" spans="1:6" ht="23.45" customHeight="1">
      <c r="A219" s="41" t="s">
        <v>1209</v>
      </c>
      <c r="B219" s="33"/>
      <c r="C219" s="33">
        <v>1</v>
      </c>
      <c r="D219" s="34"/>
      <c r="E219" s="72"/>
      <c r="F219" s="42"/>
    </row>
    <row r="220" spans="1:6" ht="23.45" customHeight="1">
      <c r="A220" s="41" t="s">
        <v>1210</v>
      </c>
      <c r="B220" s="33">
        <f>SUM(B221:B225)</f>
        <v>810</v>
      </c>
      <c r="C220" s="33">
        <f>SUM(C221:C225)</f>
        <v>803</v>
      </c>
      <c r="D220" s="34">
        <f t="shared" si="6"/>
        <v>99.135802469135797</v>
      </c>
      <c r="E220" s="72">
        <f t="shared" si="7"/>
        <v>-0.24844720496895434</v>
      </c>
      <c r="F220" s="42">
        <v>805</v>
      </c>
    </row>
    <row r="221" spans="1:6" ht="23.45" customHeight="1">
      <c r="A221" s="41" t="s">
        <v>1211</v>
      </c>
      <c r="B221" s="33">
        <v>130</v>
      </c>
      <c r="C221" s="33">
        <v>9</v>
      </c>
      <c r="D221" s="34">
        <f t="shared" si="6"/>
        <v>6.9230769230769234</v>
      </c>
      <c r="E221" s="72">
        <f t="shared" si="7"/>
        <v>-93.07692307692308</v>
      </c>
      <c r="F221" s="42">
        <v>130</v>
      </c>
    </row>
    <row r="222" spans="1:6" ht="23.45" customHeight="1">
      <c r="A222" s="41" t="s">
        <v>1212</v>
      </c>
      <c r="B222" s="33">
        <v>210</v>
      </c>
      <c r="C222" s="33">
        <v>326</v>
      </c>
      <c r="D222" s="34">
        <f t="shared" si="6"/>
        <v>155.23809523809524</v>
      </c>
      <c r="E222" s="72">
        <f t="shared" si="7"/>
        <v>55.238095238095241</v>
      </c>
      <c r="F222" s="42">
        <v>210</v>
      </c>
    </row>
    <row r="223" spans="1:6" ht="23.45" customHeight="1">
      <c r="A223" s="41" t="s">
        <v>1213</v>
      </c>
      <c r="B223" s="33">
        <v>195</v>
      </c>
      <c r="C223" s="33">
        <v>247</v>
      </c>
      <c r="D223" s="34">
        <f t="shared" si="6"/>
        <v>126.66666666666666</v>
      </c>
      <c r="E223" s="72">
        <f t="shared" si="7"/>
        <v>29.319371727748688</v>
      </c>
      <c r="F223" s="42">
        <v>191</v>
      </c>
    </row>
    <row r="224" spans="1:6" ht="23.45" customHeight="1">
      <c r="A224" s="41" t="s">
        <v>1214</v>
      </c>
      <c r="B224" s="33">
        <v>160</v>
      </c>
      <c r="C224" s="33">
        <v>171</v>
      </c>
      <c r="D224" s="34">
        <f t="shared" si="6"/>
        <v>106.87500000000001</v>
      </c>
      <c r="E224" s="72">
        <f t="shared" si="7"/>
        <v>6.8750000000000142</v>
      </c>
      <c r="F224" s="42">
        <v>160</v>
      </c>
    </row>
    <row r="225" spans="1:6" ht="23.45" customHeight="1">
      <c r="A225" s="41" t="s">
        <v>1215</v>
      </c>
      <c r="B225" s="33">
        <v>115</v>
      </c>
      <c r="C225" s="33">
        <v>50</v>
      </c>
      <c r="D225" s="34">
        <f t="shared" si="6"/>
        <v>43.478260869565219</v>
      </c>
      <c r="E225" s="72">
        <f t="shared" si="7"/>
        <v>-56.140350877192986</v>
      </c>
      <c r="F225" s="42">
        <v>114</v>
      </c>
    </row>
    <row r="226" spans="1:6" ht="23.45" customHeight="1">
      <c r="A226" s="41" t="s">
        <v>1216</v>
      </c>
      <c r="B226" s="33">
        <f>SUM(B227:B231)</f>
        <v>1010</v>
      </c>
      <c r="C226" s="33">
        <f>SUM(C227:C231)</f>
        <v>1015</v>
      </c>
      <c r="D226" s="34">
        <f t="shared" si="6"/>
        <v>100.4950495049505</v>
      </c>
      <c r="E226" s="72">
        <f t="shared" si="7"/>
        <v>1.4999999999999858</v>
      </c>
      <c r="F226" s="42">
        <v>1000</v>
      </c>
    </row>
    <row r="227" spans="1:6" ht="23.45" customHeight="1">
      <c r="A227" s="41" t="s">
        <v>1062</v>
      </c>
      <c r="B227" s="33">
        <v>175</v>
      </c>
      <c r="C227" s="33">
        <v>201</v>
      </c>
      <c r="D227" s="34">
        <f t="shared" si="6"/>
        <v>114.85714285714286</v>
      </c>
      <c r="E227" s="72">
        <f t="shared" si="7"/>
        <v>17.543859649122822</v>
      </c>
      <c r="F227" s="42">
        <v>171</v>
      </c>
    </row>
    <row r="228" spans="1:6" ht="23.45" customHeight="1">
      <c r="A228" s="41" t="s">
        <v>1063</v>
      </c>
      <c r="B228" s="33">
        <v>15</v>
      </c>
      <c r="C228" s="33">
        <v>7</v>
      </c>
      <c r="D228" s="34">
        <f t="shared" si="6"/>
        <v>46.666666666666664</v>
      </c>
      <c r="E228" s="72">
        <f t="shared" si="7"/>
        <v>-46.153846153846153</v>
      </c>
      <c r="F228" s="42">
        <v>13</v>
      </c>
    </row>
    <row r="229" spans="1:6" ht="23.45" customHeight="1">
      <c r="A229" s="41" t="s">
        <v>1217</v>
      </c>
      <c r="B229" s="33"/>
      <c r="C229" s="33">
        <v>1</v>
      </c>
      <c r="D229" s="34"/>
      <c r="E229" s="72">
        <f t="shared" si="7"/>
        <v>0</v>
      </c>
      <c r="F229" s="42">
        <v>1</v>
      </c>
    </row>
    <row r="230" spans="1:6" ht="23.45" customHeight="1">
      <c r="A230" s="41" t="s">
        <v>1218</v>
      </c>
      <c r="B230" s="33">
        <v>310</v>
      </c>
      <c r="C230" s="33">
        <v>304</v>
      </c>
      <c r="D230" s="34">
        <f t="shared" si="6"/>
        <v>98.064516129032256</v>
      </c>
      <c r="E230" s="72">
        <f t="shared" si="7"/>
        <v>-1.2987012987013031</v>
      </c>
      <c r="F230" s="42">
        <v>308</v>
      </c>
    </row>
    <row r="231" spans="1:6" ht="23.45" customHeight="1">
      <c r="A231" s="41" t="s">
        <v>1219</v>
      </c>
      <c r="B231" s="33">
        <v>510</v>
      </c>
      <c r="C231" s="33">
        <v>502</v>
      </c>
      <c r="D231" s="34">
        <f t="shared" si="6"/>
        <v>98.431372549019599</v>
      </c>
      <c r="E231" s="72">
        <f t="shared" si="7"/>
        <v>-0.98619329388560573</v>
      </c>
      <c r="F231" s="42">
        <v>507</v>
      </c>
    </row>
    <row r="232" spans="1:6" ht="23.45" customHeight="1">
      <c r="A232" s="41" t="s">
        <v>1220</v>
      </c>
      <c r="B232" s="33">
        <f>SUM(B233:B234)</f>
        <v>1070</v>
      </c>
      <c r="C232" s="33">
        <f>SUM(C233:C234)</f>
        <v>599</v>
      </c>
      <c r="D232" s="34">
        <f t="shared" si="6"/>
        <v>55.981308411214961</v>
      </c>
      <c r="E232" s="72">
        <f t="shared" si="7"/>
        <v>-42.734225621414915</v>
      </c>
      <c r="F232" s="42">
        <v>1046</v>
      </c>
    </row>
    <row r="233" spans="1:6" ht="23.45" customHeight="1">
      <c r="A233" s="41" t="s">
        <v>1221</v>
      </c>
      <c r="B233" s="33">
        <v>420</v>
      </c>
      <c r="C233" s="33">
        <v>50</v>
      </c>
      <c r="D233" s="34">
        <f t="shared" si="6"/>
        <v>11.904761904761903</v>
      </c>
      <c r="E233" s="72">
        <f t="shared" si="7"/>
        <v>-87.775061124694375</v>
      </c>
      <c r="F233" s="42">
        <v>409</v>
      </c>
    </row>
    <row r="234" spans="1:6" ht="23.45" customHeight="1">
      <c r="A234" s="41" t="s">
        <v>1222</v>
      </c>
      <c r="B234" s="33">
        <v>650</v>
      </c>
      <c r="C234" s="33">
        <v>549</v>
      </c>
      <c r="D234" s="34">
        <f t="shared" si="6"/>
        <v>84.461538461538467</v>
      </c>
      <c r="E234" s="72">
        <f t="shared" si="7"/>
        <v>-13.814756671899531</v>
      </c>
      <c r="F234" s="42">
        <v>637</v>
      </c>
    </row>
    <row r="235" spans="1:6" ht="23.45" customHeight="1">
      <c r="A235" s="41" t="s">
        <v>1223</v>
      </c>
      <c r="B235" s="33">
        <f>SUM(B236:B237)</f>
        <v>42</v>
      </c>
      <c r="C235" s="33">
        <f>SUM(C236:C237)</f>
        <v>120</v>
      </c>
      <c r="D235" s="34">
        <f t="shared" si="6"/>
        <v>285.71428571428572</v>
      </c>
      <c r="E235" s="72">
        <f t="shared" si="7"/>
        <v>192.6829268292683</v>
      </c>
      <c r="F235" s="42">
        <v>41</v>
      </c>
    </row>
    <row r="236" spans="1:6" ht="23.45" customHeight="1">
      <c r="A236" s="41" t="s">
        <v>1224</v>
      </c>
      <c r="B236" s="33">
        <v>40</v>
      </c>
      <c r="C236" s="33">
        <v>116</v>
      </c>
      <c r="D236" s="34">
        <f t="shared" si="6"/>
        <v>290</v>
      </c>
      <c r="E236" s="72">
        <f t="shared" si="7"/>
        <v>197.43589743589746</v>
      </c>
      <c r="F236" s="42">
        <v>39</v>
      </c>
    </row>
    <row r="237" spans="1:6" ht="23.45" customHeight="1">
      <c r="A237" s="41" t="s">
        <v>1225</v>
      </c>
      <c r="B237" s="33">
        <v>2</v>
      </c>
      <c r="C237" s="33">
        <v>4</v>
      </c>
      <c r="D237" s="34">
        <f t="shared" si="6"/>
        <v>200</v>
      </c>
      <c r="E237" s="72">
        <f t="shared" si="7"/>
        <v>100</v>
      </c>
      <c r="F237" s="42">
        <v>2</v>
      </c>
    </row>
    <row r="238" spans="1:6" ht="23.45" customHeight="1">
      <c r="A238" s="41" t="s">
        <v>1226</v>
      </c>
      <c r="B238" s="33">
        <f>SUM(B239:B240)</f>
        <v>93</v>
      </c>
      <c r="C238" s="33">
        <f>SUM(C239:C240)</f>
        <v>128</v>
      </c>
      <c r="D238" s="34">
        <f t="shared" si="6"/>
        <v>137.63440860215056</v>
      </c>
      <c r="E238" s="72">
        <f t="shared" si="7"/>
        <v>40.659340659340671</v>
      </c>
      <c r="F238" s="42">
        <v>91</v>
      </c>
    </row>
    <row r="239" spans="1:6" ht="23.45" customHeight="1">
      <c r="A239" s="41" t="s">
        <v>1227</v>
      </c>
      <c r="B239" s="33">
        <v>93</v>
      </c>
      <c r="C239" s="33">
        <v>124</v>
      </c>
      <c r="D239" s="34">
        <f t="shared" si="6"/>
        <v>133.33333333333331</v>
      </c>
      <c r="E239" s="72">
        <f t="shared" si="7"/>
        <v>36.263736263736263</v>
      </c>
      <c r="F239" s="42">
        <v>91</v>
      </c>
    </row>
    <row r="240" spans="1:6" ht="23.45" customHeight="1">
      <c r="A240" s="41" t="s">
        <v>1228</v>
      </c>
      <c r="B240" s="33"/>
      <c r="C240" s="33">
        <v>4</v>
      </c>
      <c r="D240" s="34"/>
      <c r="E240" s="72"/>
      <c r="F240" s="42"/>
    </row>
    <row r="241" spans="1:6" ht="23.45" customHeight="1">
      <c r="A241" s="41" t="s">
        <v>1229</v>
      </c>
      <c r="B241" s="33">
        <f>SUM(B242:B242)</f>
        <v>160</v>
      </c>
      <c r="C241" s="33">
        <f>SUM(C242:C242)</f>
        <v>149</v>
      </c>
      <c r="D241" s="34">
        <f t="shared" si="6"/>
        <v>93.125</v>
      </c>
      <c r="E241" s="72">
        <f t="shared" si="7"/>
        <v>-4.487179487179489</v>
      </c>
      <c r="F241" s="42">
        <v>156</v>
      </c>
    </row>
    <row r="242" spans="1:6" ht="23.45" customHeight="1">
      <c r="A242" s="41" t="s">
        <v>1230</v>
      </c>
      <c r="B242" s="33">
        <v>160</v>
      </c>
      <c r="C242" s="33">
        <v>149</v>
      </c>
      <c r="D242" s="34">
        <f t="shared" si="6"/>
        <v>93.125</v>
      </c>
      <c r="E242" s="72">
        <f t="shared" si="7"/>
        <v>-4.487179487179489</v>
      </c>
      <c r="F242" s="42">
        <v>156</v>
      </c>
    </row>
    <row r="243" spans="1:6" ht="23.45" customHeight="1">
      <c r="A243" s="41" t="s">
        <v>1231</v>
      </c>
      <c r="B243" s="33">
        <f>SUM(B244:B245)</f>
        <v>6700</v>
      </c>
      <c r="C243" s="33">
        <f>SUM(C244:C245)</f>
        <v>9777</v>
      </c>
      <c r="D243" s="34">
        <f t="shared" si="6"/>
        <v>145.92537313432837</v>
      </c>
      <c r="E243" s="72">
        <f t="shared" si="7"/>
        <v>49.518274965591075</v>
      </c>
      <c r="F243" s="42">
        <v>6539</v>
      </c>
    </row>
    <row r="244" spans="1:6" ht="23.45" customHeight="1">
      <c r="A244" s="41" t="s">
        <v>1232</v>
      </c>
      <c r="B244" s="33">
        <v>1200</v>
      </c>
      <c r="C244" s="33">
        <v>3525</v>
      </c>
      <c r="D244" s="34">
        <f t="shared" si="6"/>
        <v>293.75</v>
      </c>
      <c r="E244" s="72">
        <f t="shared" si="7"/>
        <v>201.28205128205127</v>
      </c>
      <c r="F244" s="42">
        <v>1170</v>
      </c>
    </row>
    <row r="245" spans="1:6" ht="23.45" customHeight="1">
      <c r="A245" s="41" t="s">
        <v>1233</v>
      </c>
      <c r="B245" s="33">
        <v>5500</v>
      </c>
      <c r="C245" s="33">
        <v>6252</v>
      </c>
      <c r="D245" s="34">
        <f t="shared" si="6"/>
        <v>113.67272727272729</v>
      </c>
      <c r="E245" s="72">
        <f t="shared" si="7"/>
        <v>16.446265598807969</v>
      </c>
      <c r="F245" s="42">
        <v>5369</v>
      </c>
    </row>
    <row r="246" spans="1:6" ht="23.45" customHeight="1">
      <c r="A246" s="41" t="s">
        <v>1234</v>
      </c>
      <c r="B246" s="33"/>
      <c r="C246" s="33">
        <f>C247</f>
        <v>8</v>
      </c>
      <c r="D246" s="34"/>
      <c r="E246" s="72">
        <f t="shared" si="7"/>
        <v>33.333333333333314</v>
      </c>
      <c r="F246" s="42">
        <v>6</v>
      </c>
    </row>
    <row r="247" spans="1:6" ht="23.45" customHeight="1">
      <c r="A247" s="41" t="s">
        <v>1235</v>
      </c>
      <c r="B247" s="33"/>
      <c r="C247" s="33">
        <v>8</v>
      </c>
      <c r="D247" s="34"/>
      <c r="E247" s="72">
        <f t="shared" si="7"/>
        <v>33.333333333333314</v>
      </c>
      <c r="F247" s="42">
        <v>6</v>
      </c>
    </row>
    <row r="248" spans="1:6" ht="23.45" customHeight="1">
      <c r="A248" s="41" t="s">
        <v>1236</v>
      </c>
      <c r="B248" s="33">
        <f>B249</f>
        <v>4220</v>
      </c>
      <c r="C248" s="33">
        <f>C249</f>
        <v>2340</v>
      </c>
      <c r="D248" s="34">
        <f t="shared" si="6"/>
        <v>55.45023696682464</v>
      </c>
      <c r="E248" s="72">
        <f t="shared" si="7"/>
        <v>-43.844492440604753</v>
      </c>
      <c r="F248" s="42">
        <v>4167</v>
      </c>
    </row>
    <row r="249" spans="1:6" ht="23.45" customHeight="1">
      <c r="A249" s="41" t="s">
        <v>1237</v>
      </c>
      <c r="B249" s="33">
        <v>4220</v>
      </c>
      <c r="C249" s="33">
        <v>2340</v>
      </c>
      <c r="D249" s="34">
        <f t="shared" si="6"/>
        <v>55.45023696682464</v>
      </c>
      <c r="E249" s="72">
        <f t="shared" si="7"/>
        <v>-43.844492440604753</v>
      </c>
      <c r="F249" s="42">
        <v>4167</v>
      </c>
    </row>
    <row r="250" spans="1:6" ht="23.45" customHeight="1">
      <c r="A250" s="41" t="s">
        <v>1238</v>
      </c>
      <c r="B250" s="33">
        <f>SUM(B251,B255,B259,B262,B269,B272,B277,B280,B283,B285,B289,B291,)</f>
        <v>21000</v>
      </c>
      <c r="C250" s="33">
        <f>C251+C255+C259+C262+C269+C272+C277+C280+C283+C285+C289+C291</f>
        <v>22696</v>
      </c>
      <c r="D250" s="34">
        <f t="shared" si="6"/>
        <v>108.07619047619048</v>
      </c>
      <c r="E250" s="72">
        <f t="shared" si="7"/>
        <v>11.271265382164046</v>
      </c>
      <c r="F250" s="42">
        <f>SUM(F251,F255,F259,F262,F269,F272,F277,F280,F283,F285,F289,F291,)</f>
        <v>20397</v>
      </c>
    </row>
    <row r="251" spans="1:6" ht="23.45" customHeight="1">
      <c r="A251" s="41" t="s">
        <v>1239</v>
      </c>
      <c r="B251" s="33">
        <f>SUM(B252:B254)</f>
        <v>1160</v>
      </c>
      <c r="C251" s="33">
        <f>SUM(C252:C254)</f>
        <v>2032</v>
      </c>
      <c r="D251" s="34">
        <f t="shared" si="6"/>
        <v>175.17241379310343</v>
      </c>
      <c r="E251" s="72">
        <f t="shared" si="7"/>
        <v>77.777777777777771</v>
      </c>
      <c r="F251" s="42">
        <v>1143</v>
      </c>
    </row>
    <row r="252" spans="1:6" ht="23.45" customHeight="1">
      <c r="A252" s="41" t="s">
        <v>1062</v>
      </c>
      <c r="B252" s="33">
        <v>890</v>
      </c>
      <c r="C252" s="33">
        <v>842</v>
      </c>
      <c r="D252" s="34">
        <f t="shared" si="6"/>
        <v>94.606741573033702</v>
      </c>
      <c r="E252" s="72">
        <f t="shared" si="7"/>
        <v>-4.1002277904327968</v>
      </c>
      <c r="F252" s="42">
        <v>878</v>
      </c>
    </row>
    <row r="253" spans="1:6" ht="23.45" customHeight="1">
      <c r="A253" s="41" t="s">
        <v>1063</v>
      </c>
      <c r="B253" s="33">
        <v>190</v>
      </c>
      <c r="C253" s="33">
        <v>1076</v>
      </c>
      <c r="D253" s="34">
        <f t="shared" si="6"/>
        <v>566.31578947368416</v>
      </c>
      <c r="E253" s="72">
        <f t="shared" si="7"/>
        <v>481.62162162162167</v>
      </c>
      <c r="F253" s="42">
        <v>185</v>
      </c>
    </row>
    <row r="254" spans="1:6" ht="23.45" customHeight="1">
      <c r="A254" s="41" t="s">
        <v>1240</v>
      </c>
      <c r="B254" s="33">
        <v>80</v>
      </c>
      <c r="C254" s="33">
        <v>114</v>
      </c>
      <c r="D254" s="34">
        <f t="shared" si="6"/>
        <v>142.5</v>
      </c>
      <c r="E254" s="72">
        <f t="shared" si="7"/>
        <v>42.5</v>
      </c>
      <c r="F254" s="42">
        <v>80</v>
      </c>
    </row>
    <row r="255" spans="1:6" ht="23.45" customHeight="1">
      <c r="A255" s="41" t="s">
        <v>1241</v>
      </c>
      <c r="B255" s="33">
        <f>SUM(B256:B258)</f>
        <v>6250</v>
      </c>
      <c r="C255" s="33">
        <f>SUM(C256:C258)</f>
        <v>8467</v>
      </c>
      <c r="D255" s="34">
        <f t="shared" si="6"/>
        <v>135.47199999999998</v>
      </c>
      <c r="E255" s="72">
        <f t="shared" si="7"/>
        <v>40.507799535346834</v>
      </c>
      <c r="F255" s="42">
        <v>6026</v>
      </c>
    </row>
    <row r="256" spans="1:6" ht="23.45" customHeight="1">
      <c r="A256" s="41" t="s">
        <v>1242</v>
      </c>
      <c r="B256" s="33">
        <v>4900</v>
      </c>
      <c r="C256" s="33">
        <v>6381</v>
      </c>
      <c r="D256" s="34">
        <f t="shared" si="6"/>
        <v>130.22448979591837</v>
      </c>
      <c r="E256" s="72">
        <f t="shared" si="7"/>
        <v>35.823754789272016</v>
      </c>
      <c r="F256" s="42">
        <v>4698</v>
      </c>
    </row>
    <row r="257" spans="1:6" ht="23.45" customHeight="1">
      <c r="A257" s="41" t="s">
        <v>1243</v>
      </c>
      <c r="B257" s="33">
        <v>850</v>
      </c>
      <c r="C257" s="33">
        <v>1301</v>
      </c>
      <c r="D257" s="34">
        <f t="shared" si="6"/>
        <v>153.05882352941177</v>
      </c>
      <c r="E257" s="72">
        <f t="shared" si="7"/>
        <v>57.506053268765129</v>
      </c>
      <c r="F257" s="42">
        <v>826</v>
      </c>
    </row>
    <row r="258" spans="1:6" ht="23.45" customHeight="1">
      <c r="A258" s="41" t="s">
        <v>1244</v>
      </c>
      <c r="B258" s="33">
        <v>500</v>
      </c>
      <c r="C258" s="33">
        <v>785</v>
      </c>
      <c r="D258" s="34">
        <f t="shared" si="6"/>
        <v>157</v>
      </c>
      <c r="E258" s="72">
        <f t="shared" si="7"/>
        <v>56.374501992031867</v>
      </c>
      <c r="F258" s="42">
        <v>502</v>
      </c>
    </row>
    <row r="259" spans="1:6" ht="23.45" customHeight="1">
      <c r="A259" s="41" t="s">
        <v>1245</v>
      </c>
      <c r="B259" s="33">
        <f>SUM(B260:B261)</f>
        <v>3250</v>
      </c>
      <c r="C259" s="33">
        <f>SUM(C260:C261)</f>
        <v>1861</v>
      </c>
      <c r="D259" s="34">
        <f t="shared" si="6"/>
        <v>57.261538461538464</v>
      </c>
      <c r="E259" s="72">
        <f t="shared" si="7"/>
        <v>-40.562120728201855</v>
      </c>
      <c r="F259" s="42">
        <v>3131</v>
      </c>
    </row>
    <row r="260" spans="1:6" ht="23.45" customHeight="1">
      <c r="A260" s="41" t="s">
        <v>1246</v>
      </c>
      <c r="B260" s="33">
        <v>3250</v>
      </c>
      <c r="C260" s="33">
        <v>1853</v>
      </c>
      <c r="D260" s="34">
        <f t="shared" si="6"/>
        <v>57.015384615384612</v>
      </c>
      <c r="E260" s="72">
        <f t="shared" si="7"/>
        <v>-40.817630150111782</v>
      </c>
      <c r="F260" s="42">
        <v>3131</v>
      </c>
    </row>
    <row r="261" spans="1:6" ht="23.45" customHeight="1">
      <c r="A261" s="41" t="s">
        <v>1247</v>
      </c>
      <c r="B261" s="33"/>
      <c r="C261" s="33">
        <v>8</v>
      </c>
      <c r="D261" s="34"/>
      <c r="E261" s="72"/>
      <c r="F261" s="42"/>
    </row>
    <row r="262" spans="1:6" ht="23.45" customHeight="1">
      <c r="A262" s="41" t="s">
        <v>1248</v>
      </c>
      <c r="B262" s="33">
        <f>SUM(B263:B268)</f>
        <v>2060</v>
      </c>
      <c r="C262" s="33">
        <f>SUM(C263:C268)</f>
        <v>1744</v>
      </c>
      <c r="D262" s="34">
        <f t="shared" ref="D262:D324" si="8">C262/B262*100</f>
        <v>84.660194174757279</v>
      </c>
      <c r="E262" s="72">
        <f t="shared" ref="E262:E324" si="9">C262/F262*100-100</f>
        <v>-13.449131513647643</v>
      </c>
      <c r="F262" s="42">
        <v>2015</v>
      </c>
    </row>
    <row r="263" spans="1:6" ht="23.45" customHeight="1">
      <c r="A263" s="41" t="s">
        <v>1249</v>
      </c>
      <c r="B263" s="33">
        <v>690</v>
      </c>
      <c r="C263" s="33">
        <v>728</v>
      </c>
      <c r="D263" s="34">
        <f t="shared" si="8"/>
        <v>105.50724637681159</v>
      </c>
      <c r="E263" s="72">
        <f t="shared" si="9"/>
        <v>7.5332348596750336</v>
      </c>
      <c r="F263" s="42">
        <v>677</v>
      </c>
    </row>
    <row r="264" spans="1:6" ht="23.45" customHeight="1">
      <c r="A264" s="41" t="s">
        <v>1250</v>
      </c>
      <c r="B264" s="33">
        <v>400</v>
      </c>
      <c r="C264" s="33">
        <v>417</v>
      </c>
      <c r="D264" s="34">
        <f t="shared" si="8"/>
        <v>104.25</v>
      </c>
      <c r="E264" s="72">
        <f t="shared" si="9"/>
        <v>6.3775510204081627</v>
      </c>
      <c r="F264" s="42">
        <v>392</v>
      </c>
    </row>
    <row r="265" spans="1:6" ht="23.45" customHeight="1">
      <c r="A265" s="41" t="s">
        <v>1251</v>
      </c>
      <c r="B265" s="33">
        <v>470</v>
      </c>
      <c r="C265" s="33">
        <v>492</v>
      </c>
      <c r="D265" s="34">
        <f t="shared" si="8"/>
        <v>104.68085106382978</v>
      </c>
      <c r="E265" s="72">
        <f t="shared" si="9"/>
        <v>7.1895424836601336</v>
      </c>
      <c r="F265" s="42">
        <v>459</v>
      </c>
    </row>
    <row r="266" spans="1:6" ht="23.45" customHeight="1">
      <c r="A266" s="41" t="s">
        <v>1252</v>
      </c>
      <c r="B266" s="33">
        <v>445</v>
      </c>
      <c r="C266" s="33"/>
      <c r="D266" s="34">
        <f t="shared" si="8"/>
        <v>0</v>
      </c>
      <c r="E266" s="72">
        <f t="shared" si="9"/>
        <v>-100</v>
      </c>
      <c r="F266" s="42">
        <v>432</v>
      </c>
    </row>
    <row r="267" spans="1:6" ht="23.45" customHeight="1">
      <c r="A267" s="41" t="s">
        <v>1253</v>
      </c>
      <c r="B267" s="33">
        <v>40</v>
      </c>
      <c r="C267" s="33">
        <v>73</v>
      </c>
      <c r="D267" s="34">
        <f t="shared" si="8"/>
        <v>182.5</v>
      </c>
      <c r="E267" s="72">
        <f t="shared" si="9"/>
        <v>78.048780487804891</v>
      </c>
      <c r="F267" s="42">
        <v>41</v>
      </c>
    </row>
    <row r="268" spans="1:6" ht="23.45" customHeight="1">
      <c r="A268" s="41" t="s">
        <v>1254</v>
      </c>
      <c r="B268" s="33">
        <v>15</v>
      </c>
      <c r="C268" s="33">
        <v>34</v>
      </c>
      <c r="D268" s="34">
        <f t="shared" si="8"/>
        <v>226.66666666666666</v>
      </c>
      <c r="E268" s="72">
        <f t="shared" si="9"/>
        <v>142.85714285714283</v>
      </c>
      <c r="F268" s="42">
        <v>14</v>
      </c>
    </row>
    <row r="269" spans="1:6" ht="23.45" customHeight="1">
      <c r="A269" s="41" t="s">
        <v>1255</v>
      </c>
      <c r="B269" s="33">
        <f>SUM(B270:B271)</f>
        <v>505</v>
      </c>
      <c r="C269" s="33">
        <f>SUM(C270:C271)</f>
        <v>574</v>
      </c>
      <c r="D269" s="34">
        <f t="shared" si="8"/>
        <v>113.66336633663366</v>
      </c>
      <c r="E269" s="72">
        <f t="shared" si="9"/>
        <v>15.492957746478879</v>
      </c>
      <c r="F269" s="42">
        <v>497</v>
      </c>
    </row>
    <row r="270" spans="1:6" ht="23.45" customHeight="1">
      <c r="A270" s="41" t="s">
        <v>1256</v>
      </c>
      <c r="B270" s="33">
        <v>450</v>
      </c>
      <c r="C270" s="33">
        <v>538</v>
      </c>
      <c r="D270" s="34">
        <f t="shared" si="8"/>
        <v>119.55555555555554</v>
      </c>
      <c r="E270" s="72">
        <f t="shared" si="9"/>
        <v>21.444695259593672</v>
      </c>
      <c r="F270" s="42">
        <v>443</v>
      </c>
    </row>
    <row r="271" spans="1:6" ht="23.45" customHeight="1">
      <c r="A271" s="41" t="s">
        <v>1257</v>
      </c>
      <c r="B271" s="33">
        <v>55</v>
      </c>
      <c r="C271" s="33">
        <v>36</v>
      </c>
      <c r="D271" s="34">
        <f t="shared" si="8"/>
        <v>65.454545454545453</v>
      </c>
      <c r="E271" s="72">
        <f t="shared" si="9"/>
        <v>-33.333333333333343</v>
      </c>
      <c r="F271" s="42">
        <v>54</v>
      </c>
    </row>
    <row r="272" spans="1:6" ht="23.45" customHeight="1">
      <c r="A272" s="41" t="s">
        <v>1258</v>
      </c>
      <c r="B272" s="33">
        <f>SUM(B273:B276)</f>
        <v>2820</v>
      </c>
      <c r="C272" s="33">
        <f>SUM(C273:C276)</f>
        <v>3069</v>
      </c>
      <c r="D272" s="34">
        <f t="shared" si="8"/>
        <v>108.82978723404256</v>
      </c>
      <c r="E272" s="72">
        <f t="shared" si="9"/>
        <v>11.681222707423572</v>
      </c>
      <c r="F272" s="42">
        <v>2748</v>
      </c>
    </row>
    <row r="273" spans="1:6" ht="23.45" customHeight="1">
      <c r="A273" s="41" t="s">
        <v>1259</v>
      </c>
      <c r="B273" s="33">
        <v>1100</v>
      </c>
      <c r="C273" s="33">
        <v>1149</v>
      </c>
      <c r="D273" s="34">
        <f t="shared" si="8"/>
        <v>104.45454545454544</v>
      </c>
      <c r="E273" s="72">
        <f t="shared" si="9"/>
        <v>9.01328273244782</v>
      </c>
      <c r="F273" s="42">
        <v>1054</v>
      </c>
    </row>
    <row r="274" spans="1:6" ht="23.45" customHeight="1">
      <c r="A274" s="41" t="s">
        <v>1260</v>
      </c>
      <c r="B274" s="33">
        <v>400</v>
      </c>
      <c r="C274" s="33">
        <v>390</v>
      </c>
      <c r="D274" s="34">
        <f t="shared" si="8"/>
        <v>97.5</v>
      </c>
      <c r="E274" s="72">
        <f t="shared" si="9"/>
        <v>-1.0152284263959359</v>
      </c>
      <c r="F274" s="42">
        <v>394</v>
      </c>
    </row>
    <row r="275" spans="1:6" ht="23.45" customHeight="1">
      <c r="A275" s="41" t="s">
        <v>1261</v>
      </c>
      <c r="B275" s="33">
        <v>1200</v>
      </c>
      <c r="C275" s="33">
        <v>1333</v>
      </c>
      <c r="D275" s="34">
        <f t="shared" si="8"/>
        <v>111.08333333333333</v>
      </c>
      <c r="E275" s="72">
        <f t="shared" si="9"/>
        <v>12.489451476793249</v>
      </c>
      <c r="F275" s="42">
        <v>1185</v>
      </c>
    </row>
    <row r="276" spans="1:6" ht="23.45" customHeight="1">
      <c r="A276" s="41" t="s">
        <v>1262</v>
      </c>
      <c r="B276" s="33">
        <v>120</v>
      </c>
      <c r="C276" s="33">
        <v>197</v>
      </c>
      <c r="D276" s="34">
        <f t="shared" si="8"/>
        <v>164.16666666666666</v>
      </c>
      <c r="E276" s="72">
        <f t="shared" si="9"/>
        <v>71.304347826086968</v>
      </c>
      <c r="F276" s="42">
        <v>115</v>
      </c>
    </row>
    <row r="277" spans="1:6" ht="23.45" customHeight="1">
      <c r="A277" s="41" t="s">
        <v>1263</v>
      </c>
      <c r="B277" s="33">
        <f>SUM(B278:B279)</f>
        <v>3980</v>
      </c>
      <c r="C277" s="33">
        <f>SUM(C278:C279)</f>
        <v>3621</v>
      </c>
      <c r="D277" s="34">
        <f t="shared" si="8"/>
        <v>90.979899497487438</v>
      </c>
      <c r="E277" s="72">
        <f t="shared" si="9"/>
        <v>-6.2402900051786645</v>
      </c>
      <c r="F277" s="42">
        <v>3862</v>
      </c>
    </row>
    <row r="278" spans="1:6" ht="23.45" customHeight="1">
      <c r="A278" s="41" t="s">
        <v>1264</v>
      </c>
      <c r="B278" s="33">
        <v>3980</v>
      </c>
      <c r="C278" s="33">
        <v>3471</v>
      </c>
      <c r="D278" s="34">
        <f t="shared" si="8"/>
        <v>87.211055276381913</v>
      </c>
      <c r="E278" s="72">
        <f t="shared" si="9"/>
        <v>-10.124287933713106</v>
      </c>
      <c r="F278" s="42">
        <v>3862</v>
      </c>
    </row>
    <row r="279" spans="1:6" ht="23.45" customHeight="1">
      <c r="A279" s="41" t="s">
        <v>1265</v>
      </c>
      <c r="B279" s="33"/>
      <c r="C279" s="33">
        <v>150</v>
      </c>
      <c r="D279" s="34"/>
      <c r="E279" s="72"/>
      <c r="F279" s="42"/>
    </row>
    <row r="280" spans="1:6" ht="23.45" customHeight="1">
      <c r="A280" s="41" t="s">
        <v>1266</v>
      </c>
      <c r="B280" s="33">
        <f>SUM(B281:B282)</f>
        <v>260</v>
      </c>
      <c r="C280" s="33">
        <f>SUM(C281:C282)</f>
        <v>274</v>
      </c>
      <c r="D280" s="34">
        <f t="shared" si="8"/>
        <v>105.38461538461539</v>
      </c>
      <c r="E280" s="72">
        <f t="shared" si="9"/>
        <v>7.4509803921568647</v>
      </c>
      <c r="F280" s="42">
        <v>255</v>
      </c>
    </row>
    <row r="281" spans="1:6" ht="23.45" customHeight="1">
      <c r="A281" s="41" t="s">
        <v>1267</v>
      </c>
      <c r="B281" s="33">
        <v>260</v>
      </c>
      <c r="C281" s="33">
        <v>270</v>
      </c>
      <c r="D281" s="34">
        <f t="shared" si="8"/>
        <v>103.84615384615385</v>
      </c>
      <c r="E281" s="72">
        <f t="shared" si="9"/>
        <v>5.8823529411764781</v>
      </c>
      <c r="F281" s="42">
        <v>255</v>
      </c>
    </row>
    <row r="282" spans="1:6" ht="23.45" customHeight="1">
      <c r="A282" s="41" t="s">
        <v>1268</v>
      </c>
      <c r="B282" s="33"/>
      <c r="C282" s="33">
        <v>4</v>
      </c>
      <c r="D282" s="34"/>
      <c r="E282" s="72"/>
      <c r="F282" s="42"/>
    </row>
    <row r="283" spans="1:6" ht="23.45" customHeight="1">
      <c r="A283" s="41" t="s">
        <v>1269</v>
      </c>
      <c r="B283" s="33">
        <f>SUM(B284:B284)</f>
        <v>25</v>
      </c>
      <c r="C283" s="33">
        <f>SUM(C284:C284)</f>
        <v>35</v>
      </c>
      <c r="D283" s="34">
        <f t="shared" si="8"/>
        <v>140</v>
      </c>
      <c r="E283" s="72">
        <f t="shared" si="9"/>
        <v>59.090909090909093</v>
      </c>
      <c r="F283" s="42">
        <v>22</v>
      </c>
    </row>
    <row r="284" spans="1:6" ht="23.45" customHeight="1">
      <c r="A284" s="41" t="s">
        <v>1270</v>
      </c>
      <c r="B284" s="33">
        <v>25</v>
      </c>
      <c r="C284" s="33">
        <v>35</v>
      </c>
      <c r="D284" s="34">
        <f t="shared" si="8"/>
        <v>140</v>
      </c>
      <c r="E284" s="72">
        <f t="shared" si="9"/>
        <v>59.090909090909093</v>
      </c>
      <c r="F284" s="42">
        <v>22</v>
      </c>
    </row>
    <row r="285" spans="1:6" ht="23.45" customHeight="1">
      <c r="A285" s="41" t="s">
        <v>1271</v>
      </c>
      <c r="B285" s="33">
        <f>SUM(B286:B288)</f>
        <v>0</v>
      </c>
      <c r="C285" s="33">
        <f>SUM(C286:C288)</f>
        <v>85</v>
      </c>
      <c r="D285" s="34"/>
      <c r="E285" s="72"/>
      <c r="F285" s="42"/>
    </row>
    <row r="286" spans="1:6" ht="23.45" customHeight="1">
      <c r="A286" s="41" t="s">
        <v>1062</v>
      </c>
      <c r="B286" s="33"/>
      <c r="C286" s="33">
        <v>30</v>
      </c>
      <c r="D286" s="34"/>
      <c r="E286" s="72"/>
      <c r="F286" s="42"/>
    </row>
    <row r="287" spans="1:6" ht="23.45" customHeight="1">
      <c r="A287" s="41" t="s">
        <v>1063</v>
      </c>
      <c r="B287" s="33"/>
      <c r="C287" s="33">
        <v>1</v>
      </c>
      <c r="D287" s="34"/>
      <c r="E287" s="72"/>
      <c r="F287" s="42"/>
    </row>
    <row r="288" spans="1:6" ht="23.45" customHeight="1">
      <c r="A288" s="41" t="s">
        <v>1272</v>
      </c>
      <c r="B288" s="33"/>
      <c r="C288" s="33">
        <v>54</v>
      </c>
      <c r="D288" s="34"/>
      <c r="E288" s="72"/>
      <c r="F288" s="42"/>
    </row>
    <row r="289" spans="1:6" ht="23.45" customHeight="1">
      <c r="A289" s="41" t="s">
        <v>1273</v>
      </c>
      <c r="B289" s="33"/>
      <c r="C289" s="33">
        <f>C290</f>
        <v>8</v>
      </c>
      <c r="D289" s="34"/>
      <c r="E289" s="72">
        <f t="shared" si="9"/>
        <v>-70.370370370370381</v>
      </c>
      <c r="F289" s="42">
        <v>27</v>
      </c>
    </row>
    <row r="290" spans="1:6" ht="23.45" customHeight="1">
      <c r="A290" s="41" t="s">
        <v>1274</v>
      </c>
      <c r="B290" s="33"/>
      <c r="C290" s="33">
        <v>8</v>
      </c>
      <c r="D290" s="34"/>
      <c r="E290" s="72">
        <f t="shared" si="9"/>
        <v>-70.370370370370381</v>
      </c>
      <c r="F290" s="42">
        <v>27</v>
      </c>
    </row>
    <row r="291" spans="1:6" ht="23.45" customHeight="1">
      <c r="A291" s="41" t="s">
        <v>1275</v>
      </c>
      <c r="B291" s="33">
        <f>B292</f>
        <v>690</v>
      </c>
      <c r="C291" s="33">
        <f>C292</f>
        <v>926</v>
      </c>
      <c r="D291" s="34">
        <f t="shared" si="8"/>
        <v>134.20289855072465</v>
      </c>
      <c r="E291" s="72">
        <f t="shared" si="9"/>
        <v>38.002980625931428</v>
      </c>
      <c r="F291" s="42">
        <v>671</v>
      </c>
    </row>
    <row r="292" spans="1:6" ht="23.45" customHeight="1">
      <c r="A292" s="41" t="s">
        <v>1276</v>
      </c>
      <c r="B292" s="33">
        <v>690</v>
      </c>
      <c r="C292" s="33">
        <v>926</v>
      </c>
      <c r="D292" s="34">
        <f t="shared" si="8"/>
        <v>134.20289855072465</v>
      </c>
      <c r="E292" s="72">
        <f t="shared" si="9"/>
        <v>38.002980625931428</v>
      </c>
      <c r="F292" s="42">
        <v>671</v>
      </c>
    </row>
    <row r="293" spans="1:6" ht="23.45" customHeight="1">
      <c r="A293" s="41" t="s">
        <v>1277</v>
      </c>
      <c r="B293" s="33">
        <f>B294+B300+B303+B306+B310+B314</f>
        <v>6300</v>
      </c>
      <c r="C293" s="33">
        <f>C294+C298+C300+C303+C306+C308+C310+C312+C314</f>
        <v>6761</v>
      </c>
      <c r="D293" s="34">
        <f t="shared" si="8"/>
        <v>107.31746031746032</v>
      </c>
      <c r="E293" s="72">
        <f t="shared" si="9"/>
        <v>43.973594548551972</v>
      </c>
      <c r="F293" s="42">
        <f>F294+F300+F303+F306+F310+F314</f>
        <v>4696</v>
      </c>
    </row>
    <row r="294" spans="1:6" ht="23.45" customHeight="1">
      <c r="A294" s="41" t="s">
        <v>1278</v>
      </c>
      <c r="B294" s="33">
        <f>SUM(B295:B297)</f>
        <v>780</v>
      </c>
      <c r="C294" s="33">
        <f>SUM(C295:C297)</f>
        <v>722</v>
      </c>
      <c r="D294" s="34">
        <f t="shared" si="8"/>
        <v>92.564102564102569</v>
      </c>
      <c r="E294" s="72">
        <f t="shared" si="9"/>
        <v>-5.7441253263707495</v>
      </c>
      <c r="F294" s="42">
        <f>SUM(F295:F297)</f>
        <v>766</v>
      </c>
    </row>
    <row r="295" spans="1:6" ht="23.45" customHeight="1">
      <c r="A295" s="41" t="s">
        <v>1062</v>
      </c>
      <c r="B295" s="33">
        <v>550</v>
      </c>
      <c r="C295" s="33">
        <v>548</v>
      </c>
      <c r="D295" s="34">
        <f t="shared" si="8"/>
        <v>99.63636363636364</v>
      </c>
      <c r="E295" s="72">
        <f t="shared" si="9"/>
        <v>0.73529411764705799</v>
      </c>
      <c r="F295" s="42">
        <v>544</v>
      </c>
    </row>
    <row r="296" spans="1:6" ht="23.45" customHeight="1">
      <c r="A296" s="41" t="s">
        <v>1063</v>
      </c>
      <c r="B296" s="33">
        <v>180</v>
      </c>
      <c r="C296" s="33">
        <v>172</v>
      </c>
      <c r="D296" s="34">
        <f t="shared" si="8"/>
        <v>95.555555555555557</v>
      </c>
      <c r="E296" s="72">
        <f t="shared" si="9"/>
        <v>911.76470588235293</v>
      </c>
      <c r="F296" s="42">
        <v>17</v>
      </c>
    </row>
    <row r="297" spans="1:6" ht="23.45" customHeight="1">
      <c r="A297" s="41" t="s">
        <v>1279</v>
      </c>
      <c r="B297" s="33">
        <v>50</v>
      </c>
      <c r="C297" s="33">
        <v>2</v>
      </c>
      <c r="D297" s="34">
        <f t="shared" si="8"/>
        <v>4</v>
      </c>
      <c r="E297" s="72">
        <f t="shared" si="9"/>
        <v>-99.024390243902445</v>
      </c>
      <c r="F297" s="42">
        <v>205</v>
      </c>
    </row>
    <row r="298" spans="1:6" ht="23.45" customHeight="1">
      <c r="A298" s="41" t="s">
        <v>1280</v>
      </c>
      <c r="B298" s="33">
        <f>B299</f>
        <v>0</v>
      </c>
      <c r="C298" s="33">
        <f>C299</f>
        <v>26</v>
      </c>
      <c r="D298" s="34"/>
      <c r="E298" s="72"/>
      <c r="F298" s="42"/>
    </row>
    <row r="299" spans="1:6" ht="23.45" customHeight="1">
      <c r="A299" s="41" t="s">
        <v>1281</v>
      </c>
      <c r="B299" s="33"/>
      <c r="C299" s="33">
        <v>26</v>
      </c>
      <c r="D299" s="34"/>
      <c r="E299" s="72"/>
      <c r="F299" s="42"/>
    </row>
    <row r="300" spans="1:6" ht="23.45" customHeight="1">
      <c r="A300" s="41" t="s">
        <v>1282</v>
      </c>
      <c r="B300" s="33">
        <f>SUM(B301:B302)</f>
        <v>330</v>
      </c>
      <c r="C300" s="33">
        <f>SUM(C301:C302)</f>
        <v>253</v>
      </c>
      <c r="D300" s="34">
        <f t="shared" si="8"/>
        <v>76.666666666666671</v>
      </c>
      <c r="E300" s="72">
        <f t="shared" si="9"/>
        <v>-21.913580246913583</v>
      </c>
      <c r="F300" s="42">
        <v>324</v>
      </c>
    </row>
    <row r="301" spans="1:6" ht="23.45" customHeight="1">
      <c r="A301" s="41" t="s">
        <v>1283</v>
      </c>
      <c r="B301" s="33"/>
      <c r="C301" s="33">
        <v>5</v>
      </c>
      <c r="D301" s="34"/>
      <c r="E301" s="72"/>
      <c r="F301" s="42"/>
    </row>
    <row r="302" spans="1:6" ht="23.45" customHeight="1">
      <c r="A302" s="41" t="s">
        <v>1284</v>
      </c>
      <c r="B302" s="33">
        <v>330</v>
      </c>
      <c r="C302" s="33">
        <v>248</v>
      </c>
      <c r="D302" s="34">
        <f t="shared" si="8"/>
        <v>75.151515151515142</v>
      </c>
      <c r="E302" s="72">
        <f t="shared" si="9"/>
        <v>-23.456790123456798</v>
      </c>
      <c r="F302" s="42">
        <v>324</v>
      </c>
    </row>
    <row r="303" spans="1:6" ht="23.45" customHeight="1">
      <c r="A303" s="41" t="s">
        <v>1433</v>
      </c>
      <c r="B303" s="33">
        <f>SUM(B304:B305)</f>
        <v>60</v>
      </c>
      <c r="C303" s="33">
        <f>SUM(C304:C305)</f>
        <v>218</v>
      </c>
      <c r="D303" s="34">
        <f t="shared" si="8"/>
        <v>363.33333333333331</v>
      </c>
      <c r="E303" s="72">
        <f t="shared" si="9"/>
        <v>269.49152542372883</v>
      </c>
      <c r="F303" s="42">
        <v>59</v>
      </c>
    </row>
    <row r="304" spans="1:6" ht="23.45" customHeight="1">
      <c r="A304" s="41" t="s">
        <v>1285</v>
      </c>
      <c r="B304" s="33">
        <v>30</v>
      </c>
      <c r="C304" s="33">
        <v>28</v>
      </c>
      <c r="D304" s="34">
        <f t="shared" si="8"/>
        <v>93.333333333333329</v>
      </c>
      <c r="E304" s="72">
        <f t="shared" si="9"/>
        <v>-3.448275862068968</v>
      </c>
      <c r="F304" s="42">
        <v>29</v>
      </c>
    </row>
    <row r="305" spans="1:6" ht="23.45" customHeight="1">
      <c r="A305" s="41" t="s">
        <v>1286</v>
      </c>
      <c r="B305" s="33">
        <v>30</v>
      </c>
      <c r="C305" s="33">
        <v>190</v>
      </c>
      <c r="D305" s="34">
        <f t="shared" si="8"/>
        <v>633.33333333333326</v>
      </c>
      <c r="E305" s="72">
        <f t="shared" si="9"/>
        <v>533.33333333333326</v>
      </c>
      <c r="F305" s="42">
        <v>30</v>
      </c>
    </row>
    <row r="306" spans="1:6" ht="23.45" customHeight="1">
      <c r="A306" s="41" t="s">
        <v>1287</v>
      </c>
      <c r="B306" s="33"/>
      <c r="C306" s="33">
        <f>SUM(C307:C307)</f>
        <v>12</v>
      </c>
      <c r="D306" s="34"/>
      <c r="E306" s="72">
        <f t="shared" si="9"/>
        <v>500</v>
      </c>
      <c r="F306" s="42">
        <v>2</v>
      </c>
    </row>
    <row r="307" spans="1:6" ht="23.45" customHeight="1">
      <c r="A307" s="41" t="s">
        <v>1288</v>
      </c>
      <c r="B307" s="33"/>
      <c r="C307" s="33">
        <v>12</v>
      </c>
      <c r="D307" s="34"/>
      <c r="E307" s="72">
        <f t="shared" si="9"/>
        <v>500</v>
      </c>
      <c r="F307" s="42">
        <v>2</v>
      </c>
    </row>
    <row r="308" spans="1:6" ht="23.45" customHeight="1">
      <c r="A308" s="41" t="s">
        <v>1289</v>
      </c>
      <c r="B308" s="33">
        <f>B309</f>
        <v>0</v>
      </c>
      <c r="C308" s="33">
        <f>C309</f>
        <v>6</v>
      </c>
      <c r="D308" s="34"/>
      <c r="E308" s="72"/>
      <c r="F308" s="42"/>
    </row>
    <row r="309" spans="1:6" ht="23.45" customHeight="1">
      <c r="A309" s="41" t="s">
        <v>1290</v>
      </c>
      <c r="B309" s="33"/>
      <c r="C309" s="33">
        <v>6</v>
      </c>
      <c r="D309" s="34"/>
      <c r="E309" s="72"/>
      <c r="F309" s="42"/>
    </row>
    <row r="310" spans="1:6" ht="23.45" customHeight="1">
      <c r="A310" s="41" t="s">
        <v>1291</v>
      </c>
      <c r="B310" s="33">
        <f>SUM(B311:B311)</f>
        <v>580</v>
      </c>
      <c r="C310" s="33">
        <f>SUM(C311:C311)</f>
        <v>415</v>
      </c>
      <c r="D310" s="34">
        <f t="shared" si="8"/>
        <v>71.551724137931032</v>
      </c>
      <c r="E310" s="72">
        <f t="shared" si="9"/>
        <v>-27.700348432055748</v>
      </c>
      <c r="F310" s="42">
        <v>574</v>
      </c>
    </row>
    <row r="311" spans="1:6" ht="23.45" customHeight="1">
      <c r="A311" s="41" t="s">
        <v>1292</v>
      </c>
      <c r="B311" s="33">
        <v>580</v>
      </c>
      <c r="C311" s="33">
        <v>415</v>
      </c>
      <c r="D311" s="34">
        <f t="shared" si="8"/>
        <v>71.551724137931032</v>
      </c>
      <c r="E311" s="72">
        <f t="shared" si="9"/>
        <v>-27.700348432055748</v>
      </c>
      <c r="F311" s="42">
        <v>574</v>
      </c>
    </row>
    <row r="312" spans="1:6" ht="23.45" customHeight="1">
      <c r="A312" s="41" t="s">
        <v>1293</v>
      </c>
      <c r="B312" s="33">
        <f>B313</f>
        <v>0</v>
      </c>
      <c r="C312" s="33">
        <f>C313</f>
        <v>7</v>
      </c>
      <c r="D312" s="34"/>
      <c r="E312" s="72"/>
      <c r="F312" s="42"/>
    </row>
    <row r="313" spans="1:6" ht="23.45" customHeight="1">
      <c r="A313" s="41" t="s">
        <v>1294</v>
      </c>
      <c r="B313" s="33"/>
      <c r="C313" s="33">
        <v>7</v>
      </c>
      <c r="D313" s="34"/>
      <c r="E313" s="72"/>
      <c r="F313" s="42"/>
    </row>
    <row r="314" spans="1:6" ht="23.45" customHeight="1">
      <c r="A314" s="41" t="s">
        <v>1295</v>
      </c>
      <c r="B314" s="33">
        <f>B315</f>
        <v>4550</v>
      </c>
      <c r="C314" s="33">
        <f>C315</f>
        <v>5102</v>
      </c>
      <c r="D314" s="34">
        <f t="shared" si="8"/>
        <v>112.13186813186813</v>
      </c>
      <c r="E314" s="72">
        <f t="shared" si="9"/>
        <v>71.726691349713889</v>
      </c>
      <c r="F314" s="42">
        <v>2971</v>
      </c>
    </row>
    <row r="315" spans="1:6" ht="23.45" customHeight="1">
      <c r="A315" s="41" t="s">
        <v>1296</v>
      </c>
      <c r="B315" s="33">
        <v>4550</v>
      </c>
      <c r="C315" s="33">
        <v>5102</v>
      </c>
      <c r="D315" s="34">
        <f t="shared" si="8"/>
        <v>112.13186813186813</v>
      </c>
      <c r="E315" s="72">
        <f t="shared" si="9"/>
        <v>210.90798293723338</v>
      </c>
      <c r="F315" s="42">
        <v>1641</v>
      </c>
    </row>
    <row r="316" spans="1:6" ht="23.45" customHeight="1">
      <c r="A316" s="41" t="s">
        <v>1297</v>
      </c>
      <c r="B316" s="33">
        <f>B317+B321+B323+B325</f>
        <v>38000</v>
      </c>
      <c r="C316" s="33">
        <f>C317+C321+C323+C325</f>
        <v>41335</v>
      </c>
      <c r="D316" s="34">
        <f t="shared" si="8"/>
        <v>108.77631578947368</v>
      </c>
      <c r="E316" s="72">
        <f t="shared" si="9"/>
        <v>29.3861708454628</v>
      </c>
      <c r="F316" s="42">
        <f>F317+F321+F323+F325</f>
        <v>31947</v>
      </c>
    </row>
    <row r="317" spans="1:6" ht="23.45" customHeight="1">
      <c r="A317" s="41" t="s">
        <v>1298</v>
      </c>
      <c r="B317" s="33">
        <f>SUM(B318:B320)</f>
        <v>9010</v>
      </c>
      <c r="C317" s="33">
        <f>SUM(C318:C320)</f>
        <v>9304</v>
      </c>
      <c r="D317" s="34">
        <f t="shared" si="8"/>
        <v>103.26304106548281</v>
      </c>
      <c r="E317" s="72">
        <f t="shared" si="9"/>
        <v>4.7983780130659994</v>
      </c>
      <c r="F317" s="42">
        <v>8878</v>
      </c>
    </row>
    <row r="318" spans="1:6" ht="23.45" customHeight="1">
      <c r="A318" s="41" t="s">
        <v>1062</v>
      </c>
      <c r="B318" s="33">
        <v>2350</v>
      </c>
      <c r="C318" s="33">
        <v>2439</v>
      </c>
      <c r="D318" s="34">
        <f t="shared" si="8"/>
        <v>103.78723404255319</v>
      </c>
      <c r="E318" s="72">
        <f t="shared" si="9"/>
        <v>5.129310344827573</v>
      </c>
      <c r="F318" s="42">
        <v>2320</v>
      </c>
    </row>
    <row r="319" spans="1:6" ht="23.45" customHeight="1">
      <c r="A319" s="41" t="s">
        <v>1063</v>
      </c>
      <c r="B319" s="33">
        <v>1760</v>
      </c>
      <c r="C319" s="33">
        <v>1800</v>
      </c>
      <c r="D319" s="34">
        <f t="shared" si="8"/>
        <v>102.27272727272727</v>
      </c>
      <c r="E319" s="72">
        <f t="shared" si="9"/>
        <v>2.6811180832857957</v>
      </c>
      <c r="F319" s="42">
        <v>1753</v>
      </c>
    </row>
    <row r="320" spans="1:6" ht="23.45" customHeight="1">
      <c r="A320" s="41" t="s">
        <v>1299</v>
      </c>
      <c r="B320" s="33">
        <v>4900</v>
      </c>
      <c r="C320" s="33">
        <v>5065</v>
      </c>
      <c r="D320" s="34">
        <f t="shared" si="8"/>
        <v>103.36734693877551</v>
      </c>
      <c r="E320" s="72">
        <f t="shared" si="9"/>
        <v>5.411030176899061</v>
      </c>
      <c r="F320" s="42">
        <v>4805</v>
      </c>
    </row>
    <row r="321" spans="1:6" ht="23.45" customHeight="1">
      <c r="A321" s="41" t="s">
        <v>1300</v>
      </c>
      <c r="B321" s="33">
        <f>SUM(B322:B322)</f>
        <v>600</v>
      </c>
      <c r="C321" s="33">
        <f>SUM(C322:C322)</f>
        <v>87</v>
      </c>
      <c r="D321" s="34">
        <f t="shared" si="8"/>
        <v>14.499999999999998</v>
      </c>
      <c r="E321" s="72">
        <f t="shared" si="9"/>
        <v>-85.304054054054049</v>
      </c>
      <c r="F321" s="42">
        <v>592</v>
      </c>
    </row>
    <row r="322" spans="1:6" ht="23.45" customHeight="1">
      <c r="A322" s="41" t="s">
        <v>1301</v>
      </c>
      <c r="B322" s="33">
        <v>600</v>
      </c>
      <c r="C322" s="33">
        <v>87</v>
      </c>
      <c r="D322" s="34">
        <f t="shared" si="8"/>
        <v>14.499999999999998</v>
      </c>
      <c r="E322" s="72">
        <f t="shared" si="9"/>
        <v>-85.304054054054049</v>
      </c>
      <c r="F322" s="42">
        <v>592</v>
      </c>
    </row>
    <row r="323" spans="1:6" ht="23.45" customHeight="1">
      <c r="A323" s="41" t="s">
        <v>1302</v>
      </c>
      <c r="B323" s="33">
        <f>B324</f>
        <v>2300</v>
      </c>
      <c r="C323" s="33">
        <f>C324</f>
        <v>3561</v>
      </c>
      <c r="D323" s="34">
        <f t="shared" si="8"/>
        <v>154.82608695652175</v>
      </c>
      <c r="E323" s="72">
        <f t="shared" si="9"/>
        <v>56.321334503950823</v>
      </c>
      <c r="F323" s="42">
        <v>2278</v>
      </c>
    </row>
    <row r="324" spans="1:6" ht="23.45" customHeight="1">
      <c r="A324" s="41" t="s">
        <v>1303</v>
      </c>
      <c r="B324" s="33">
        <v>2300</v>
      </c>
      <c r="C324" s="33">
        <v>3561</v>
      </c>
      <c r="D324" s="34">
        <f t="shared" si="8"/>
        <v>154.82608695652175</v>
      </c>
      <c r="E324" s="72">
        <f t="shared" si="9"/>
        <v>56.321334503950823</v>
      </c>
      <c r="F324" s="42">
        <v>2278</v>
      </c>
    </row>
    <row r="325" spans="1:6" ht="23.45" customHeight="1">
      <c r="A325" s="41" t="s">
        <v>1304</v>
      </c>
      <c r="B325" s="33">
        <f>B326</f>
        <v>26090</v>
      </c>
      <c r="C325" s="33">
        <f>C326</f>
        <v>28383</v>
      </c>
      <c r="D325" s="34">
        <f t="shared" ref="D325:D388" si="10">C325/B325*100</f>
        <v>108.78880797240322</v>
      </c>
      <c r="E325" s="72">
        <f t="shared" ref="E325:E388" si="11">C325/F325*100-100</f>
        <v>40.516857270161893</v>
      </c>
      <c r="F325" s="42">
        <v>20199</v>
      </c>
    </row>
    <row r="326" spans="1:6" ht="23.45" customHeight="1">
      <c r="A326" s="41" t="s">
        <v>1305</v>
      </c>
      <c r="B326" s="33">
        <v>26090</v>
      </c>
      <c r="C326" s="33">
        <v>28383</v>
      </c>
      <c r="D326" s="34">
        <f t="shared" si="10"/>
        <v>108.78880797240322</v>
      </c>
      <c r="E326" s="72">
        <f t="shared" si="11"/>
        <v>40.516857270161893</v>
      </c>
      <c r="F326" s="42">
        <v>20199</v>
      </c>
    </row>
    <row r="327" spans="1:6" ht="23.45" customHeight="1">
      <c r="A327" s="41" t="s">
        <v>1306</v>
      </c>
      <c r="B327" s="33">
        <f>B328+B340+B346+B356+B351+B354+B362+B365</f>
        <v>78500</v>
      </c>
      <c r="C327" s="33">
        <f>C328+C340+C346+C351+C356+C362+C365</f>
        <v>79046</v>
      </c>
      <c r="D327" s="34">
        <f t="shared" si="10"/>
        <v>100.69554140127389</v>
      </c>
      <c r="E327" s="72">
        <f t="shared" si="11"/>
        <v>2.0936390054891802</v>
      </c>
      <c r="F327" s="42">
        <f>F328+F340+F346+F356+F351+F354+F362+F365</f>
        <v>77425</v>
      </c>
    </row>
    <row r="328" spans="1:6" ht="23.45" customHeight="1">
      <c r="A328" s="41" t="s">
        <v>1307</v>
      </c>
      <c r="B328" s="33">
        <f>SUM(B329:B339)</f>
        <v>59305</v>
      </c>
      <c r="C328" s="33">
        <f>SUM(C329:C339)</f>
        <v>59249</v>
      </c>
      <c r="D328" s="34">
        <f t="shared" si="10"/>
        <v>99.905572885928677</v>
      </c>
      <c r="E328" s="72">
        <f t="shared" si="11"/>
        <v>1.0092572071534534</v>
      </c>
      <c r="F328" s="42">
        <f>SUM(F329:F339)</f>
        <v>58657</v>
      </c>
    </row>
    <row r="329" spans="1:6" ht="23.45" customHeight="1">
      <c r="A329" s="41" t="s">
        <v>1062</v>
      </c>
      <c r="B329" s="33">
        <v>4800</v>
      </c>
      <c r="C329" s="33">
        <v>4445</v>
      </c>
      <c r="D329" s="34">
        <f t="shared" si="10"/>
        <v>92.604166666666671</v>
      </c>
      <c r="E329" s="72">
        <f t="shared" si="11"/>
        <v>-5.7064064488756827</v>
      </c>
      <c r="F329" s="42">
        <v>4714</v>
      </c>
    </row>
    <row r="330" spans="1:6" ht="23.45" customHeight="1">
      <c r="A330" s="41" t="s">
        <v>1063</v>
      </c>
      <c r="B330" s="33">
        <v>490</v>
      </c>
      <c r="C330" s="33">
        <v>498</v>
      </c>
      <c r="D330" s="34">
        <f t="shared" si="10"/>
        <v>101.63265306122449</v>
      </c>
      <c r="E330" s="72">
        <f t="shared" si="11"/>
        <v>344.64285714285711</v>
      </c>
      <c r="F330" s="42">
        <v>112</v>
      </c>
    </row>
    <row r="331" spans="1:6" ht="23.45" customHeight="1">
      <c r="A331" s="41" t="s">
        <v>1308</v>
      </c>
      <c r="B331" s="33">
        <v>150</v>
      </c>
      <c r="C331" s="33">
        <v>196</v>
      </c>
      <c r="D331" s="34">
        <f t="shared" si="10"/>
        <v>130.66666666666666</v>
      </c>
      <c r="E331" s="72">
        <f t="shared" si="11"/>
        <v>32.432432432432421</v>
      </c>
      <c r="F331" s="42">
        <v>148</v>
      </c>
    </row>
    <row r="332" spans="1:6" ht="23.45" customHeight="1">
      <c r="A332" s="41" t="s">
        <v>1309</v>
      </c>
      <c r="B332" s="33">
        <v>405</v>
      </c>
      <c r="C332" s="33">
        <v>400</v>
      </c>
      <c r="D332" s="34">
        <f t="shared" si="10"/>
        <v>98.76543209876543</v>
      </c>
      <c r="E332" s="72">
        <f t="shared" si="11"/>
        <v>566.66666666666674</v>
      </c>
      <c r="F332" s="42">
        <v>60</v>
      </c>
    </row>
    <row r="333" spans="1:6" ht="23.45" customHeight="1">
      <c r="A333" s="41" t="s">
        <v>1310</v>
      </c>
      <c r="B333" s="33"/>
      <c r="C333" s="33">
        <v>3</v>
      </c>
      <c r="D333" s="34"/>
      <c r="E333" s="72"/>
      <c r="F333" s="42"/>
    </row>
    <row r="334" spans="1:6" ht="23.45" customHeight="1">
      <c r="A334" s="41" t="s">
        <v>1311</v>
      </c>
      <c r="B334" s="33">
        <v>100</v>
      </c>
      <c r="C334" s="33">
        <v>161</v>
      </c>
      <c r="D334" s="34">
        <f t="shared" si="10"/>
        <v>161</v>
      </c>
      <c r="E334" s="72">
        <f t="shared" si="11"/>
        <v>61</v>
      </c>
      <c r="F334" s="42">
        <v>100</v>
      </c>
    </row>
    <row r="335" spans="1:6" ht="23.45" customHeight="1">
      <c r="A335" s="41" t="s">
        <v>1420</v>
      </c>
      <c r="B335" s="33"/>
      <c r="C335" s="33">
        <v>5</v>
      </c>
      <c r="D335" s="34"/>
      <c r="E335" s="72"/>
      <c r="F335" s="42"/>
    </row>
    <row r="336" spans="1:6" ht="23.45" customHeight="1">
      <c r="A336" s="41" t="s">
        <v>1312</v>
      </c>
      <c r="B336" s="33">
        <v>65</v>
      </c>
      <c r="C336" s="33">
        <v>81</v>
      </c>
      <c r="D336" s="34">
        <f t="shared" si="10"/>
        <v>124.61538461538461</v>
      </c>
      <c r="E336" s="72">
        <f t="shared" si="11"/>
        <v>22.727272727272734</v>
      </c>
      <c r="F336" s="42">
        <v>66</v>
      </c>
    </row>
    <row r="337" spans="1:6" ht="23.45" customHeight="1">
      <c r="A337" s="41" t="s">
        <v>1313</v>
      </c>
      <c r="B337" s="33">
        <v>21500</v>
      </c>
      <c r="C337" s="33">
        <v>21583</v>
      </c>
      <c r="D337" s="34">
        <f t="shared" si="10"/>
        <v>100.3860465116279</v>
      </c>
      <c r="E337" s="72">
        <f t="shared" si="11"/>
        <v>0.42341336311184818</v>
      </c>
      <c r="F337" s="42">
        <v>21492</v>
      </c>
    </row>
    <row r="338" spans="1:6" ht="23.45" customHeight="1">
      <c r="A338" s="41" t="s">
        <v>1314</v>
      </c>
      <c r="B338" s="33">
        <v>15</v>
      </c>
      <c r="C338" s="33"/>
      <c r="D338" s="34">
        <f t="shared" si="10"/>
        <v>0</v>
      </c>
      <c r="E338" s="72">
        <f t="shared" si="11"/>
        <v>-100</v>
      </c>
      <c r="F338" s="42">
        <v>14</v>
      </c>
    </row>
    <row r="339" spans="1:6" ht="23.45" customHeight="1">
      <c r="A339" s="41" t="s">
        <v>1315</v>
      </c>
      <c r="B339" s="33">
        <v>31780</v>
      </c>
      <c r="C339" s="33">
        <v>31877</v>
      </c>
      <c r="D339" s="34">
        <f t="shared" si="10"/>
        <v>100.30522341095028</v>
      </c>
      <c r="E339" s="72">
        <f t="shared" si="11"/>
        <v>-0.23160464461206232</v>
      </c>
      <c r="F339" s="42">
        <v>31951</v>
      </c>
    </row>
    <row r="340" spans="1:6" ht="23.45" customHeight="1">
      <c r="A340" s="41" t="s">
        <v>1316</v>
      </c>
      <c r="B340" s="33">
        <f>SUM(B341:B345)</f>
        <v>685</v>
      </c>
      <c r="C340" s="33">
        <f>SUM(C341:C345)</f>
        <v>782</v>
      </c>
      <c r="D340" s="34">
        <f t="shared" si="10"/>
        <v>114.16058394160584</v>
      </c>
      <c r="E340" s="72">
        <f t="shared" si="11"/>
        <v>15.680473372781066</v>
      </c>
      <c r="F340" s="42">
        <f>SUM(F341:F345)</f>
        <v>676</v>
      </c>
    </row>
    <row r="341" spans="1:6" ht="23.45" customHeight="1">
      <c r="A341" s="41" t="s">
        <v>1062</v>
      </c>
      <c r="B341" s="33">
        <v>20</v>
      </c>
      <c r="C341" s="33">
        <v>20</v>
      </c>
      <c r="D341" s="34">
        <f t="shared" si="10"/>
        <v>100</v>
      </c>
      <c r="E341" s="72">
        <f t="shared" si="11"/>
        <v>11.111111111111114</v>
      </c>
      <c r="F341" s="42">
        <v>18</v>
      </c>
    </row>
    <row r="342" spans="1:6" ht="23.45" customHeight="1">
      <c r="A342" s="41" t="s">
        <v>1063</v>
      </c>
      <c r="B342" s="33">
        <v>10</v>
      </c>
      <c r="C342" s="33">
        <v>14</v>
      </c>
      <c r="D342" s="34">
        <f t="shared" si="10"/>
        <v>140</v>
      </c>
      <c r="E342" s="72">
        <f t="shared" si="11"/>
        <v>600</v>
      </c>
      <c r="F342" s="42">
        <v>2</v>
      </c>
    </row>
    <row r="343" spans="1:6" ht="23.45" customHeight="1">
      <c r="A343" s="41" t="s">
        <v>1317</v>
      </c>
      <c r="B343" s="33"/>
      <c r="C343" s="33">
        <v>180</v>
      </c>
      <c r="D343" s="34"/>
      <c r="E343" s="72"/>
      <c r="F343" s="42"/>
    </row>
    <row r="344" spans="1:6" ht="23.45" customHeight="1">
      <c r="A344" s="41" t="s">
        <v>1318</v>
      </c>
      <c r="B344" s="33">
        <v>195</v>
      </c>
      <c r="C344" s="33">
        <v>84</v>
      </c>
      <c r="D344" s="34">
        <f t="shared" si="10"/>
        <v>43.07692307692308</v>
      </c>
      <c r="E344" s="72">
        <f t="shared" si="11"/>
        <v>-56.476683937823836</v>
      </c>
      <c r="F344" s="42">
        <v>193</v>
      </c>
    </row>
    <row r="345" spans="1:6" ht="23.45" customHeight="1">
      <c r="A345" s="41" t="s">
        <v>1319</v>
      </c>
      <c r="B345" s="33">
        <v>460</v>
      </c>
      <c r="C345" s="33">
        <v>484</v>
      </c>
      <c r="D345" s="34">
        <f t="shared" si="10"/>
        <v>105.21739130434781</v>
      </c>
      <c r="E345" s="72">
        <f t="shared" si="11"/>
        <v>4.5356371490280765</v>
      </c>
      <c r="F345" s="42">
        <v>463</v>
      </c>
    </row>
    <row r="346" spans="1:6" ht="23.45" customHeight="1">
      <c r="A346" s="41" t="s">
        <v>1320</v>
      </c>
      <c r="B346" s="33">
        <f>SUM(B347:B350)</f>
        <v>3935</v>
      </c>
      <c r="C346" s="33">
        <f>SUM(C347:C350)</f>
        <v>3930</v>
      </c>
      <c r="D346" s="34">
        <f t="shared" si="10"/>
        <v>99.872935196950436</v>
      </c>
      <c r="E346" s="72">
        <f t="shared" si="11"/>
        <v>1.7080745341614829</v>
      </c>
      <c r="F346" s="42">
        <v>3864</v>
      </c>
    </row>
    <row r="347" spans="1:6" ht="23.45" customHeight="1">
      <c r="A347" s="41" t="s">
        <v>1321</v>
      </c>
      <c r="B347" s="33"/>
      <c r="C347" s="33">
        <v>20</v>
      </c>
      <c r="D347" s="34"/>
      <c r="E347" s="72"/>
      <c r="F347" s="42"/>
    </row>
    <row r="348" spans="1:6" ht="23.45" customHeight="1">
      <c r="A348" s="41" t="s">
        <v>1322</v>
      </c>
      <c r="B348" s="33">
        <v>180</v>
      </c>
      <c r="C348" s="33"/>
      <c r="D348" s="34">
        <f t="shared" si="10"/>
        <v>0</v>
      </c>
      <c r="E348" s="72">
        <f t="shared" si="11"/>
        <v>-100</v>
      </c>
      <c r="F348" s="42">
        <v>177</v>
      </c>
    </row>
    <row r="349" spans="1:6" ht="23.45" customHeight="1">
      <c r="A349" s="41" t="s">
        <v>1323</v>
      </c>
      <c r="B349" s="33">
        <v>55</v>
      </c>
      <c r="C349" s="33">
        <v>107</v>
      </c>
      <c r="D349" s="34">
        <f t="shared" si="10"/>
        <v>194.54545454545456</v>
      </c>
      <c r="E349" s="72">
        <f t="shared" si="11"/>
        <v>105.76923076923075</v>
      </c>
      <c r="F349" s="42">
        <v>52</v>
      </c>
    </row>
    <row r="350" spans="1:6" ht="23.45" customHeight="1">
      <c r="A350" s="41" t="s">
        <v>1324</v>
      </c>
      <c r="B350" s="33">
        <v>3700</v>
      </c>
      <c r="C350" s="33">
        <v>3803</v>
      </c>
      <c r="D350" s="34">
        <f t="shared" si="10"/>
        <v>102.78378378378379</v>
      </c>
      <c r="E350" s="72">
        <f t="shared" si="11"/>
        <v>4.6217331499312166</v>
      </c>
      <c r="F350" s="42">
        <v>3635</v>
      </c>
    </row>
    <row r="351" spans="1:6" ht="23.45" customHeight="1">
      <c r="A351" s="41" t="s">
        <v>1325</v>
      </c>
      <c r="B351" s="33">
        <f>SUM(B352:B353)</f>
        <v>35</v>
      </c>
      <c r="C351" s="33">
        <f>SUM(C353:C353)</f>
        <v>17</v>
      </c>
      <c r="D351" s="34">
        <f t="shared" si="10"/>
        <v>48.571428571428569</v>
      </c>
      <c r="E351" s="72">
        <f t="shared" si="11"/>
        <v>-46.875</v>
      </c>
      <c r="F351" s="42">
        <v>32</v>
      </c>
    </row>
    <row r="352" spans="1:6" ht="23.45" customHeight="1">
      <c r="A352" s="41" t="s">
        <v>1326</v>
      </c>
      <c r="B352" s="33">
        <v>10</v>
      </c>
      <c r="C352" s="33"/>
      <c r="D352" s="34">
        <f t="shared" si="10"/>
        <v>0</v>
      </c>
      <c r="E352" s="72">
        <f t="shared" si="11"/>
        <v>-100</v>
      </c>
      <c r="F352" s="42">
        <v>10</v>
      </c>
    </row>
    <row r="353" spans="1:6" ht="23.45" customHeight="1">
      <c r="A353" s="41" t="s">
        <v>1327</v>
      </c>
      <c r="B353" s="33">
        <v>25</v>
      </c>
      <c r="C353" s="33">
        <v>17</v>
      </c>
      <c r="D353" s="34">
        <f t="shared" si="10"/>
        <v>68</v>
      </c>
      <c r="E353" s="72">
        <f t="shared" si="11"/>
        <v>-22.727272727272734</v>
      </c>
      <c r="F353" s="42">
        <v>22</v>
      </c>
    </row>
    <row r="354" spans="1:6" ht="23.45" customHeight="1">
      <c r="A354" s="41" t="s">
        <v>1328</v>
      </c>
      <c r="B354" s="33">
        <f>SUM(B355:B355)</f>
        <v>160</v>
      </c>
      <c r="C354" s="33"/>
      <c r="D354" s="34">
        <f t="shared" si="10"/>
        <v>0</v>
      </c>
      <c r="E354" s="72">
        <f t="shared" si="11"/>
        <v>-100</v>
      </c>
      <c r="F354" s="42">
        <v>155</v>
      </c>
    </row>
    <row r="355" spans="1:6" ht="23.45" customHeight="1">
      <c r="A355" s="41" t="s">
        <v>1329</v>
      </c>
      <c r="B355" s="33">
        <v>160</v>
      </c>
      <c r="C355" s="33"/>
      <c r="D355" s="34">
        <f t="shared" si="10"/>
        <v>0</v>
      </c>
      <c r="E355" s="72">
        <f t="shared" si="11"/>
        <v>-100</v>
      </c>
      <c r="F355" s="42">
        <v>155</v>
      </c>
    </row>
    <row r="356" spans="1:6" ht="23.45" customHeight="1">
      <c r="A356" s="41" t="s">
        <v>1330</v>
      </c>
      <c r="B356" s="33">
        <f>SUM(B357:B361)</f>
        <v>1630</v>
      </c>
      <c r="C356" s="33">
        <f>SUM(C357:C361)</f>
        <v>2333</v>
      </c>
      <c r="D356" s="34">
        <f t="shared" si="10"/>
        <v>143.12883435582822</v>
      </c>
      <c r="E356" s="72">
        <f t="shared" si="11"/>
        <v>45.358255451713404</v>
      </c>
      <c r="F356" s="42">
        <v>1605</v>
      </c>
    </row>
    <row r="357" spans="1:6" ht="23.45" customHeight="1">
      <c r="A357" s="41" t="s">
        <v>1331</v>
      </c>
      <c r="B357" s="33">
        <v>1600</v>
      </c>
      <c r="C357" s="33">
        <v>1893</v>
      </c>
      <c r="D357" s="34">
        <f t="shared" si="10"/>
        <v>118.3125</v>
      </c>
      <c r="E357" s="72">
        <f t="shared" si="11"/>
        <v>19.961977186311785</v>
      </c>
      <c r="F357" s="42">
        <v>1578</v>
      </c>
    </row>
    <row r="358" spans="1:6" ht="23.45" customHeight="1">
      <c r="A358" s="41" t="s">
        <v>1332</v>
      </c>
      <c r="B358" s="33">
        <v>30</v>
      </c>
      <c r="C358" s="33">
        <v>30</v>
      </c>
      <c r="D358" s="34">
        <f t="shared" si="10"/>
        <v>100</v>
      </c>
      <c r="E358" s="72">
        <f t="shared" si="11"/>
        <v>11.111111111111114</v>
      </c>
      <c r="F358" s="42">
        <v>27</v>
      </c>
    </row>
    <row r="359" spans="1:6" ht="23.45" customHeight="1">
      <c r="A359" s="41" t="s">
        <v>1333</v>
      </c>
      <c r="B359" s="33"/>
      <c r="C359" s="33">
        <v>340</v>
      </c>
      <c r="D359" s="34"/>
      <c r="E359" s="72"/>
      <c r="F359" s="42"/>
    </row>
    <row r="360" spans="1:6" ht="23.45" customHeight="1">
      <c r="A360" s="41" t="s">
        <v>1334</v>
      </c>
      <c r="B360" s="33"/>
      <c r="C360" s="33">
        <v>10</v>
      </c>
      <c r="D360" s="34"/>
      <c r="E360" s="72"/>
      <c r="F360" s="42"/>
    </row>
    <row r="361" spans="1:6" ht="23.45" customHeight="1">
      <c r="A361" s="41" t="s">
        <v>1335</v>
      </c>
      <c r="B361" s="33"/>
      <c r="C361" s="33">
        <v>60</v>
      </c>
      <c r="D361" s="34"/>
      <c r="E361" s="72"/>
      <c r="F361" s="42"/>
    </row>
    <row r="362" spans="1:6" ht="23.45" customHeight="1">
      <c r="A362" s="41" t="s">
        <v>1336</v>
      </c>
      <c r="B362" s="33">
        <f>SUM(B363:B364)</f>
        <v>65</v>
      </c>
      <c r="C362" s="33">
        <f>SUM(C364:C364)</f>
        <v>14</v>
      </c>
      <c r="D362" s="34">
        <f t="shared" si="10"/>
        <v>21.53846153846154</v>
      </c>
      <c r="E362" s="72">
        <f t="shared" si="11"/>
        <v>-77.777777777777771</v>
      </c>
      <c r="F362" s="42">
        <v>63</v>
      </c>
    </row>
    <row r="363" spans="1:6" ht="23.45" customHeight="1">
      <c r="A363" s="41" t="s">
        <v>1337</v>
      </c>
      <c r="B363" s="33">
        <v>45</v>
      </c>
      <c r="C363" s="33"/>
      <c r="D363" s="34">
        <f t="shared" si="10"/>
        <v>0</v>
      </c>
      <c r="E363" s="72">
        <f t="shared" si="11"/>
        <v>-100</v>
      </c>
      <c r="F363" s="42">
        <v>43</v>
      </c>
    </row>
    <row r="364" spans="1:6" ht="23.45" customHeight="1">
      <c r="A364" s="41" t="s">
        <v>1338</v>
      </c>
      <c r="B364" s="33">
        <v>20</v>
      </c>
      <c r="C364" s="33">
        <v>14</v>
      </c>
      <c r="D364" s="34">
        <f t="shared" si="10"/>
        <v>70</v>
      </c>
      <c r="E364" s="72">
        <f t="shared" si="11"/>
        <v>-30</v>
      </c>
      <c r="F364" s="42">
        <v>20</v>
      </c>
    </row>
    <row r="365" spans="1:6" ht="23.45" customHeight="1">
      <c r="A365" s="41" t="s">
        <v>1339</v>
      </c>
      <c r="B365" s="33">
        <f>SUM(B366:B366)</f>
        <v>12685</v>
      </c>
      <c r="C365" s="33">
        <f>SUM(C366:C366)</f>
        <v>12721</v>
      </c>
      <c r="D365" s="34">
        <f t="shared" si="10"/>
        <v>100.2837997635002</v>
      </c>
      <c r="E365" s="72">
        <f t="shared" si="11"/>
        <v>2.8125757698213931</v>
      </c>
      <c r="F365" s="42">
        <v>12373</v>
      </c>
    </row>
    <row r="366" spans="1:6" ht="23.45" customHeight="1">
      <c r="A366" s="41" t="s">
        <v>1340</v>
      </c>
      <c r="B366" s="33">
        <v>12685</v>
      </c>
      <c r="C366" s="33">
        <v>12721</v>
      </c>
      <c r="D366" s="34">
        <f t="shared" si="10"/>
        <v>100.2837997635002</v>
      </c>
      <c r="E366" s="72">
        <f t="shared" si="11"/>
        <v>2.8125757698213931</v>
      </c>
      <c r="F366" s="42">
        <v>12373</v>
      </c>
    </row>
    <row r="367" spans="1:6" ht="23.45" customHeight="1">
      <c r="A367" s="41" t="s">
        <v>1341</v>
      </c>
      <c r="B367" s="33">
        <f>B368+B373+B377+B379+B382</f>
        <v>15200</v>
      </c>
      <c r="C367" s="33">
        <f>C368+C373+C377+C379+C382</f>
        <v>15022</v>
      </c>
      <c r="D367" s="34">
        <f t="shared" si="10"/>
        <v>98.828947368421055</v>
      </c>
      <c r="E367" s="72">
        <f t="shared" si="11"/>
        <v>0.53540356043366444</v>
      </c>
      <c r="F367" s="42">
        <f>F368+F373+F377+F379+F382</f>
        <v>14942</v>
      </c>
    </row>
    <row r="368" spans="1:6" ht="23.45" customHeight="1">
      <c r="A368" s="41" t="s">
        <v>1342</v>
      </c>
      <c r="B368" s="33">
        <f>SUM(B369:B372)</f>
        <v>13920</v>
      </c>
      <c r="C368" s="33">
        <f>SUM(C369:C372)</f>
        <v>13487</v>
      </c>
      <c r="D368" s="34">
        <f t="shared" si="10"/>
        <v>96.889367816091948</v>
      </c>
      <c r="E368" s="72">
        <f t="shared" si="11"/>
        <v>-1.4540406254566705</v>
      </c>
      <c r="F368" s="42">
        <v>13686</v>
      </c>
    </row>
    <row r="369" spans="1:6" ht="23.45" customHeight="1">
      <c r="A369" s="41" t="s">
        <v>1062</v>
      </c>
      <c r="B369" s="33">
        <v>325</v>
      </c>
      <c r="C369" s="33">
        <v>339</v>
      </c>
      <c r="D369" s="34">
        <f t="shared" si="10"/>
        <v>104.30769230769231</v>
      </c>
      <c r="E369" s="72">
        <f t="shared" si="11"/>
        <v>5.6074766355140184</v>
      </c>
      <c r="F369" s="42">
        <v>321</v>
      </c>
    </row>
    <row r="370" spans="1:6" ht="23.45" customHeight="1">
      <c r="A370" s="41" t="s">
        <v>1063</v>
      </c>
      <c r="B370" s="33"/>
      <c r="C370" s="33">
        <v>3</v>
      </c>
      <c r="D370" s="34"/>
      <c r="E370" s="72">
        <f t="shared" si="11"/>
        <v>0</v>
      </c>
      <c r="F370" s="42">
        <v>3</v>
      </c>
    </row>
    <row r="371" spans="1:6" ht="23.45" customHeight="1">
      <c r="A371" s="41" t="s">
        <v>1421</v>
      </c>
      <c r="B371" s="33">
        <v>95</v>
      </c>
      <c r="C371" s="33">
        <v>103</v>
      </c>
      <c r="D371" s="34">
        <f t="shared" si="10"/>
        <v>108.42105263157895</v>
      </c>
      <c r="E371" s="72">
        <f t="shared" si="11"/>
        <v>9.5744680851063748</v>
      </c>
      <c r="F371" s="42">
        <v>94</v>
      </c>
    </row>
    <row r="372" spans="1:6" ht="23.45" customHeight="1">
      <c r="A372" s="41" t="s">
        <v>1343</v>
      </c>
      <c r="B372" s="33">
        <v>13500</v>
      </c>
      <c r="C372" s="33">
        <v>13042</v>
      </c>
      <c r="D372" s="34">
        <f t="shared" si="10"/>
        <v>96.607407407407408</v>
      </c>
      <c r="E372" s="72">
        <f t="shared" si="11"/>
        <v>-1.7033463973470049</v>
      </c>
      <c r="F372" s="42">
        <v>13268</v>
      </c>
    </row>
    <row r="373" spans="1:6" ht="23.45" customHeight="1">
      <c r="A373" s="41" t="s">
        <v>1344</v>
      </c>
      <c r="B373" s="33">
        <f>SUM(B374:B376)</f>
        <v>1205</v>
      </c>
      <c r="C373" s="33">
        <f>SUM(C374:C376)</f>
        <v>1188</v>
      </c>
      <c r="D373" s="34">
        <f t="shared" si="10"/>
        <v>98.589211618257266</v>
      </c>
      <c r="E373" s="72">
        <f t="shared" si="11"/>
        <v>0.16863406408094761</v>
      </c>
      <c r="F373" s="42">
        <v>1186</v>
      </c>
    </row>
    <row r="374" spans="1:6" ht="23.45" customHeight="1">
      <c r="A374" s="41" t="s">
        <v>1345</v>
      </c>
      <c r="B374" s="33">
        <v>30</v>
      </c>
      <c r="C374" s="33">
        <v>32</v>
      </c>
      <c r="D374" s="34">
        <f t="shared" si="10"/>
        <v>106.66666666666667</v>
      </c>
      <c r="E374" s="72">
        <f t="shared" si="11"/>
        <v>6.6666666666666714</v>
      </c>
      <c r="F374" s="42">
        <v>30</v>
      </c>
    </row>
    <row r="375" spans="1:6" ht="23.45" customHeight="1">
      <c r="A375" s="41" t="s">
        <v>1346</v>
      </c>
      <c r="B375" s="33">
        <v>1060</v>
      </c>
      <c r="C375" s="33">
        <v>1043</v>
      </c>
      <c r="D375" s="34">
        <f t="shared" si="10"/>
        <v>98.396226415094333</v>
      </c>
      <c r="E375" s="72">
        <f t="shared" si="11"/>
        <v>0</v>
      </c>
      <c r="F375" s="42">
        <v>1043</v>
      </c>
    </row>
    <row r="376" spans="1:6" ht="23.45" customHeight="1">
      <c r="A376" s="41" t="s">
        <v>1347</v>
      </c>
      <c r="B376" s="33">
        <v>115</v>
      </c>
      <c r="C376" s="33">
        <v>113</v>
      </c>
      <c r="D376" s="34">
        <f t="shared" si="10"/>
        <v>98.260869565217391</v>
      </c>
      <c r="E376" s="72">
        <f t="shared" si="11"/>
        <v>0</v>
      </c>
      <c r="F376" s="42">
        <v>113</v>
      </c>
    </row>
    <row r="377" spans="1:6" ht="23.45" customHeight="1">
      <c r="A377" s="41" t="s">
        <v>1348</v>
      </c>
      <c r="B377" s="33">
        <f>SUM(B378:B378)</f>
        <v>25</v>
      </c>
      <c r="C377" s="33">
        <f>SUM(C378:C378)</f>
        <v>26</v>
      </c>
      <c r="D377" s="34">
        <f t="shared" si="10"/>
        <v>104</v>
      </c>
      <c r="E377" s="72">
        <f t="shared" si="11"/>
        <v>8.3333333333333286</v>
      </c>
      <c r="F377" s="42">
        <v>24</v>
      </c>
    </row>
    <row r="378" spans="1:6" ht="23.45" customHeight="1">
      <c r="A378" s="41" t="s">
        <v>1349</v>
      </c>
      <c r="B378" s="33">
        <v>25</v>
      </c>
      <c r="C378" s="33">
        <v>26</v>
      </c>
      <c r="D378" s="34">
        <f t="shared" si="10"/>
        <v>104</v>
      </c>
      <c r="E378" s="72">
        <f t="shared" si="11"/>
        <v>8.3333333333333286</v>
      </c>
      <c r="F378" s="42">
        <v>24</v>
      </c>
    </row>
    <row r="379" spans="1:6" ht="23.45" customHeight="1">
      <c r="A379" s="41" t="s">
        <v>1350</v>
      </c>
      <c r="B379" s="33">
        <f>SUM(B380:B381)</f>
        <v>0</v>
      </c>
      <c r="C379" s="33">
        <f>SUM(C380:C381)</f>
        <v>277</v>
      </c>
      <c r="D379" s="34"/>
      <c r="E379" s="72"/>
      <c r="F379" s="42"/>
    </row>
    <row r="380" spans="1:6" ht="23.45" customHeight="1">
      <c r="A380" s="41" t="s">
        <v>1351</v>
      </c>
      <c r="B380" s="33"/>
      <c r="C380" s="33">
        <v>227</v>
      </c>
      <c r="D380" s="34"/>
      <c r="E380" s="72"/>
      <c r="F380" s="42"/>
    </row>
    <row r="381" spans="1:6" ht="23.45" customHeight="1">
      <c r="A381" s="41" t="s">
        <v>1352</v>
      </c>
      <c r="B381" s="33"/>
      <c r="C381" s="33">
        <v>50</v>
      </c>
      <c r="D381" s="34"/>
      <c r="E381" s="72"/>
      <c r="F381" s="42"/>
    </row>
    <row r="382" spans="1:6" ht="23.45" customHeight="1">
      <c r="A382" s="41" t="s">
        <v>1353</v>
      </c>
      <c r="B382" s="33">
        <f>SUM(B383:B383)</f>
        <v>50</v>
      </c>
      <c r="C382" s="33">
        <f>SUM(C383:C383)</f>
        <v>44</v>
      </c>
      <c r="D382" s="34">
        <f t="shared" si="10"/>
        <v>88</v>
      </c>
      <c r="E382" s="72">
        <f t="shared" si="11"/>
        <v>-4.3478260869565162</v>
      </c>
      <c r="F382" s="42">
        <v>46</v>
      </c>
    </row>
    <row r="383" spans="1:6" ht="23.45" customHeight="1">
      <c r="A383" s="41" t="s">
        <v>1354</v>
      </c>
      <c r="B383" s="33">
        <v>50</v>
      </c>
      <c r="C383" s="33">
        <v>44</v>
      </c>
      <c r="D383" s="34">
        <f t="shared" si="10"/>
        <v>88</v>
      </c>
      <c r="E383" s="72">
        <f t="shared" si="11"/>
        <v>-4.3478260869565162</v>
      </c>
      <c r="F383" s="42">
        <v>46</v>
      </c>
    </row>
    <row r="384" spans="1:6" ht="23.45" customHeight="1">
      <c r="A384" s="41" t="s">
        <v>1355</v>
      </c>
      <c r="B384" s="33">
        <f>B385+B387+B389+B391+B393</f>
        <v>4800</v>
      </c>
      <c r="C384" s="33">
        <f>C385+C387+C389+C391</f>
        <v>4840</v>
      </c>
      <c r="D384" s="34">
        <f t="shared" si="10"/>
        <v>100.83333333333333</v>
      </c>
      <c r="E384" s="72">
        <f t="shared" si="11"/>
        <v>1.0438413361168983</v>
      </c>
      <c r="F384" s="42">
        <v>4790</v>
      </c>
    </row>
    <row r="385" spans="1:6" ht="23.45" customHeight="1">
      <c r="A385" s="41" t="s">
        <v>1434</v>
      </c>
      <c r="B385" s="33">
        <f>SUM(B386:B386)</f>
        <v>47</v>
      </c>
      <c r="C385" s="33">
        <f>SUM(C386:C386)</f>
        <v>27</v>
      </c>
      <c r="D385" s="34">
        <f t="shared" si="10"/>
        <v>57.446808510638306</v>
      </c>
      <c r="E385" s="72">
        <f t="shared" si="11"/>
        <v>-41.304347826086953</v>
      </c>
      <c r="F385" s="42">
        <v>46</v>
      </c>
    </row>
    <row r="386" spans="1:6" ht="23.45" customHeight="1">
      <c r="A386" s="41" t="s">
        <v>1356</v>
      </c>
      <c r="B386" s="33">
        <v>47</v>
      </c>
      <c r="C386" s="33">
        <v>27</v>
      </c>
      <c r="D386" s="34">
        <f t="shared" si="10"/>
        <v>57.446808510638306</v>
      </c>
      <c r="E386" s="72">
        <f t="shared" si="11"/>
        <v>-41.304347826086953</v>
      </c>
      <c r="F386" s="42">
        <v>46</v>
      </c>
    </row>
    <row r="387" spans="1:6" ht="23.45" customHeight="1">
      <c r="A387" s="41" t="s">
        <v>1357</v>
      </c>
      <c r="B387" s="33">
        <f>SUM(B388:B388)</f>
        <v>55</v>
      </c>
      <c r="C387" s="33">
        <f>SUM(C388:C388)</f>
        <v>84</v>
      </c>
      <c r="D387" s="34">
        <f t="shared" si="10"/>
        <v>152.72727272727275</v>
      </c>
      <c r="E387" s="72">
        <f t="shared" si="11"/>
        <v>55.555555555555571</v>
      </c>
      <c r="F387" s="42">
        <v>54</v>
      </c>
    </row>
    <row r="388" spans="1:6" ht="23.45" customHeight="1">
      <c r="A388" s="41" t="s">
        <v>1358</v>
      </c>
      <c r="B388" s="33">
        <v>55</v>
      </c>
      <c r="C388" s="33">
        <v>84</v>
      </c>
      <c r="D388" s="34">
        <f t="shared" si="10"/>
        <v>152.72727272727275</v>
      </c>
      <c r="E388" s="72">
        <f t="shared" si="11"/>
        <v>55.555555555555571</v>
      </c>
      <c r="F388" s="42">
        <v>54</v>
      </c>
    </row>
    <row r="389" spans="1:6" ht="23.45" customHeight="1">
      <c r="A389" s="41" t="s">
        <v>1359</v>
      </c>
      <c r="B389" s="33">
        <f>SUM(B390:B390)</f>
        <v>52</v>
      </c>
      <c r="C389" s="33">
        <f>SUM(C390:C390)</f>
        <v>12</v>
      </c>
      <c r="D389" s="34">
        <f t="shared" ref="D389:D452" si="12">C389/B389*100</f>
        <v>23.076923076923077</v>
      </c>
      <c r="E389" s="72">
        <f t="shared" ref="E389:E452" si="13">C389/F389*100-100</f>
        <v>-76.470588235294116</v>
      </c>
      <c r="F389" s="42">
        <v>51</v>
      </c>
    </row>
    <row r="390" spans="1:6" ht="23.45" customHeight="1">
      <c r="A390" s="41" t="s">
        <v>1360</v>
      </c>
      <c r="B390" s="33">
        <v>52</v>
      </c>
      <c r="C390" s="33">
        <v>12</v>
      </c>
      <c r="D390" s="34">
        <f t="shared" si="12"/>
        <v>23.076923076923077</v>
      </c>
      <c r="E390" s="72">
        <f t="shared" si="13"/>
        <v>-76.470588235294116</v>
      </c>
      <c r="F390" s="42">
        <v>51</v>
      </c>
    </row>
    <row r="391" spans="1:6" ht="23.45" customHeight="1">
      <c r="A391" s="41" t="s">
        <v>1361</v>
      </c>
      <c r="B391" s="33">
        <f>SUM(B392:B392)</f>
        <v>4441</v>
      </c>
      <c r="C391" s="33">
        <f>SUM(C392:C392)</f>
        <v>4717</v>
      </c>
      <c r="D391" s="34">
        <f t="shared" si="12"/>
        <v>106.21481648277415</v>
      </c>
      <c r="E391" s="72">
        <f t="shared" si="13"/>
        <v>6.3824988723500269</v>
      </c>
      <c r="F391" s="42">
        <v>4434</v>
      </c>
    </row>
    <row r="392" spans="1:6" ht="23.45" customHeight="1">
      <c r="A392" s="41" t="s">
        <v>1362</v>
      </c>
      <c r="B392" s="33">
        <v>4441</v>
      </c>
      <c r="C392" s="33">
        <v>4717</v>
      </c>
      <c r="D392" s="34">
        <f t="shared" si="12"/>
        <v>106.21481648277415</v>
      </c>
      <c r="E392" s="72">
        <f t="shared" si="13"/>
        <v>6.3824988723500269</v>
      </c>
      <c r="F392" s="42">
        <v>4434</v>
      </c>
    </row>
    <row r="393" spans="1:6" ht="23.45" customHeight="1">
      <c r="A393" s="41" t="s">
        <v>1363</v>
      </c>
      <c r="B393" s="33">
        <f>SUM(B394:B394)</f>
        <v>205</v>
      </c>
      <c r="C393" s="33"/>
      <c r="D393" s="34">
        <f t="shared" si="12"/>
        <v>0</v>
      </c>
      <c r="E393" s="72">
        <f t="shared" si="13"/>
        <v>-100</v>
      </c>
      <c r="F393" s="42">
        <v>205</v>
      </c>
    </row>
    <row r="394" spans="1:6" ht="23.45" customHeight="1">
      <c r="A394" s="41" t="s">
        <v>1364</v>
      </c>
      <c r="B394" s="33">
        <v>205</v>
      </c>
      <c r="C394" s="33"/>
      <c r="D394" s="34">
        <f t="shared" si="12"/>
        <v>0</v>
      </c>
      <c r="E394" s="72">
        <f t="shared" si="13"/>
        <v>-100</v>
      </c>
      <c r="F394" s="42">
        <v>205</v>
      </c>
    </row>
    <row r="395" spans="1:6" ht="23.45" customHeight="1">
      <c r="A395" s="41" t="s">
        <v>1365</v>
      </c>
      <c r="B395" s="33">
        <f>B396+B398+B400</f>
        <v>1550</v>
      </c>
      <c r="C395" s="33">
        <f>C396+C398+C400</f>
        <v>1777</v>
      </c>
      <c r="D395" s="34">
        <f t="shared" si="12"/>
        <v>114.64516129032259</v>
      </c>
      <c r="E395" s="72">
        <f t="shared" si="13"/>
        <v>15.992167101827675</v>
      </c>
      <c r="F395" s="42">
        <v>1532</v>
      </c>
    </row>
    <row r="396" spans="1:6" ht="23.45" customHeight="1">
      <c r="A396" s="41" t="s">
        <v>1366</v>
      </c>
      <c r="B396" s="33">
        <f>SUM(B397:B397)</f>
        <v>1390</v>
      </c>
      <c r="C396" s="33">
        <f>SUM(C397:C397)</f>
        <v>1561</v>
      </c>
      <c r="D396" s="34">
        <f t="shared" si="12"/>
        <v>112.30215827338131</v>
      </c>
      <c r="E396" s="72">
        <f t="shared" si="13"/>
        <v>13.527272727272717</v>
      </c>
      <c r="F396" s="42">
        <v>1375</v>
      </c>
    </row>
    <row r="397" spans="1:6" ht="23.45" customHeight="1">
      <c r="A397" s="41" t="s">
        <v>1422</v>
      </c>
      <c r="B397" s="33">
        <v>1390</v>
      </c>
      <c r="C397" s="33">
        <v>1561</v>
      </c>
      <c r="D397" s="34">
        <f t="shared" si="12"/>
        <v>112.30215827338131</v>
      </c>
      <c r="E397" s="72">
        <f t="shared" si="13"/>
        <v>13.527272727272717</v>
      </c>
      <c r="F397" s="42">
        <v>1375</v>
      </c>
    </row>
    <row r="398" spans="1:6" ht="23.45" customHeight="1">
      <c r="A398" s="41" t="s">
        <v>1367</v>
      </c>
      <c r="B398" s="33">
        <f>SUM(B399:B399)</f>
        <v>45</v>
      </c>
      <c r="C398" s="33">
        <f>SUM(C399:C399)</f>
        <v>109</v>
      </c>
      <c r="D398" s="34">
        <f t="shared" si="12"/>
        <v>242.2222222222222</v>
      </c>
      <c r="E398" s="72">
        <f t="shared" si="13"/>
        <v>142.2222222222222</v>
      </c>
      <c r="F398" s="42">
        <v>45</v>
      </c>
    </row>
    <row r="399" spans="1:6" ht="23.45" customHeight="1">
      <c r="A399" s="41" t="s">
        <v>1423</v>
      </c>
      <c r="B399" s="33">
        <v>45</v>
      </c>
      <c r="C399" s="33">
        <v>109</v>
      </c>
      <c r="D399" s="34">
        <f t="shared" si="12"/>
        <v>242.2222222222222</v>
      </c>
      <c r="E399" s="72">
        <f t="shared" si="13"/>
        <v>142.2222222222222</v>
      </c>
      <c r="F399" s="42">
        <v>45</v>
      </c>
    </row>
    <row r="400" spans="1:6" ht="23.45" customHeight="1">
      <c r="A400" s="41" t="s">
        <v>1368</v>
      </c>
      <c r="B400" s="33">
        <f>SUM(B401:B401)</f>
        <v>115</v>
      </c>
      <c r="C400" s="33">
        <f>SUM(C401:C401)</f>
        <v>107</v>
      </c>
      <c r="D400" s="34">
        <f t="shared" si="12"/>
        <v>93.043478260869563</v>
      </c>
      <c r="E400" s="72">
        <f t="shared" si="13"/>
        <v>-4.4642857142857082</v>
      </c>
      <c r="F400" s="42">
        <v>112</v>
      </c>
    </row>
    <row r="401" spans="1:6" ht="23.45" customHeight="1">
      <c r="A401" s="41" t="s">
        <v>1369</v>
      </c>
      <c r="B401" s="33">
        <v>115</v>
      </c>
      <c r="C401" s="33">
        <v>107</v>
      </c>
      <c r="D401" s="34">
        <f t="shared" si="12"/>
        <v>93.043478260869563</v>
      </c>
      <c r="E401" s="72">
        <f t="shared" si="13"/>
        <v>-4.4642857142857082</v>
      </c>
      <c r="F401" s="42">
        <v>112</v>
      </c>
    </row>
    <row r="402" spans="1:6" ht="23.45" customHeight="1">
      <c r="A402" s="41" t="s">
        <v>1370</v>
      </c>
      <c r="B402" s="33">
        <f>B403</f>
        <v>0</v>
      </c>
      <c r="C402" s="33">
        <f>C403</f>
        <v>68</v>
      </c>
      <c r="D402" s="34"/>
      <c r="E402" s="72"/>
      <c r="F402" s="42"/>
    </row>
    <row r="403" spans="1:6" ht="23.45" customHeight="1">
      <c r="A403" s="41" t="s">
        <v>1371</v>
      </c>
      <c r="B403" s="33"/>
      <c r="C403" s="33">
        <f>C404</f>
        <v>68</v>
      </c>
      <c r="D403" s="34"/>
      <c r="E403" s="72"/>
      <c r="F403" s="42"/>
    </row>
    <row r="404" spans="1:6" ht="23.45" customHeight="1">
      <c r="A404" s="41" t="s">
        <v>1062</v>
      </c>
      <c r="B404" s="33"/>
      <c r="C404" s="33">
        <v>68</v>
      </c>
      <c r="D404" s="34"/>
      <c r="E404" s="72"/>
      <c r="F404" s="42"/>
    </row>
    <row r="405" spans="1:6" ht="23.45" customHeight="1">
      <c r="A405" s="41" t="s">
        <v>1372</v>
      </c>
      <c r="B405" s="33">
        <f>SUM(B406,B412,B415,B418)</f>
        <v>3700</v>
      </c>
      <c r="C405" s="33">
        <f>SUM(C406,C412,C415,C418)</f>
        <v>3580</v>
      </c>
      <c r="D405" s="34">
        <f t="shared" si="12"/>
        <v>96.756756756756758</v>
      </c>
      <c r="E405" s="72">
        <f t="shared" si="13"/>
        <v>2.8735632183908137</v>
      </c>
      <c r="F405" s="42">
        <f>F406+F412+F415+F418</f>
        <v>3480</v>
      </c>
    </row>
    <row r="406" spans="1:6" ht="23.45" customHeight="1">
      <c r="A406" s="41" t="s">
        <v>1373</v>
      </c>
      <c r="B406" s="33">
        <f>SUM(B407:B411)</f>
        <v>1450</v>
      </c>
      <c r="C406" s="33">
        <f>SUM(C407:C411)</f>
        <v>1362</v>
      </c>
      <c r="D406" s="34">
        <f t="shared" si="12"/>
        <v>93.931034482758619</v>
      </c>
      <c r="E406" s="72">
        <f t="shared" si="13"/>
        <v>7.4980268350434187</v>
      </c>
      <c r="F406" s="42">
        <v>1267</v>
      </c>
    </row>
    <row r="407" spans="1:6" ht="23.45" customHeight="1">
      <c r="A407" s="41" t="s">
        <v>1062</v>
      </c>
      <c r="B407" s="33">
        <v>420</v>
      </c>
      <c r="C407" s="33">
        <v>497</v>
      </c>
      <c r="D407" s="34">
        <f t="shared" si="12"/>
        <v>118.33333333333333</v>
      </c>
      <c r="E407" s="72">
        <f t="shared" si="13"/>
        <v>19.759036144578317</v>
      </c>
      <c r="F407" s="42">
        <v>415</v>
      </c>
    </row>
    <row r="408" spans="1:6" ht="23.45" customHeight="1">
      <c r="A408" s="41" t="s">
        <v>1063</v>
      </c>
      <c r="B408" s="33">
        <v>340</v>
      </c>
      <c r="C408" s="33">
        <v>535</v>
      </c>
      <c r="D408" s="34">
        <f t="shared" si="12"/>
        <v>157.35294117647058</v>
      </c>
      <c r="E408" s="72">
        <f t="shared" si="13"/>
        <v>60.179640718562865</v>
      </c>
      <c r="F408" s="42">
        <v>334</v>
      </c>
    </row>
    <row r="409" spans="1:6" ht="23.45" customHeight="1">
      <c r="A409" s="41" t="s">
        <v>1374</v>
      </c>
      <c r="B409" s="33">
        <v>100</v>
      </c>
      <c r="C409" s="33"/>
      <c r="D409" s="34">
        <f t="shared" si="12"/>
        <v>0</v>
      </c>
      <c r="E409" s="72">
        <f t="shared" si="13"/>
        <v>-100</v>
      </c>
      <c r="F409" s="42">
        <v>100</v>
      </c>
    </row>
    <row r="410" spans="1:6" ht="23.45" customHeight="1">
      <c r="A410" s="41" t="s">
        <v>1375</v>
      </c>
      <c r="B410" s="33">
        <v>190</v>
      </c>
      <c r="C410" s="33">
        <v>20</v>
      </c>
      <c r="D410" s="34">
        <f t="shared" si="12"/>
        <v>10.526315789473683</v>
      </c>
      <c r="E410" s="72">
        <f t="shared" si="13"/>
        <v>-89.189189189189193</v>
      </c>
      <c r="F410" s="42">
        <v>185</v>
      </c>
    </row>
    <row r="411" spans="1:6" ht="23.45" customHeight="1">
      <c r="A411" s="41" t="s">
        <v>1376</v>
      </c>
      <c r="B411" s="33">
        <v>400</v>
      </c>
      <c r="C411" s="33">
        <v>310</v>
      </c>
      <c r="D411" s="34">
        <f t="shared" si="12"/>
        <v>77.5</v>
      </c>
      <c r="E411" s="72">
        <f t="shared" si="13"/>
        <v>33.047210300429185</v>
      </c>
      <c r="F411" s="42">
        <v>233</v>
      </c>
    </row>
    <row r="412" spans="1:6" ht="23.45" customHeight="1">
      <c r="A412" s="41" t="s">
        <v>1377</v>
      </c>
      <c r="B412" s="33">
        <f>SUM(B413:B414)</f>
        <v>1587</v>
      </c>
      <c r="C412" s="33">
        <f>SUM(C413:C414)</f>
        <v>1571</v>
      </c>
      <c r="D412" s="34">
        <f t="shared" si="12"/>
        <v>98.991808443604285</v>
      </c>
      <c r="E412" s="72">
        <f t="shared" si="13"/>
        <v>22342.857142857141</v>
      </c>
      <c r="F412" s="42">
        <f>SUM(F413:F414)</f>
        <v>7</v>
      </c>
    </row>
    <row r="413" spans="1:6" ht="23.45" customHeight="1">
      <c r="A413" s="41" t="s">
        <v>1378</v>
      </c>
      <c r="B413" s="33"/>
      <c r="C413" s="33">
        <v>1</v>
      </c>
      <c r="D413" s="34"/>
      <c r="E413" s="72"/>
      <c r="F413" s="42"/>
    </row>
    <row r="414" spans="1:6" ht="23.45" customHeight="1">
      <c r="A414" s="41" t="s">
        <v>1379</v>
      </c>
      <c r="B414" s="33">
        <v>1587</v>
      </c>
      <c r="C414" s="33">
        <v>1570</v>
      </c>
      <c r="D414" s="34">
        <f t="shared" si="12"/>
        <v>98.928796471329548</v>
      </c>
      <c r="E414" s="72">
        <f t="shared" si="13"/>
        <v>22328.571428571428</v>
      </c>
      <c r="F414" s="42">
        <v>7</v>
      </c>
    </row>
    <row r="415" spans="1:6" ht="23.45" customHeight="1">
      <c r="A415" s="41" t="s">
        <v>1380</v>
      </c>
      <c r="B415" s="33">
        <f>SUM(B416:B417)</f>
        <v>208</v>
      </c>
      <c r="C415" s="33">
        <f>SUM(C416:C417)</f>
        <v>247</v>
      </c>
      <c r="D415" s="34">
        <f t="shared" si="12"/>
        <v>118.75</v>
      </c>
      <c r="E415" s="72">
        <f t="shared" si="13"/>
        <v>19.902912621359221</v>
      </c>
      <c r="F415" s="42">
        <v>206</v>
      </c>
    </row>
    <row r="416" spans="1:6" ht="23.45" customHeight="1">
      <c r="A416" s="41" t="s">
        <v>1381</v>
      </c>
      <c r="B416" s="33">
        <v>28</v>
      </c>
      <c r="C416" s="33">
        <v>40</v>
      </c>
      <c r="D416" s="34">
        <f t="shared" si="12"/>
        <v>142.85714285714286</v>
      </c>
      <c r="E416" s="72">
        <f t="shared" si="13"/>
        <v>53.846153846153868</v>
      </c>
      <c r="F416" s="42">
        <v>26</v>
      </c>
    </row>
    <row r="417" spans="1:6" ht="23.45" customHeight="1">
      <c r="A417" s="41" t="s">
        <v>1382</v>
      </c>
      <c r="B417" s="33">
        <v>180</v>
      </c>
      <c r="C417" s="33">
        <v>207</v>
      </c>
      <c r="D417" s="34">
        <f t="shared" si="12"/>
        <v>114.99999999999999</v>
      </c>
      <c r="E417" s="72">
        <f t="shared" si="13"/>
        <v>14.999999999999986</v>
      </c>
      <c r="F417" s="42">
        <v>180</v>
      </c>
    </row>
    <row r="418" spans="1:6" ht="23.45" customHeight="1">
      <c r="A418" s="41" t="s">
        <v>1383</v>
      </c>
      <c r="B418" s="33">
        <f>B419</f>
        <v>455</v>
      </c>
      <c r="C418" s="33">
        <f>C419</f>
        <v>400</v>
      </c>
      <c r="D418" s="34">
        <f t="shared" si="12"/>
        <v>87.912087912087912</v>
      </c>
      <c r="E418" s="72">
        <f t="shared" si="13"/>
        <v>-80</v>
      </c>
      <c r="F418" s="42">
        <f>F419</f>
        <v>2000</v>
      </c>
    </row>
    <row r="419" spans="1:6" ht="23.45" customHeight="1">
      <c r="A419" s="41" t="s">
        <v>1384</v>
      </c>
      <c r="B419" s="33">
        <v>455</v>
      </c>
      <c r="C419" s="33">
        <v>400</v>
      </c>
      <c r="D419" s="34">
        <f t="shared" si="12"/>
        <v>87.912087912087912</v>
      </c>
      <c r="E419" s="72">
        <f t="shared" si="13"/>
        <v>-80</v>
      </c>
      <c r="F419" s="42">
        <v>2000</v>
      </c>
    </row>
    <row r="420" spans="1:6" ht="23.45" customHeight="1">
      <c r="A420" s="41" t="s">
        <v>1385</v>
      </c>
      <c r="B420" s="33">
        <f>SUM(B421,B425,B427)</f>
        <v>5400</v>
      </c>
      <c r="C420" s="33">
        <f>SUM(C421,C425,C427)</f>
        <v>5621</v>
      </c>
      <c r="D420" s="34">
        <f t="shared" si="12"/>
        <v>104.09259259259261</v>
      </c>
      <c r="E420" s="72">
        <f t="shared" si="13"/>
        <v>5.3213415776653505</v>
      </c>
      <c r="F420" s="42">
        <v>5337</v>
      </c>
    </row>
    <row r="421" spans="1:6" ht="23.45" customHeight="1">
      <c r="A421" s="41" t="s">
        <v>1386</v>
      </c>
      <c r="B421" s="33">
        <f>SUM(B422:B424)</f>
        <v>400</v>
      </c>
      <c r="C421" s="33">
        <f>SUM(C422:C423)</f>
        <v>254</v>
      </c>
      <c r="D421" s="34">
        <f t="shared" si="12"/>
        <v>63.5</v>
      </c>
      <c r="E421" s="72">
        <f t="shared" si="13"/>
        <v>-35.858585858585855</v>
      </c>
      <c r="F421" s="42">
        <f>SUM(F422:F424)</f>
        <v>396</v>
      </c>
    </row>
    <row r="422" spans="1:6" ht="23.45" customHeight="1">
      <c r="A422" s="41" t="s">
        <v>1424</v>
      </c>
      <c r="B422" s="33">
        <v>210</v>
      </c>
      <c r="C422" s="33">
        <v>207</v>
      </c>
      <c r="D422" s="34">
        <f t="shared" si="12"/>
        <v>98.571428571428584</v>
      </c>
      <c r="E422" s="72">
        <f t="shared" si="13"/>
        <v>1781.8181818181818</v>
      </c>
      <c r="F422" s="42">
        <v>11</v>
      </c>
    </row>
    <row r="423" spans="1:6" ht="23.45" customHeight="1">
      <c r="A423" s="41" t="s">
        <v>1425</v>
      </c>
      <c r="B423" s="33">
        <v>18</v>
      </c>
      <c r="C423" s="33">
        <v>47</v>
      </c>
      <c r="D423" s="34">
        <f t="shared" si="12"/>
        <v>261.11111111111114</v>
      </c>
      <c r="E423" s="72">
        <f t="shared" si="13"/>
        <v>193.75</v>
      </c>
      <c r="F423" s="42">
        <v>16</v>
      </c>
    </row>
    <row r="424" spans="1:6" ht="23.45" customHeight="1">
      <c r="A424" s="41" t="s">
        <v>1426</v>
      </c>
      <c r="B424" s="33">
        <v>172</v>
      </c>
      <c r="C424" s="33"/>
      <c r="D424" s="34">
        <f t="shared" si="12"/>
        <v>0</v>
      </c>
      <c r="E424" s="72">
        <f t="shared" si="13"/>
        <v>-100</v>
      </c>
      <c r="F424" s="42">
        <v>369</v>
      </c>
    </row>
    <row r="425" spans="1:6" ht="23.45" customHeight="1">
      <c r="A425" s="41" t="s">
        <v>1387</v>
      </c>
      <c r="B425" s="33">
        <f>SUM(B426:B426)</f>
        <v>4180</v>
      </c>
      <c r="C425" s="33">
        <f>SUM(C426:C426)</f>
        <v>5170</v>
      </c>
      <c r="D425" s="34">
        <f t="shared" si="12"/>
        <v>123.68421052631579</v>
      </c>
      <c r="E425" s="72">
        <f t="shared" si="13"/>
        <v>25.363724539282245</v>
      </c>
      <c r="F425" s="42">
        <v>4124</v>
      </c>
    </row>
    <row r="426" spans="1:6" ht="23.45" customHeight="1">
      <c r="A426" s="41" t="s">
        <v>1388</v>
      </c>
      <c r="B426" s="33">
        <v>4180</v>
      </c>
      <c r="C426" s="33">
        <v>5170</v>
      </c>
      <c r="D426" s="34">
        <f t="shared" si="12"/>
        <v>123.68421052631579</v>
      </c>
      <c r="E426" s="72">
        <f t="shared" si="13"/>
        <v>25.363724539282245</v>
      </c>
      <c r="F426" s="42">
        <v>4124</v>
      </c>
    </row>
    <row r="427" spans="1:6" ht="23.45" customHeight="1">
      <c r="A427" s="41" t="s">
        <v>1389</v>
      </c>
      <c r="B427" s="33">
        <f>SUM(B428:B428)</f>
        <v>820</v>
      </c>
      <c r="C427" s="33">
        <f>SUM(C428:C428)</f>
        <v>197</v>
      </c>
      <c r="D427" s="34">
        <f t="shared" si="12"/>
        <v>24.024390243902438</v>
      </c>
      <c r="E427" s="72">
        <f t="shared" si="13"/>
        <v>-75.887392900856796</v>
      </c>
      <c r="F427" s="42">
        <v>817</v>
      </c>
    </row>
    <row r="428" spans="1:6" ht="23.45" customHeight="1">
      <c r="A428" s="41" t="s">
        <v>1390</v>
      </c>
      <c r="B428" s="33">
        <v>820</v>
      </c>
      <c r="C428" s="33">
        <v>197</v>
      </c>
      <c r="D428" s="34">
        <f t="shared" si="12"/>
        <v>24.024390243902438</v>
      </c>
      <c r="E428" s="72">
        <f t="shared" si="13"/>
        <v>-75.887392900856796</v>
      </c>
      <c r="F428" s="42">
        <v>817</v>
      </c>
    </row>
    <row r="429" spans="1:6" ht="23.45" customHeight="1">
      <c r="A429" s="41" t="s">
        <v>1391</v>
      </c>
      <c r="B429" s="33">
        <f>SUM(B430)</f>
        <v>950</v>
      </c>
      <c r="C429" s="33">
        <f>SUM(C430)</f>
        <v>872</v>
      </c>
      <c r="D429" s="34">
        <f t="shared" si="12"/>
        <v>91.78947368421052</v>
      </c>
      <c r="E429" s="72">
        <f t="shared" si="13"/>
        <v>-5.6277056277056232</v>
      </c>
      <c r="F429" s="42">
        <v>924</v>
      </c>
    </row>
    <row r="430" spans="1:6" ht="23.45" customHeight="1">
      <c r="A430" s="41" t="s">
        <v>1392</v>
      </c>
      <c r="B430" s="33">
        <f>SUM(B431:B432)</f>
        <v>950</v>
      </c>
      <c r="C430" s="33">
        <f>SUM(C431:C432)</f>
        <v>872</v>
      </c>
      <c r="D430" s="34">
        <f t="shared" si="12"/>
        <v>91.78947368421052</v>
      </c>
      <c r="E430" s="72">
        <f t="shared" si="13"/>
        <v>-5.6277056277056232</v>
      </c>
      <c r="F430" s="42">
        <v>924</v>
      </c>
    </row>
    <row r="431" spans="1:6" ht="23.45" customHeight="1">
      <c r="A431" s="41" t="s">
        <v>1393</v>
      </c>
      <c r="B431" s="33">
        <v>950</v>
      </c>
      <c r="C431" s="33">
        <v>870</v>
      </c>
      <c r="D431" s="34">
        <f t="shared" si="12"/>
        <v>91.578947368421055</v>
      </c>
      <c r="E431" s="72">
        <f t="shared" si="13"/>
        <v>-5.6399132321041208</v>
      </c>
      <c r="F431" s="42">
        <v>922</v>
      </c>
    </row>
    <row r="432" spans="1:6" ht="23.45" customHeight="1">
      <c r="A432" s="41" t="s">
        <v>1427</v>
      </c>
      <c r="B432" s="33"/>
      <c r="C432" s="33">
        <v>2</v>
      </c>
      <c r="D432" s="34"/>
      <c r="E432" s="72">
        <f t="shared" si="13"/>
        <v>0</v>
      </c>
      <c r="F432" s="42">
        <v>2</v>
      </c>
    </row>
    <row r="433" spans="1:6" ht="23.45" customHeight="1">
      <c r="A433" s="41" t="s">
        <v>1394</v>
      </c>
      <c r="B433" s="33">
        <f>B434+B442+B448+B444</f>
        <v>1400</v>
      </c>
      <c r="C433" s="33">
        <f>C434+C442+C448</f>
        <v>1513</v>
      </c>
      <c r="D433" s="34">
        <f t="shared" si="12"/>
        <v>108.07142857142857</v>
      </c>
      <c r="E433" s="72">
        <f t="shared" si="13"/>
        <v>0.13236267372600707</v>
      </c>
      <c r="F433" s="42">
        <f>F434+F442+F448+F444</f>
        <v>1511</v>
      </c>
    </row>
    <row r="434" spans="1:6" ht="23.45" customHeight="1">
      <c r="A434" s="41" t="s">
        <v>1395</v>
      </c>
      <c r="B434" s="33">
        <f>SUM(B435:B441)</f>
        <v>570</v>
      </c>
      <c r="C434" s="33">
        <f>SUM(C435:C441)</f>
        <v>815</v>
      </c>
      <c r="D434" s="34">
        <f t="shared" si="12"/>
        <v>142.98245614035088</v>
      </c>
      <c r="E434" s="72">
        <f t="shared" si="13"/>
        <v>47.111913357400738</v>
      </c>
      <c r="F434" s="42">
        <v>554</v>
      </c>
    </row>
    <row r="435" spans="1:6" ht="23.45" customHeight="1">
      <c r="A435" s="41" t="s">
        <v>1062</v>
      </c>
      <c r="B435" s="33">
        <v>425</v>
      </c>
      <c r="C435" s="33">
        <v>478</v>
      </c>
      <c r="D435" s="34">
        <f t="shared" si="12"/>
        <v>112.47058823529412</v>
      </c>
      <c r="E435" s="72">
        <f t="shared" si="13"/>
        <v>15.180722891566262</v>
      </c>
      <c r="F435" s="42">
        <v>415</v>
      </c>
    </row>
    <row r="436" spans="1:6" ht="23.45" customHeight="1">
      <c r="A436" s="41" t="s">
        <v>1063</v>
      </c>
      <c r="B436" s="33">
        <v>65</v>
      </c>
      <c r="C436" s="33">
        <v>130</v>
      </c>
      <c r="D436" s="34">
        <f t="shared" si="12"/>
        <v>200</v>
      </c>
      <c r="E436" s="72">
        <f t="shared" si="13"/>
        <v>113.11475409836066</v>
      </c>
      <c r="F436" s="42">
        <v>61</v>
      </c>
    </row>
    <row r="437" spans="1:6" ht="23.45" customHeight="1">
      <c r="A437" s="41" t="s">
        <v>1396</v>
      </c>
      <c r="B437" s="33"/>
      <c r="C437" s="33">
        <v>15</v>
      </c>
      <c r="D437" s="34"/>
      <c r="E437" s="72"/>
      <c r="F437" s="42"/>
    </row>
    <row r="438" spans="1:6" ht="23.45" customHeight="1">
      <c r="A438" s="41" t="s">
        <v>1397</v>
      </c>
      <c r="B438" s="33">
        <v>50</v>
      </c>
      <c r="C438" s="33">
        <v>47</v>
      </c>
      <c r="D438" s="34">
        <f t="shared" si="12"/>
        <v>94</v>
      </c>
      <c r="E438" s="72">
        <f t="shared" si="13"/>
        <v>-4.0816326530612344</v>
      </c>
      <c r="F438" s="42">
        <v>49</v>
      </c>
    </row>
    <row r="439" spans="1:6" ht="23.45" customHeight="1">
      <c r="A439" s="41" t="s">
        <v>1428</v>
      </c>
      <c r="B439" s="33"/>
      <c r="C439" s="33">
        <v>20</v>
      </c>
      <c r="D439" s="34"/>
      <c r="E439" s="72"/>
      <c r="F439" s="42"/>
    </row>
    <row r="440" spans="1:6" ht="23.45" customHeight="1">
      <c r="A440" s="41" t="s">
        <v>1429</v>
      </c>
      <c r="B440" s="33"/>
      <c r="C440" s="33">
        <v>5</v>
      </c>
      <c r="D440" s="34"/>
      <c r="E440" s="72"/>
      <c r="F440" s="42"/>
    </row>
    <row r="441" spans="1:6" ht="23.45" customHeight="1">
      <c r="A441" s="41" t="s">
        <v>1430</v>
      </c>
      <c r="B441" s="33">
        <v>30</v>
      </c>
      <c r="C441" s="33">
        <v>120</v>
      </c>
      <c r="D441" s="34">
        <f t="shared" si="12"/>
        <v>400</v>
      </c>
      <c r="E441" s="72">
        <f t="shared" si="13"/>
        <v>313.79310344827587</v>
      </c>
      <c r="F441" s="42">
        <v>29</v>
      </c>
    </row>
    <row r="442" spans="1:6" ht="23.45" customHeight="1">
      <c r="A442" s="41" t="s">
        <v>1398</v>
      </c>
      <c r="B442" s="33">
        <f>B443</f>
        <v>800</v>
      </c>
      <c r="C442" s="33">
        <f>C443</f>
        <v>488</v>
      </c>
      <c r="D442" s="34">
        <f t="shared" si="12"/>
        <v>61</v>
      </c>
      <c r="E442" s="72">
        <f t="shared" si="13"/>
        <v>-36.540962288686607</v>
      </c>
      <c r="F442" s="42">
        <f>F443</f>
        <v>769</v>
      </c>
    </row>
    <row r="443" spans="1:6" ht="23.45" customHeight="1">
      <c r="A443" s="41" t="s">
        <v>1399</v>
      </c>
      <c r="B443" s="33">
        <v>800</v>
      </c>
      <c r="C443" s="33">
        <v>488</v>
      </c>
      <c r="D443" s="34">
        <f t="shared" si="12"/>
        <v>61</v>
      </c>
      <c r="E443" s="72">
        <f t="shared" si="13"/>
        <v>-36.540962288686607</v>
      </c>
      <c r="F443" s="42">
        <v>769</v>
      </c>
    </row>
    <row r="444" spans="1:6" ht="23.45" customHeight="1">
      <c r="A444" s="41" t="s">
        <v>1444</v>
      </c>
      <c r="B444" s="33">
        <f>SUM(B445:B447)</f>
        <v>30</v>
      </c>
      <c r="C444" s="33"/>
      <c r="D444" s="34">
        <f t="shared" si="12"/>
        <v>0</v>
      </c>
      <c r="E444" s="72">
        <f t="shared" si="13"/>
        <v>-100</v>
      </c>
      <c r="F444" s="42">
        <f>SUM(F445:F447)</f>
        <v>29</v>
      </c>
    </row>
    <row r="445" spans="1:6" ht="23.45" customHeight="1">
      <c r="A445" s="41" t="s">
        <v>1400</v>
      </c>
      <c r="B445" s="33">
        <v>18</v>
      </c>
      <c r="C445" s="33"/>
      <c r="D445" s="34">
        <f t="shared" si="12"/>
        <v>0</v>
      </c>
      <c r="E445" s="72">
        <f t="shared" si="13"/>
        <v>-100</v>
      </c>
      <c r="F445" s="42">
        <v>17</v>
      </c>
    </row>
    <row r="446" spans="1:6" ht="23.45" customHeight="1">
      <c r="A446" s="41" t="s">
        <v>1401</v>
      </c>
      <c r="B446" s="33">
        <v>10</v>
      </c>
      <c r="C446" s="33"/>
      <c r="D446" s="34">
        <f t="shared" si="12"/>
        <v>0</v>
      </c>
      <c r="E446" s="72">
        <f t="shared" si="13"/>
        <v>-100</v>
      </c>
      <c r="F446" s="42">
        <v>10</v>
      </c>
    </row>
    <row r="447" spans="1:6" ht="23.45" customHeight="1">
      <c r="A447" s="41" t="s">
        <v>1402</v>
      </c>
      <c r="B447" s="33">
        <v>2</v>
      </c>
      <c r="C447" s="33"/>
      <c r="D447" s="34">
        <f t="shared" si="12"/>
        <v>0</v>
      </c>
      <c r="E447" s="72">
        <f t="shared" si="13"/>
        <v>-100</v>
      </c>
      <c r="F447" s="42">
        <v>2</v>
      </c>
    </row>
    <row r="448" spans="1:6" ht="23.45" customHeight="1">
      <c r="A448" s="41" t="s">
        <v>1403</v>
      </c>
      <c r="B448" s="33"/>
      <c r="C448" s="33">
        <v>210</v>
      </c>
      <c r="D448" s="34"/>
      <c r="E448" s="72">
        <f t="shared" si="13"/>
        <v>32.075471698113205</v>
      </c>
      <c r="F448" s="42">
        <v>159</v>
      </c>
    </row>
    <row r="449" spans="1:6" ht="23.45" customHeight="1">
      <c r="A449" s="41" t="s">
        <v>1404</v>
      </c>
      <c r="B449" s="33">
        <f>B450</f>
        <v>750</v>
      </c>
      <c r="C449" s="33">
        <f>C450</f>
        <v>267</v>
      </c>
      <c r="D449" s="34">
        <f t="shared" si="12"/>
        <v>35.6</v>
      </c>
      <c r="E449" s="72">
        <f t="shared" si="13"/>
        <v>-64.161073825503365</v>
      </c>
      <c r="F449" s="42">
        <v>745</v>
      </c>
    </row>
    <row r="450" spans="1:6" ht="23.45" customHeight="1">
      <c r="A450" s="41" t="s">
        <v>1405</v>
      </c>
      <c r="B450" s="33">
        <f>B451</f>
        <v>750</v>
      </c>
      <c r="C450" s="33">
        <f>C451</f>
        <v>267</v>
      </c>
      <c r="D450" s="34">
        <f t="shared" si="12"/>
        <v>35.6</v>
      </c>
      <c r="E450" s="72">
        <f t="shared" si="13"/>
        <v>-64.161073825503365</v>
      </c>
      <c r="F450" s="42">
        <v>745</v>
      </c>
    </row>
    <row r="451" spans="1:6" ht="23.45" customHeight="1">
      <c r="A451" s="41" t="s">
        <v>1406</v>
      </c>
      <c r="B451" s="33">
        <v>750</v>
      </c>
      <c r="C451" s="33">
        <v>267</v>
      </c>
      <c r="D451" s="34">
        <f t="shared" si="12"/>
        <v>35.6</v>
      </c>
      <c r="E451" s="72">
        <f t="shared" si="13"/>
        <v>-64.161073825503365</v>
      </c>
      <c r="F451" s="42">
        <v>745</v>
      </c>
    </row>
    <row r="452" spans="1:6" ht="23.45" customHeight="1">
      <c r="A452" s="41" t="s">
        <v>1407</v>
      </c>
      <c r="B452" s="33">
        <f>B453</f>
        <v>8420</v>
      </c>
      <c r="C452" s="33">
        <f>C453</f>
        <v>8566</v>
      </c>
      <c r="D452" s="34">
        <f t="shared" si="12"/>
        <v>101.73396674584323</v>
      </c>
      <c r="E452" s="72">
        <f t="shared" si="13"/>
        <v>27.394408090422374</v>
      </c>
      <c r="F452" s="42">
        <v>6724</v>
      </c>
    </row>
    <row r="453" spans="1:6" ht="23.45" customHeight="1">
      <c r="A453" s="41" t="s">
        <v>1408</v>
      </c>
      <c r="B453" s="33">
        <f>B454</f>
        <v>8420</v>
      </c>
      <c r="C453" s="33">
        <f>C454</f>
        <v>8566</v>
      </c>
      <c r="D453" s="34">
        <f t="shared" ref="D453:D464" si="14">C453/B453*100</f>
        <v>101.73396674584323</v>
      </c>
      <c r="E453" s="72">
        <f t="shared" ref="E453:E464" si="15">C453/F453*100-100</f>
        <v>27.394408090422374</v>
      </c>
      <c r="F453" s="42">
        <v>6724</v>
      </c>
    </row>
    <row r="454" spans="1:6" ht="23.45" customHeight="1">
      <c r="A454" s="41" t="s">
        <v>1409</v>
      </c>
      <c r="B454" s="33">
        <v>8420</v>
      </c>
      <c r="C454" s="33">
        <v>8566</v>
      </c>
      <c r="D454" s="34">
        <f t="shared" si="14"/>
        <v>101.73396674584323</v>
      </c>
      <c r="E454" s="72">
        <f t="shared" si="15"/>
        <v>27.394408090422374</v>
      </c>
      <c r="F454" s="42">
        <v>6724</v>
      </c>
    </row>
    <row r="455" spans="1:6" ht="23.45" customHeight="1">
      <c r="A455" s="41" t="s">
        <v>1410</v>
      </c>
      <c r="B455" s="33">
        <f>B456</f>
        <v>40</v>
      </c>
      <c r="C455" s="33">
        <f>C456</f>
        <v>66</v>
      </c>
      <c r="D455" s="34">
        <f t="shared" si="14"/>
        <v>165</v>
      </c>
      <c r="E455" s="72">
        <f t="shared" si="15"/>
        <v>20</v>
      </c>
      <c r="F455" s="42">
        <v>55</v>
      </c>
    </row>
    <row r="456" spans="1:6" ht="23.45" customHeight="1">
      <c r="A456" s="41" t="s">
        <v>1411</v>
      </c>
      <c r="B456" s="33">
        <v>40</v>
      </c>
      <c r="C456" s="33">
        <v>66</v>
      </c>
      <c r="D456" s="34">
        <f t="shared" si="14"/>
        <v>165</v>
      </c>
      <c r="E456" s="72">
        <f t="shared" si="15"/>
        <v>20</v>
      </c>
      <c r="F456" s="42">
        <v>55</v>
      </c>
    </row>
    <row r="457" spans="1:6" ht="23.45" customHeight="1">
      <c r="A457" s="50" t="s">
        <v>1412</v>
      </c>
      <c r="B457" s="47">
        <f>SUM(B458:B463)</f>
        <v>23567</v>
      </c>
      <c r="C457" s="47">
        <f>SUM(C458:C463)</f>
        <v>25886</v>
      </c>
      <c r="D457" s="29">
        <f t="shared" si="14"/>
        <v>109.84003055119447</v>
      </c>
      <c r="E457" s="76">
        <f t="shared" si="15"/>
        <v>23.915749162278615</v>
      </c>
      <c r="F457" s="42">
        <f>SUM(F458:F463)</f>
        <v>20890</v>
      </c>
    </row>
    <row r="458" spans="1:6" ht="23.45" customHeight="1">
      <c r="A458" s="41" t="s">
        <v>1413</v>
      </c>
      <c r="B458" s="33">
        <v>3000</v>
      </c>
      <c r="C458" s="33">
        <v>2156</v>
      </c>
      <c r="D458" s="34">
        <f t="shared" si="14"/>
        <v>71.866666666666674</v>
      </c>
      <c r="E458" s="72">
        <f t="shared" si="15"/>
        <v>208.88252148997134</v>
      </c>
      <c r="F458" s="42">
        <v>698</v>
      </c>
    </row>
    <row r="459" spans="1:6" ht="23.45" customHeight="1">
      <c r="A459" s="41" t="s">
        <v>1414</v>
      </c>
      <c r="B459" s="33"/>
      <c r="C459" s="33"/>
      <c r="D459" s="34"/>
      <c r="E459" s="72"/>
      <c r="F459" s="42"/>
    </row>
    <row r="460" spans="1:6" ht="23.45" customHeight="1">
      <c r="A460" s="41" t="s">
        <v>1415</v>
      </c>
      <c r="B460" s="33">
        <v>21</v>
      </c>
      <c r="C460" s="33">
        <v>21</v>
      </c>
      <c r="D460" s="34">
        <f t="shared" si="14"/>
        <v>100</v>
      </c>
      <c r="E460" s="72">
        <f t="shared" si="15"/>
        <v>-89.447236180904525</v>
      </c>
      <c r="F460" s="42">
        <v>199</v>
      </c>
    </row>
    <row r="461" spans="1:6" ht="23.45" customHeight="1">
      <c r="A461" s="41" t="s">
        <v>1416</v>
      </c>
      <c r="B461" s="33">
        <v>9791</v>
      </c>
      <c r="C461" s="33">
        <v>12954</v>
      </c>
      <c r="D461" s="34">
        <f t="shared" si="14"/>
        <v>132.30517822490043</v>
      </c>
      <c r="E461" s="72">
        <f t="shared" si="15"/>
        <v>-33.064641140908392</v>
      </c>
      <c r="F461" s="42">
        <v>19353</v>
      </c>
    </row>
    <row r="462" spans="1:6" ht="23.45" customHeight="1">
      <c r="A462" s="41" t="s">
        <v>1417</v>
      </c>
      <c r="B462" s="33">
        <v>755</v>
      </c>
      <c r="C462" s="33">
        <v>755</v>
      </c>
      <c r="D462" s="34">
        <f t="shared" si="14"/>
        <v>100</v>
      </c>
      <c r="E462" s="72">
        <f t="shared" si="15"/>
        <v>17.96875</v>
      </c>
      <c r="F462" s="42">
        <v>640</v>
      </c>
    </row>
    <row r="463" spans="1:6" ht="23.45" customHeight="1">
      <c r="A463" s="41" t="s">
        <v>1418</v>
      </c>
      <c r="B463" s="33">
        <v>10000</v>
      </c>
      <c r="C463" s="33">
        <v>10000</v>
      </c>
      <c r="D463" s="34">
        <f t="shared" si="14"/>
        <v>100</v>
      </c>
      <c r="E463" s="72"/>
      <c r="F463" s="42"/>
    </row>
    <row r="464" spans="1:6" ht="23.45" customHeight="1">
      <c r="A464" s="39" t="s">
        <v>1431</v>
      </c>
      <c r="B464" s="47">
        <f>B457+B4</f>
        <v>318567</v>
      </c>
      <c r="C464" s="47">
        <f>C457+C4</f>
        <v>328798</v>
      </c>
      <c r="D464" s="34">
        <f t="shared" si="14"/>
        <v>103.21156930881101</v>
      </c>
      <c r="E464" s="72">
        <f t="shared" si="15"/>
        <v>8.7719414321726106</v>
      </c>
      <c r="F464" s="42">
        <f>F4+F457</f>
        <v>302282</v>
      </c>
    </row>
  </sheetData>
  <mergeCells count="2">
    <mergeCell ref="A1:E1"/>
    <mergeCell ref="D2:E2"/>
  </mergeCells>
  <phoneticPr fontId="4" type="noConversion"/>
  <conditionalFormatting sqref="A10 E3:E464">
    <cfRule type="cellIs" dxfId="6" priority="7" stopIfTrue="1" operator="equal">
      <formula>0</formula>
    </cfRule>
  </conditionalFormatting>
  <conditionalFormatting sqref="E2:E464">
    <cfRule type="cellIs" dxfId="5" priority="6" stopIfTrue="1" operator="equal">
      <formula>0</formula>
    </cfRule>
  </conditionalFormatting>
  <conditionalFormatting sqref="E3:E464">
    <cfRule type="cellIs" dxfId="4" priority="5" stopIfTrue="1" operator="equal">
      <formula>0</formula>
    </cfRule>
  </conditionalFormatting>
  <conditionalFormatting sqref="E3:E464">
    <cfRule type="cellIs" dxfId="3" priority="4" stopIfTrue="1" operator="equal">
      <formula>0</formula>
    </cfRule>
  </conditionalFormatting>
  <conditionalFormatting sqref="E30:E36">
    <cfRule type="cellIs" dxfId="2" priority="3" stopIfTrue="1" operator="equal">
      <formula>0</formula>
    </cfRule>
  </conditionalFormatting>
  <conditionalFormatting sqref="E30:E36">
    <cfRule type="cellIs" dxfId="1" priority="2" stopIfTrue="1" operator="equal">
      <formula>0</formula>
    </cfRule>
  </conditionalFormatting>
  <conditionalFormatting sqref="E30:E3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showGridLines="0" showZeros="0" workbookViewId="0">
      <selection activeCell="I10" sqref="I10"/>
    </sheetView>
  </sheetViews>
  <sheetFormatPr defaultRowHeight="13.5"/>
  <cols>
    <col min="1" max="1" width="26.625" style="55" customWidth="1"/>
    <col min="2" max="2" width="15.875" style="56" customWidth="1"/>
    <col min="3" max="3" width="14.625" style="55" customWidth="1"/>
    <col min="4" max="4" width="14.875" style="69" hidden="1" customWidth="1"/>
    <col min="5" max="5" width="16.625" style="56" customWidth="1"/>
    <col min="6" max="16384" width="9" style="53"/>
  </cols>
  <sheetData>
    <row r="1" spans="1:5" s="52" customFormat="1" ht="24" customHeight="1">
      <c r="A1" s="95" t="s">
        <v>1437</v>
      </c>
      <c r="B1" s="95"/>
      <c r="C1" s="95"/>
      <c r="D1" s="95"/>
      <c r="E1" s="95"/>
    </row>
    <row r="2" spans="1:5" ht="23.25" customHeight="1">
      <c r="D2" s="57"/>
      <c r="E2" s="58" t="s">
        <v>0</v>
      </c>
    </row>
    <row r="3" spans="1:5" ht="31.5" customHeight="1">
      <c r="A3" s="59" t="s">
        <v>343</v>
      </c>
      <c r="B3" s="59" t="s">
        <v>1438</v>
      </c>
      <c r="C3" s="59" t="s">
        <v>1057</v>
      </c>
      <c r="D3" s="60" t="s">
        <v>344</v>
      </c>
      <c r="E3" s="59" t="s">
        <v>1059</v>
      </c>
    </row>
    <row r="4" spans="1:5" s="54" customFormat="1" ht="25.5" customHeight="1">
      <c r="A4" s="61" t="s">
        <v>345</v>
      </c>
      <c r="B4" s="62">
        <f>B5+B10+B21+B22+B23+B27+B28+B29+B30+B36+B37+B38+B39+B40+B41</f>
        <v>91000</v>
      </c>
      <c r="C4" s="62">
        <f>C5+C10+C21+C22+C23+C27+C28+C29+C30+C36+C37+C38+C39+C40+C41</f>
        <v>96606</v>
      </c>
      <c r="D4" s="62">
        <f>D5+D10+D21+D22+D23+D27+D28+D29+D30+D36+D37+D38+D39+D40+D41</f>
        <v>73049</v>
      </c>
      <c r="E4" s="63">
        <f t="shared" ref="E4:E21" si="0">(C4/B4)</f>
        <v>1.0616043956043957</v>
      </c>
    </row>
    <row r="5" spans="1:5" ht="25.5" customHeight="1">
      <c r="A5" s="64" t="s">
        <v>346</v>
      </c>
      <c r="B5" s="65">
        <f>SUM(B6:B9)</f>
        <v>45490</v>
      </c>
      <c r="C5" s="65">
        <f>SUM(C6:C9)</f>
        <v>50572</v>
      </c>
      <c r="D5" s="65">
        <f>SUM(D6:D9)</f>
        <v>36526</v>
      </c>
      <c r="E5" s="66">
        <f t="shared" si="0"/>
        <v>1.1117168608485382</v>
      </c>
    </row>
    <row r="6" spans="1:5" ht="25.5" customHeight="1">
      <c r="A6" s="64" t="s">
        <v>347</v>
      </c>
      <c r="B6" s="67">
        <v>32900</v>
      </c>
      <c r="C6" s="65">
        <v>36447</v>
      </c>
      <c r="D6" s="65">
        <v>24885</v>
      </c>
      <c r="E6" s="66">
        <f t="shared" si="0"/>
        <v>1.1078115501519756</v>
      </c>
    </row>
    <row r="7" spans="1:5" ht="25.5" customHeight="1">
      <c r="A7" s="64" t="s">
        <v>348</v>
      </c>
      <c r="B7" s="67">
        <v>6300</v>
      </c>
      <c r="C7" s="65">
        <v>6866</v>
      </c>
      <c r="D7" s="65">
        <v>4341</v>
      </c>
      <c r="E7" s="66">
        <f t="shared" si="0"/>
        <v>1.0898412698412698</v>
      </c>
    </row>
    <row r="8" spans="1:5" ht="25.5" customHeight="1">
      <c r="A8" s="64" t="s">
        <v>349</v>
      </c>
      <c r="B8" s="67">
        <v>3900</v>
      </c>
      <c r="C8" s="65">
        <v>4708</v>
      </c>
      <c r="D8" s="65">
        <v>5157</v>
      </c>
      <c r="E8" s="66">
        <f t="shared" si="0"/>
        <v>1.2071794871794872</v>
      </c>
    </row>
    <row r="9" spans="1:5" ht="25.5" customHeight="1">
      <c r="A9" s="64" t="s">
        <v>350</v>
      </c>
      <c r="B9" s="67">
        <v>2390</v>
      </c>
      <c r="C9" s="65">
        <v>2551</v>
      </c>
      <c r="D9" s="65">
        <v>2143</v>
      </c>
      <c r="E9" s="66">
        <f t="shared" si="0"/>
        <v>1.0673640167364016</v>
      </c>
    </row>
    <row r="10" spans="1:5" ht="25.5" customHeight="1">
      <c r="A10" s="64" t="s">
        <v>351</v>
      </c>
      <c r="B10" s="65">
        <f>SUM(B11:B20)</f>
        <v>7770</v>
      </c>
      <c r="C10" s="65">
        <f>SUM(C11:C20)</f>
        <v>7759</v>
      </c>
      <c r="D10" s="65">
        <f>SUM(D11:D20)</f>
        <v>6326</v>
      </c>
      <c r="E10" s="66">
        <f t="shared" si="0"/>
        <v>0.99858429858429854</v>
      </c>
    </row>
    <row r="11" spans="1:5" ht="25.5" customHeight="1">
      <c r="A11" s="64" t="s">
        <v>352</v>
      </c>
      <c r="B11" s="67">
        <v>3500</v>
      </c>
      <c r="C11" s="65">
        <v>3396</v>
      </c>
      <c r="D11" s="65">
        <v>3344</v>
      </c>
      <c r="E11" s="66">
        <f t="shared" si="0"/>
        <v>0.97028571428571431</v>
      </c>
    </row>
    <row r="12" spans="1:5" ht="25.5" customHeight="1">
      <c r="A12" s="64" t="s">
        <v>353</v>
      </c>
      <c r="B12" s="67">
        <v>40</v>
      </c>
      <c r="C12" s="65">
        <v>27</v>
      </c>
      <c r="D12" s="65">
        <v>31</v>
      </c>
      <c r="E12" s="66">
        <f t="shared" si="0"/>
        <v>0.67500000000000004</v>
      </c>
    </row>
    <row r="13" spans="1:5" ht="25.5" customHeight="1">
      <c r="A13" s="64" t="s">
        <v>354</v>
      </c>
      <c r="B13" s="67">
        <v>100</v>
      </c>
      <c r="C13" s="65">
        <v>96</v>
      </c>
      <c r="D13" s="65">
        <v>76</v>
      </c>
      <c r="E13" s="66">
        <f t="shared" si="0"/>
        <v>0.96</v>
      </c>
    </row>
    <row r="14" spans="1:5" ht="25.5" customHeight="1">
      <c r="A14" s="64" t="s">
        <v>355</v>
      </c>
      <c r="B14" s="67">
        <v>15</v>
      </c>
      <c r="C14" s="65">
        <v>12</v>
      </c>
      <c r="D14" s="65">
        <v>21</v>
      </c>
      <c r="E14" s="66">
        <f t="shared" si="0"/>
        <v>0.8</v>
      </c>
    </row>
    <row r="15" spans="1:5" ht="25.5" customHeight="1">
      <c r="A15" s="64" t="s">
        <v>356</v>
      </c>
      <c r="B15" s="67">
        <v>1895</v>
      </c>
      <c r="C15" s="65">
        <v>2014</v>
      </c>
      <c r="D15" s="65">
        <v>1218</v>
      </c>
      <c r="E15" s="66">
        <f t="shared" si="0"/>
        <v>1.0627968337730871</v>
      </c>
    </row>
    <row r="16" spans="1:5" ht="25.5" customHeight="1">
      <c r="A16" s="64" t="s">
        <v>357</v>
      </c>
      <c r="B16" s="67">
        <v>800</v>
      </c>
      <c r="C16" s="65">
        <v>451</v>
      </c>
      <c r="D16" s="65">
        <v>771</v>
      </c>
      <c r="E16" s="66">
        <f t="shared" si="0"/>
        <v>0.56374999999999997</v>
      </c>
    </row>
    <row r="17" spans="1:5" ht="25.5" customHeight="1">
      <c r="A17" s="64" t="s">
        <v>358</v>
      </c>
      <c r="B17" s="67">
        <v>20</v>
      </c>
      <c r="C17" s="65">
        <v>9</v>
      </c>
      <c r="D17" s="65"/>
      <c r="E17" s="66">
        <f t="shared" si="0"/>
        <v>0.45</v>
      </c>
    </row>
    <row r="18" spans="1:5" ht="25.5" customHeight="1">
      <c r="A18" s="64" t="s">
        <v>359</v>
      </c>
      <c r="B18" s="67">
        <v>50</v>
      </c>
      <c r="C18" s="65">
        <v>73</v>
      </c>
      <c r="D18" s="65">
        <v>162</v>
      </c>
      <c r="E18" s="66">
        <f t="shared" si="0"/>
        <v>1.46</v>
      </c>
    </row>
    <row r="19" spans="1:5" ht="25.5" customHeight="1">
      <c r="A19" s="64" t="s">
        <v>360</v>
      </c>
      <c r="B19" s="67">
        <v>150</v>
      </c>
      <c r="C19" s="65">
        <v>181</v>
      </c>
      <c r="D19" s="65">
        <v>143</v>
      </c>
      <c r="E19" s="66">
        <f t="shared" si="0"/>
        <v>1.2066666666666668</v>
      </c>
    </row>
    <row r="20" spans="1:5" ht="25.5" customHeight="1">
      <c r="A20" s="64" t="s">
        <v>361</v>
      </c>
      <c r="B20" s="67">
        <v>1200</v>
      </c>
      <c r="C20" s="65">
        <v>1500</v>
      </c>
      <c r="D20" s="65">
        <v>560</v>
      </c>
      <c r="E20" s="66">
        <f t="shared" si="0"/>
        <v>1.25</v>
      </c>
    </row>
    <row r="21" spans="1:5" ht="25.5" customHeight="1">
      <c r="A21" s="64" t="s">
        <v>362</v>
      </c>
      <c r="B21" s="67">
        <v>50</v>
      </c>
      <c r="C21" s="65">
        <v>38</v>
      </c>
      <c r="D21" s="65">
        <v>207</v>
      </c>
      <c r="E21" s="68">
        <f t="shared" si="0"/>
        <v>0.76</v>
      </c>
    </row>
    <row r="22" spans="1:5" ht="25.5" customHeight="1">
      <c r="A22" s="64" t="s">
        <v>363</v>
      </c>
      <c r="B22" s="67"/>
      <c r="C22" s="65"/>
      <c r="D22" s="65"/>
      <c r="E22" s="68"/>
    </row>
    <row r="23" spans="1:5" ht="25.5" customHeight="1">
      <c r="A23" s="64" t="s">
        <v>364</v>
      </c>
      <c r="B23" s="65">
        <f>SUM(B24:B26)</f>
        <v>35320</v>
      </c>
      <c r="C23" s="65">
        <f>SUM(C24:C26)</f>
        <v>35751</v>
      </c>
      <c r="D23" s="65">
        <f>SUM(D24:D26)</f>
        <v>22460</v>
      </c>
      <c r="E23" s="68">
        <f>(C23/B23)</f>
        <v>1.012202718006795</v>
      </c>
    </row>
    <row r="24" spans="1:5" ht="25.5" customHeight="1">
      <c r="A24" s="64" t="s">
        <v>365</v>
      </c>
      <c r="B24" s="67">
        <v>33320</v>
      </c>
      <c r="C24" s="65">
        <v>33779</v>
      </c>
      <c r="D24" s="65">
        <v>20488</v>
      </c>
      <c r="E24" s="68">
        <f>(C24/B24)</f>
        <v>1.0137755102040817</v>
      </c>
    </row>
    <row r="25" spans="1:5" ht="25.5" customHeight="1">
      <c r="A25" s="64" t="s">
        <v>366</v>
      </c>
      <c r="B25" s="67">
        <v>2000</v>
      </c>
      <c r="C25" s="65">
        <v>1972</v>
      </c>
      <c r="D25" s="65">
        <v>1972</v>
      </c>
      <c r="E25" s="68">
        <f>(C25/B25)</f>
        <v>0.98599999999999999</v>
      </c>
    </row>
    <row r="26" spans="1:5" ht="25.5" customHeight="1">
      <c r="A26" s="64" t="s">
        <v>367</v>
      </c>
      <c r="B26" s="67"/>
      <c r="C26" s="65"/>
      <c r="D26" s="65"/>
      <c r="E26" s="68"/>
    </row>
    <row r="27" spans="1:5" ht="25.5" customHeight="1">
      <c r="A27" s="64" t="s">
        <v>368</v>
      </c>
      <c r="B27" s="67">
        <v>50</v>
      </c>
      <c r="C27" s="65">
        <v>56</v>
      </c>
      <c r="D27" s="65">
        <v>69</v>
      </c>
      <c r="E27" s="68">
        <f>(C27/B27)</f>
        <v>1.1200000000000001</v>
      </c>
    </row>
    <row r="28" spans="1:5" ht="25.5" customHeight="1">
      <c r="A28" s="64" t="s">
        <v>369</v>
      </c>
      <c r="B28" s="67"/>
      <c r="C28" s="65"/>
      <c r="D28" s="65"/>
      <c r="E28" s="68"/>
    </row>
    <row r="29" spans="1:5" ht="25.5" customHeight="1">
      <c r="A29" s="64" t="s">
        <v>370</v>
      </c>
      <c r="B29" s="67"/>
      <c r="C29" s="65"/>
      <c r="D29" s="65"/>
      <c r="E29" s="68"/>
    </row>
    <row r="30" spans="1:5" ht="25.5" customHeight="1">
      <c r="A30" s="64" t="s">
        <v>371</v>
      </c>
      <c r="B30" s="65">
        <f>SUM(B31:B35)</f>
        <v>2320</v>
      </c>
      <c r="C30" s="65">
        <f>SUM(C31:C35)</f>
        <v>2430</v>
      </c>
      <c r="D30" s="65">
        <f>SUM(D31:D35)</f>
        <v>7461</v>
      </c>
      <c r="E30" s="66">
        <f>(C30/B30)</f>
        <v>1.0474137931034482</v>
      </c>
    </row>
    <row r="31" spans="1:5" ht="25.5" customHeight="1">
      <c r="A31" s="64" t="s">
        <v>372</v>
      </c>
      <c r="B31" s="67">
        <v>1300</v>
      </c>
      <c r="C31" s="65">
        <v>1364</v>
      </c>
      <c r="D31" s="65">
        <v>734</v>
      </c>
      <c r="E31" s="66">
        <f>(C31/B31)</f>
        <v>1.0492307692307692</v>
      </c>
    </row>
    <row r="32" spans="1:5" ht="25.5" customHeight="1">
      <c r="A32" s="64" t="s">
        <v>373</v>
      </c>
      <c r="B32" s="67">
        <v>20</v>
      </c>
      <c r="C32" s="65">
        <v>35</v>
      </c>
      <c r="D32" s="65">
        <v>14</v>
      </c>
      <c r="E32" s="66">
        <f>(C32/B32)</f>
        <v>1.75</v>
      </c>
    </row>
    <row r="33" spans="1:5" ht="25.5" customHeight="1">
      <c r="A33" s="64" t="s">
        <v>374</v>
      </c>
      <c r="B33" s="67"/>
      <c r="C33" s="65"/>
      <c r="D33" s="65"/>
      <c r="E33" s="66"/>
    </row>
    <row r="34" spans="1:5" ht="25.5" customHeight="1">
      <c r="A34" s="64" t="s">
        <v>375</v>
      </c>
      <c r="B34" s="67">
        <v>500</v>
      </c>
      <c r="C34" s="65">
        <v>526</v>
      </c>
      <c r="D34" s="65">
        <v>6640</v>
      </c>
      <c r="E34" s="66">
        <f>(C34/B34)</f>
        <v>1.052</v>
      </c>
    </row>
    <row r="35" spans="1:5" ht="25.5" customHeight="1">
      <c r="A35" s="64" t="s">
        <v>376</v>
      </c>
      <c r="B35" s="67">
        <v>500</v>
      </c>
      <c r="C35" s="65">
        <v>505</v>
      </c>
      <c r="D35" s="65">
        <v>73</v>
      </c>
      <c r="E35" s="66">
        <f>(C35/B35)</f>
        <v>1.01</v>
      </c>
    </row>
    <row r="36" spans="1:5" ht="25.5" customHeight="1">
      <c r="A36" s="64" t="s">
        <v>377</v>
      </c>
      <c r="B36" s="67"/>
      <c r="C36" s="65"/>
      <c r="D36" s="65"/>
      <c r="E36" s="66"/>
    </row>
    <row r="37" spans="1:5" ht="25.5" customHeight="1">
      <c r="A37" s="64" t="s">
        <v>378</v>
      </c>
      <c r="B37" s="67"/>
      <c r="C37" s="65"/>
      <c r="D37" s="65"/>
      <c r="E37" s="68"/>
    </row>
    <row r="38" spans="1:5" ht="25.5" customHeight="1">
      <c r="A38" s="64" t="s">
        <v>379</v>
      </c>
      <c r="B38" s="67"/>
      <c r="C38" s="65"/>
      <c r="D38" s="65"/>
      <c r="E38" s="68"/>
    </row>
    <row r="39" spans="1:5" ht="25.5" customHeight="1">
      <c r="A39" s="64" t="s">
        <v>380</v>
      </c>
      <c r="B39" s="67"/>
      <c r="C39" s="65"/>
      <c r="D39" s="65"/>
      <c r="E39" s="68"/>
    </row>
    <row r="40" spans="1:5" ht="25.5" customHeight="1">
      <c r="A40" s="64" t="s">
        <v>381</v>
      </c>
      <c r="B40" s="67"/>
      <c r="C40" s="65"/>
      <c r="D40" s="65"/>
      <c r="E40" s="68"/>
    </row>
    <row r="41" spans="1:5" ht="25.5" customHeight="1">
      <c r="A41" s="64" t="s">
        <v>382</v>
      </c>
      <c r="B41" s="67"/>
      <c r="C41" s="65"/>
      <c r="D41" s="65"/>
      <c r="E41" s="68"/>
    </row>
    <row r="42" spans="1:5">
      <c r="A42" s="96"/>
      <c r="B42" s="97"/>
      <c r="C42" s="97"/>
      <c r="D42" s="97"/>
    </row>
  </sheetData>
  <sheetProtection formatCells="0" formatColumns="0" formatRows="0"/>
  <mergeCells count="2">
    <mergeCell ref="A1:E1"/>
    <mergeCell ref="A42:D42"/>
  </mergeCells>
  <phoneticPr fontId="4" type="noConversion"/>
  <printOptions horizontalCentered="1"/>
  <pageMargins left="0.59" right="0.59" top="0.55000000000000004" bottom="0.59" header="0" footer="0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B11" sqref="B11"/>
    </sheetView>
  </sheetViews>
  <sheetFormatPr defaultColWidth="9" defaultRowHeight="14.25"/>
  <cols>
    <col min="1" max="1" width="54.75" customWidth="1"/>
    <col min="2" max="2" width="24.25" customWidth="1"/>
  </cols>
  <sheetData>
    <row r="1" spans="1:4" ht="51.75" customHeight="1">
      <c r="A1" s="98" t="s">
        <v>1460</v>
      </c>
      <c r="B1" s="98"/>
    </row>
    <row r="2" spans="1:4" ht="23.25" customHeight="1">
      <c r="A2" s="78"/>
      <c r="B2" s="79" t="s">
        <v>1445</v>
      </c>
    </row>
    <row r="3" spans="1:4" ht="36" customHeight="1">
      <c r="A3" s="80" t="s">
        <v>1446</v>
      </c>
      <c r="B3" s="81" t="s">
        <v>1447</v>
      </c>
    </row>
    <row r="4" spans="1:4" ht="36" customHeight="1">
      <c r="A4" s="82" t="s">
        <v>1448</v>
      </c>
      <c r="B4" s="83">
        <f>SUM(B5:B9)</f>
        <v>11415</v>
      </c>
    </row>
    <row r="5" spans="1:4" ht="36" customHeight="1">
      <c r="A5" s="84" t="s">
        <v>1449</v>
      </c>
      <c r="B5" s="83">
        <v>2238</v>
      </c>
      <c r="D5" s="36"/>
    </row>
    <row r="6" spans="1:4" ht="36" customHeight="1">
      <c r="A6" s="84" t="s">
        <v>1450</v>
      </c>
      <c r="B6" s="83">
        <v>794</v>
      </c>
      <c r="D6" s="36"/>
    </row>
    <row r="7" spans="1:4" ht="36" customHeight="1">
      <c r="A7" s="84" t="s">
        <v>1451</v>
      </c>
      <c r="B7" s="83">
        <v>33</v>
      </c>
      <c r="D7" s="36"/>
    </row>
    <row r="8" spans="1:4" ht="36" customHeight="1">
      <c r="A8" s="84" t="s">
        <v>1452</v>
      </c>
      <c r="B8" s="83">
        <v>2</v>
      </c>
      <c r="D8" s="36"/>
    </row>
    <row r="9" spans="1:4" ht="36" customHeight="1">
      <c r="A9" s="84" t="s">
        <v>1453</v>
      </c>
      <c r="B9" s="83">
        <v>8348</v>
      </c>
      <c r="D9" s="36"/>
    </row>
    <row r="10" spans="1:4" ht="36" customHeight="1">
      <c r="A10" s="84" t="s">
        <v>1454</v>
      </c>
      <c r="B10" s="83">
        <f>B11+B14+B15</f>
        <v>144926</v>
      </c>
    </row>
    <row r="11" spans="1:4" ht="36" customHeight="1">
      <c r="A11" s="84" t="s">
        <v>1455</v>
      </c>
      <c r="B11" s="83">
        <f>B12+B13</f>
        <v>113771</v>
      </c>
      <c r="D11" s="18">
        <f>D12+D13</f>
        <v>0</v>
      </c>
    </row>
    <row r="12" spans="1:4" ht="36" customHeight="1">
      <c r="A12" s="84" t="s">
        <v>1456</v>
      </c>
      <c r="B12" s="89">
        <v>38626</v>
      </c>
    </row>
    <row r="13" spans="1:4" ht="36" customHeight="1">
      <c r="A13" s="84" t="s">
        <v>1457</v>
      </c>
      <c r="B13" s="89">
        <v>75145</v>
      </c>
    </row>
    <row r="14" spans="1:4" ht="36" customHeight="1">
      <c r="A14" s="84" t="s">
        <v>1458</v>
      </c>
      <c r="B14" s="89">
        <v>16633</v>
      </c>
    </row>
    <row r="15" spans="1:4" ht="36" customHeight="1">
      <c r="A15" s="84" t="s">
        <v>1459</v>
      </c>
      <c r="B15" s="89">
        <v>14522</v>
      </c>
    </row>
  </sheetData>
  <mergeCells count="1">
    <mergeCell ref="A1:B1"/>
  </mergeCells>
  <phoneticPr fontId="1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J18" sqref="J18"/>
    </sheetView>
  </sheetViews>
  <sheetFormatPr defaultColWidth="9" defaultRowHeight="14.25"/>
  <cols>
    <col min="1" max="1" width="11.375" customWidth="1"/>
    <col min="2" max="8" width="10" customWidth="1"/>
  </cols>
  <sheetData>
    <row r="1" spans="1:8" ht="40.5" customHeight="1">
      <c r="A1" s="99" t="s">
        <v>1470</v>
      </c>
      <c r="B1" s="99"/>
      <c r="C1" s="99"/>
      <c r="D1" s="99"/>
      <c r="E1" s="99"/>
      <c r="F1" s="99"/>
      <c r="G1" s="99"/>
      <c r="H1" s="99"/>
    </row>
    <row r="2" spans="1:8" ht="28.5" customHeight="1">
      <c r="A2" s="85"/>
      <c r="B2" s="85"/>
      <c r="C2" s="85"/>
      <c r="D2" s="85"/>
      <c r="E2" s="85"/>
      <c r="F2" s="100" t="s">
        <v>1445</v>
      </c>
      <c r="G2" s="100"/>
      <c r="H2" s="100"/>
    </row>
    <row r="3" spans="1:8" ht="41.25" customHeight="1">
      <c r="A3" s="86" t="s">
        <v>1461</v>
      </c>
      <c r="B3" s="86" t="s">
        <v>1462</v>
      </c>
      <c r="C3" s="86" t="s">
        <v>1463</v>
      </c>
      <c r="D3" s="86" t="s">
        <v>1464</v>
      </c>
      <c r="E3" s="86" t="s">
        <v>1465</v>
      </c>
      <c r="F3" s="86" t="s">
        <v>1466</v>
      </c>
      <c r="G3" s="86" t="s">
        <v>1467</v>
      </c>
      <c r="H3" s="86" t="s">
        <v>1468</v>
      </c>
    </row>
    <row r="4" spans="1:8" ht="41.25" customHeight="1">
      <c r="A4" s="87"/>
      <c r="B4" s="87"/>
      <c r="C4" s="87"/>
      <c r="D4" s="87"/>
      <c r="E4" s="87"/>
      <c r="F4" s="87"/>
      <c r="G4" s="87"/>
      <c r="H4" s="87"/>
    </row>
    <row r="5" spans="1:8" ht="41.25" customHeight="1">
      <c r="A5" s="87"/>
      <c r="B5" s="87"/>
      <c r="C5" s="87"/>
      <c r="D5" s="87"/>
      <c r="E5" s="87"/>
      <c r="F5" s="87"/>
      <c r="G5" s="87"/>
      <c r="H5" s="87"/>
    </row>
    <row r="6" spans="1:8" ht="41.25" customHeight="1">
      <c r="A6" s="87"/>
      <c r="B6" s="87"/>
      <c r="C6" s="87"/>
      <c r="D6" s="87"/>
      <c r="E6" s="87"/>
      <c r="F6" s="87"/>
      <c r="G6" s="87"/>
      <c r="H6" s="87"/>
    </row>
    <row r="7" spans="1:8" ht="41.25" customHeight="1">
      <c r="A7" s="87"/>
      <c r="B7" s="87"/>
      <c r="C7" s="87"/>
      <c r="D7" s="87"/>
      <c r="E7" s="87"/>
      <c r="F7" s="87"/>
      <c r="G7" s="87"/>
      <c r="H7" s="87"/>
    </row>
    <row r="8" spans="1:8" ht="41.25" customHeight="1">
      <c r="A8" s="87"/>
      <c r="B8" s="87"/>
      <c r="C8" s="87"/>
      <c r="D8" s="87"/>
      <c r="E8" s="87"/>
      <c r="F8" s="87"/>
      <c r="G8" s="87"/>
      <c r="H8" s="87"/>
    </row>
    <row r="9" spans="1:8" ht="41.25" customHeight="1">
      <c r="A9" s="87"/>
      <c r="B9" s="87"/>
      <c r="C9" s="87"/>
      <c r="D9" s="87"/>
      <c r="E9" s="87"/>
      <c r="F9" s="87"/>
      <c r="G9" s="87"/>
      <c r="H9" s="87"/>
    </row>
    <row r="10" spans="1:8" ht="41.25" customHeight="1">
      <c r="A10" s="87"/>
      <c r="B10" s="87"/>
      <c r="C10" s="87"/>
      <c r="D10" s="87"/>
      <c r="E10" s="87"/>
      <c r="F10" s="87"/>
      <c r="G10" s="87"/>
      <c r="H10" s="87"/>
    </row>
    <row r="11" spans="1:8" ht="22.5" customHeight="1">
      <c r="A11" s="88" t="s">
        <v>1469</v>
      </c>
    </row>
  </sheetData>
  <mergeCells count="2">
    <mergeCell ref="A1:H1"/>
    <mergeCell ref="F2:H2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本级17支预 (原)</vt:lpstr>
      <vt:lpstr>19收入决算</vt:lpstr>
      <vt:lpstr>19支出决算</vt:lpstr>
      <vt:lpstr>19基本支出决算</vt:lpstr>
      <vt:lpstr>19年一般公共预算税收返还和转移支付决算</vt:lpstr>
      <vt:lpstr>专项转移支付分地区、分项目决算</vt:lpstr>
      <vt:lpstr>'19基本支出决算'!Print_Titles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张洁</dc:creator>
  <cp:lastModifiedBy>刘伟</cp:lastModifiedBy>
  <cp:lastPrinted>2019-07-09T01:11:35Z</cp:lastPrinted>
  <dcterms:created xsi:type="dcterms:W3CDTF">2015-12-21T02:14:09Z</dcterms:created>
  <dcterms:modified xsi:type="dcterms:W3CDTF">2020-07-08T07:29:43Z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