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 tabRatio="789" activeTab="4"/>
  </bookViews>
  <sheets>
    <sheet name="基金23收执" sheetId="6" r:id="rId1"/>
    <sheet name="基金23支执" sheetId="12" r:id="rId2"/>
    <sheet name="基金24收预" sheetId="10" r:id="rId3"/>
    <sheet name="基金24支预" sheetId="13" r:id="rId4"/>
    <sheet name="2024年嵊泗县政府对下政府性基金预算转移支付预算表" sheetId="14" r:id="rId5"/>
  </sheets>
  <definedNames>
    <definedName name="_xlnm.Print_Area" localSheetId="0">基金23收执!$A$1:$E$19</definedName>
    <definedName name="_xlnm.Print_Area" localSheetId="2">基金24收预!$A$1:$D$19</definedName>
    <definedName name="_xlnm.Print_Titles" localSheetId="0">基金23收执!$3:$3</definedName>
    <definedName name="_xlnm.Print_Titles" localSheetId="1">基金23支执!$3:$3</definedName>
    <definedName name="_xlnm.Print_Titles" localSheetId="2">基金24收预!$3:$3</definedName>
    <definedName name="_xlnm.Print_Titles" localSheetId="3">基金24支预!$3:$3</definedName>
  </definedNames>
  <calcPr calcId="144525"/>
</workbook>
</file>

<file path=xl/sharedStrings.xml><?xml version="1.0" encoding="utf-8"?>
<sst xmlns="http://schemas.openxmlformats.org/spreadsheetml/2006/main" count="151" uniqueCount="90">
  <si>
    <t>嵊泗县2023年政府性基金预算收入执行情况</t>
  </si>
  <si>
    <t>单位：万元</t>
  </si>
  <si>
    <r>
      <rPr>
        <b/>
        <sz val="12"/>
        <color indexed="8"/>
        <rFont val="宋体"/>
        <charset val="134"/>
      </rPr>
      <t>项</t>
    </r>
    <r>
      <rPr>
        <b/>
        <sz val="12"/>
        <color indexed="8"/>
        <rFont val="Times New Roman"/>
        <charset val="134"/>
      </rPr>
      <t xml:space="preserve">     </t>
    </r>
    <r>
      <rPr>
        <b/>
        <sz val="12"/>
        <color indexed="8"/>
        <rFont val="宋体"/>
        <charset val="134"/>
      </rPr>
      <t>目</t>
    </r>
  </si>
  <si>
    <r>
      <rPr>
        <b/>
        <sz val="12"/>
        <rFont val="Times New Roman"/>
        <charset val="134"/>
      </rPr>
      <t>2023</t>
    </r>
    <r>
      <rPr>
        <b/>
        <sz val="12"/>
        <rFont val="宋体"/>
        <charset val="134"/>
      </rPr>
      <t>年调整预算数</t>
    </r>
  </si>
  <si>
    <r>
      <rPr>
        <b/>
        <sz val="12"/>
        <rFont val="Times New Roman"/>
        <charset val="134"/>
      </rPr>
      <t>2023</t>
    </r>
    <r>
      <rPr>
        <b/>
        <sz val="12"/>
        <rFont val="宋体"/>
        <charset val="134"/>
      </rPr>
      <t>年执行数</t>
    </r>
  </si>
  <si>
    <r>
      <rPr>
        <b/>
        <sz val="12"/>
        <rFont val="宋体"/>
        <charset val="134"/>
      </rPr>
      <t>为调整预算</t>
    </r>
    <r>
      <rPr>
        <b/>
        <sz val="12"/>
        <rFont val="Times New Roman"/>
        <charset val="134"/>
      </rPr>
      <t>%</t>
    </r>
  </si>
  <si>
    <r>
      <rPr>
        <b/>
        <sz val="12"/>
        <color indexed="8"/>
        <rFont val="宋体"/>
        <charset val="134"/>
      </rPr>
      <t>增长</t>
    </r>
    <r>
      <rPr>
        <b/>
        <sz val="12"/>
        <color indexed="8"/>
        <rFont val="Times New Roman"/>
        <charset val="134"/>
      </rPr>
      <t>%</t>
    </r>
  </si>
  <si>
    <t>一、本级收入</t>
  </si>
  <si>
    <t>（一）国有土地使用权出让收入</t>
  </si>
  <si>
    <t>（二）国有土地收益基金收入</t>
  </si>
  <si>
    <t>（三）农业土地开发资金收入</t>
  </si>
  <si>
    <t>（四）城市基础设施配套费收入</t>
  </si>
  <si>
    <t>（五）彩票公益金收入</t>
  </si>
  <si>
    <t>（六）污水处理费收入</t>
  </si>
  <si>
    <t>（七）其他政府性基金收入</t>
  </si>
  <si>
    <t>二、转移性收入</t>
  </si>
  <si>
    <t>（一）上级转移支付收入</t>
  </si>
  <si>
    <t xml:space="preserve">      省级转移支付收入</t>
  </si>
  <si>
    <t xml:space="preserve">      市级转移支付收入</t>
  </si>
  <si>
    <t>（二）调入资金</t>
  </si>
  <si>
    <t>（三）地方政府专项债务转贷收入</t>
  </si>
  <si>
    <t>（四）上年结余收入</t>
  </si>
  <si>
    <t>收入合计</t>
  </si>
  <si>
    <t>嵊泗县2023年政府性基金预算支出执行情况</t>
  </si>
  <si>
    <r>
      <rPr>
        <b/>
        <sz val="12"/>
        <color indexed="8"/>
        <rFont val="宋体"/>
        <charset val="134"/>
      </rPr>
      <t>项</t>
    </r>
    <r>
      <rPr>
        <b/>
        <sz val="12"/>
        <color indexed="8"/>
        <rFont val="Times New Roman"/>
        <charset val="134"/>
      </rPr>
      <t xml:space="preserve">    </t>
    </r>
    <r>
      <rPr>
        <b/>
        <sz val="12"/>
        <color indexed="8"/>
        <rFont val="宋体"/>
        <charset val="134"/>
      </rPr>
      <t>目</t>
    </r>
  </si>
  <si>
    <r>
      <rPr>
        <b/>
        <sz val="12"/>
        <color indexed="8"/>
        <rFont val="Times New Roman"/>
        <charset val="134"/>
      </rPr>
      <t>2023</t>
    </r>
    <r>
      <rPr>
        <b/>
        <sz val="12"/>
        <color indexed="8"/>
        <rFont val="宋体"/>
        <charset val="134"/>
      </rPr>
      <t>年调整预算数</t>
    </r>
  </si>
  <si>
    <r>
      <rPr>
        <b/>
        <sz val="12"/>
        <color indexed="8"/>
        <rFont val="Times New Roman"/>
        <charset val="134"/>
      </rPr>
      <t>2023</t>
    </r>
    <r>
      <rPr>
        <b/>
        <sz val="12"/>
        <color indexed="8"/>
        <rFont val="宋体"/>
        <charset val="134"/>
      </rPr>
      <t>年执行数</t>
    </r>
  </si>
  <si>
    <r>
      <rPr>
        <b/>
        <sz val="12"/>
        <color indexed="8"/>
        <rFont val="宋体"/>
        <charset val="134"/>
      </rPr>
      <t>为调整预算</t>
    </r>
    <r>
      <rPr>
        <b/>
        <sz val="12"/>
        <color indexed="8"/>
        <rFont val="Times New Roman"/>
        <charset val="134"/>
      </rPr>
      <t>%</t>
    </r>
  </si>
  <si>
    <t>一、本级支出</t>
  </si>
  <si>
    <t>（一）文化旅游体育与传媒支出</t>
  </si>
  <si>
    <t xml:space="preserve">   国家电影事业发展专项资金安排的支出</t>
  </si>
  <si>
    <t xml:space="preserve">      其他国家电影事业发展专项资金支出</t>
  </si>
  <si>
    <t>（二）城乡社区支出</t>
  </si>
  <si>
    <t xml:space="preserve">    国有土地使用权出让收入安排的支出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</si>
  <si>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</si>
  <si>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</si>
  <si>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</si>
  <si>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</si>
  <si>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农业生产发展支出</t>
  </si>
  <si>
    <t xml:space="preserve">      其他国有土地使用权出让收入安排的支出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</si>
  <si>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</si>
  <si>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</si>
  <si>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</si>
  <si>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</si>
  <si>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</si>
  <si>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其他污水处理费安排的支出</t>
  </si>
  <si>
    <t>（三）交通运输支出</t>
  </si>
  <si>
    <t xml:space="preserve">      民航发展基金支出</t>
  </si>
  <si>
    <t>（四）其他支出</t>
  </si>
  <si>
    <t xml:space="preserve">    其他政府性基金及对应专项债务收入安排的支出</t>
  </si>
  <si>
    <t xml:space="preserve">      其他政府性基金安排的支出</t>
  </si>
  <si>
    <t xml:space="preserve">      其他地方自行试点项目收益专项债券收入安排的支出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</si>
  <si>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</si>
  <si>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</si>
  <si>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</si>
  <si>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</si>
  <si>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</si>
  <si>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</si>
  <si>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>（五）债务付息支出</t>
  </si>
  <si>
    <t xml:space="preserve">    地方政府专项债务付息支出</t>
  </si>
  <si>
    <t xml:space="preserve">      土地储备专项债券付息支出</t>
  </si>
  <si>
    <t xml:space="preserve">      其他地方自行试点项目收益专项债券付息支出</t>
  </si>
  <si>
    <t>（六）债务发行费用支出</t>
  </si>
  <si>
    <t>二、转移性支出</t>
  </si>
  <si>
    <t>（一）调出资金</t>
  </si>
  <si>
    <t>（二）年终结余</t>
  </si>
  <si>
    <t>（三）地方政府专项债务还本支出</t>
  </si>
  <si>
    <t>（四）上解支出</t>
  </si>
  <si>
    <t>支出合计</t>
  </si>
  <si>
    <t>嵊泗县2024年政府性基金预算收入（草案）</t>
  </si>
  <si>
    <t>项     目</t>
  </si>
  <si>
    <t>2023年
执行数</t>
  </si>
  <si>
    <t>2024年
预算数</t>
  </si>
  <si>
    <t>增长%</t>
  </si>
  <si>
    <t>（一）政府性基金转移支付收入</t>
  </si>
  <si>
    <t>嵊泗县2024年政府性基金预算支出（草案）</t>
  </si>
  <si>
    <r>
      <rPr>
        <b/>
        <sz val="12"/>
        <color indexed="8"/>
        <rFont val="Times New Roman"/>
        <charset val="134"/>
      </rPr>
      <t>2024</t>
    </r>
    <r>
      <rPr>
        <b/>
        <sz val="12"/>
        <color indexed="8"/>
        <rFont val="宋体"/>
        <charset val="134"/>
      </rPr>
      <t>年预算数</t>
    </r>
  </si>
  <si>
    <t>（三）其他支出</t>
  </si>
  <si>
    <t>（四）债务付息支出</t>
  </si>
  <si>
    <t>（五）债务发行费用支出</t>
  </si>
  <si>
    <t>2024年嵊泗县政府对下政府性基金预算转移支付预算表</t>
  </si>
  <si>
    <t>项目名称</t>
  </si>
  <si>
    <t>菜园镇</t>
  </si>
  <si>
    <t>洋山镇</t>
  </si>
  <si>
    <t>嵊山镇</t>
  </si>
  <si>
    <t>五龙乡</t>
  </si>
  <si>
    <t>枸杞乡</t>
  </si>
  <si>
    <t>黄龙乡</t>
  </si>
  <si>
    <t>花鸟乡</t>
  </si>
  <si>
    <t>注：我县不存在对下的政府性基金转移支付</t>
  </si>
</sst>
</file>

<file path=xl/styles.xml><?xml version="1.0" encoding="utf-8"?>
<styleSheet xmlns="http://schemas.openxmlformats.org/spreadsheetml/2006/main">
  <numFmts count="8">
    <numFmt numFmtId="176" formatCode="0.0"/>
    <numFmt numFmtId="44" formatCode="_ &quot;￥&quot;* #,##0.00_ ;_ &quot;￥&quot;* \-#,##0.00_ ;_ &quot;￥&quot;* &quot;-&quot;??_ ;_ @_ "/>
    <numFmt numFmtId="177" formatCode="0.0%"/>
    <numFmt numFmtId="43" formatCode="_ * #,##0.00_ ;_ * \-#,##0.00_ ;_ * &quot;-&quot;??_ ;_ @_ "/>
    <numFmt numFmtId="178" formatCode="0.0_ "/>
    <numFmt numFmtId="42" formatCode="_ &quot;￥&quot;* #,##0_ ;_ &quot;￥&quot;* \-#,##0_ ;_ &quot;￥&quot;* &quot;-&quot;_ ;_ @_ "/>
    <numFmt numFmtId="179" formatCode="0_);[Red]\(0\)"/>
    <numFmt numFmtId="41" formatCode="_ * #,##0_ ;_ * \-#,##0_ ;_ * &quot;-&quot;_ ;_ @_ "/>
  </numFmts>
  <fonts count="48">
    <font>
      <sz val="11"/>
      <color theme="1"/>
      <name val="宋体"/>
      <charset val="134"/>
      <scheme val="minor"/>
    </font>
    <font>
      <b/>
      <sz val="16"/>
      <color indexed="8"/>
      <name val="仿宋_GB2312"/>
      <charset val="134"/>
    </font>
    <font>
      <sz val="12"/>
      <color indexed="8"/>
      <name val="仿宋_GB2312"/>
      <charset val="134"/>
    </font>
    <font>
      <b/>
      <sz val="14"/>
      <color indexed="8"/>
      <name val="仿宋_GB2312"/>
      <charset val="134"/>
    </font>
    <font>
      <sz val="14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8"/>
      <color indexed="8"/>
      <name val="方正小标宋简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Times New Roman"/>
      <charset val="134"/>
    </font>
    <font>
      <b/>
      <sz val="12"/>
      <color indexed="8"/>
      <name val="宋体"/>
      <charset val="134"/>
    </font>
    <font>
      <b/>
      <sz val="12"/>
      <color indexed="8"/>
      <name val="仿宋_GB2312"/>
      <charset val="134"/>
    </font>
    <font>
      <sz val="12"/>
      <color theme="1"/>
      <name val="Times New Roman"/>
      <charset val="134"/>
    </font>
    <font>
      <sz val="12"/>
      <name val="仿宋_GB2312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sz val="12"/>
      <color indexed="8"/>
      <name val="仿宋_GB2312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color indexed="10"/>
      <name val="Times New Roman"/>
      <charset val="134"/>
    </font>
    <font>
      <sz val="10"/>
      <color indexed="8"/>
      <name val="方正书宋_GBK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name val="宋体"/>
      <charset val="134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29" fillId="0" borderId="0">
      <alignment vertical="center"/>
    </xf>
    <xf numFmtId="0" fontId="38" fillId="0" borderId="0"/>
    <xf numFmtId="0" fontId="29" fillId="0" borderId="0"/>
    <xf numFmtId="0" fontId="41" fillId="0" borderId="0"/>
    <xf numFmtId="0" fontId="26" fillId="2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7" fillId="21" borderId="9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4" fillId="14" borderId="9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23" borderId="11" applyNumberFormat="0" applyAlignment="0" applyProtection="0">
      <alignment vertical="center"/>
    </xf>
    <xf numFmtId="0" fontId="36" fillId="14" borderId="10" applyNumberFormat="0" applyAlignment="0" applyProtection="0">
      <alignment vertical="center"/>
    </xf>
    <xf numFmtId="0" fontId="30" fillId="0" borderId="0"/>
    <xf numFmtId="0" fontId="31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8" fillId="0" borderId="0"/>
    <xf numFmtId="0" fontId="24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29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wrapText="1"/>
    </xf>
    <xf numFmtId="178" fontId="9" fillId="0" borderId="2" xfId="0" applyNumberFormat="1" applyFont="1" applyFill="1" applyBorder="1" applyAlignment="1">
      <alignment horizontal="center" vertical="center" wrapText="1"/>
    </xf>
    <xf numFmtId="0" fontId="10" fillId="0" borderId="1" xfId="29" applyFont="1" applyFill="1" applyBorder="1" applyAlignment="1">
      <alignment horizontal="center" vertical="center" wrapText="1"/>
    </xf>
    <xf numFmtId="178" fontId="11" fillId="0" borderId="1" xfId="29" applyNumberFormat="1" applyFont="1" applyFill="1" applyBorder="1" applyAlignment="1">
      <alignment horizontal="center" vertical="center"/>
    </xf>
    <xf numFmtId="176" fontId="12" fillId="0" borderId="3" xfId="3" applyNumberFormat="1" applyFont="1" applyFill="1" applyBorder="1" applyAlignment="1">
      <alignment horizontal="left" vertical="center" wrapText="1"/>
    </xf>
    <xf numFmtId="179" fontId="10" fillId="2" borderId="1" xfId="0" applyNumberFormat="1" applyFont="1" applyFill="1" applyBorder="1" applyAlignment="1" applyProtection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0" fontId="14" fillId="2" borderId="1" xfId="0" applyNumberFormat="1" applyFont="1" applyFill="1" applyBorder="1" applyAlignment="1" applyProtection="1">
      <alignment horizontal="left" vertical="center"/>
    </xf>
    <xf numFmtId="179" fontId="15" fillId="2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179" fontId="16" fillId="2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0" fontId="14" fillId="2" borderId="1" xfId="0" applyNumberFormat="1" applyFont="1" applyFill="1" applyBorder="1" applyAlignment="1" applyProtection="1">
      <alignment horizontal="left" vertical="center" wrapText="1"/>
    </xf>
    <xf numFmtId="0" fontId="14" fillId="0" borderId="4" xfId="4" applyNumberFormat="1" applyFont="1" applyFill="1" applyBorder="1" applyAlignment="1" applyProtection="1">
      <alignment horizontal="left" vertical="center"/>
    </xf>
    <xf numFmtId="0" fontId="14" fillId="0" borderId="4" xfId="4" applyNumberFormat="1" applyFont="1" applyFill="1" applyBorder="1" applyAlignment="1" applyProtection="1">
      <alignment horizontal="left" vertical="center" wrapText="1"/>
    </xf>
    <xf numFmtId="179" fontId="16" fillId="0" borderId="1" xfId="5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left" vertical="center" wrapText="1"/>
    </xf>
    <xf numFmtId="179" fontId="18" fillId="0" borderId="1" xfId="50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179" fontId="10" fillId="0" borderId="1" xfId="50" applyNumberFormat="1" applyFont="1" applyFill="1" applyBorder="1" applyAlignment="1">
      <alignment horizontal="center" vertical="center" wrapText="1"/>
    </xf>
    <xf numFmtId="0" fontId="20" fillId="0" borderId="0" xfId="2" applyFont="1" applyFill="1"/>
    <xf numFmtId="0" fontId="21" fillId="0" borderId="0" xfId="2" applyFont="1" applyFill="1"/>
    <xf numFmtId="0" fontId="21" fillId="3" borderId="0" xfId="2" applyFont="1" applyFill="1"/>
    <xf numFmtId="0" fontId="21" fillId="0" borderId="0" xfId="2" applyFont="1" applyFill="1" applyAlignment="1">
      <alignment horizontal="center"/>
    </xf>
    <xf numFmtId="178" fontId="21" fillId="0" borderId="0" xfId="2" applyNumberFormat="1" applyFont="1" applyFill="1" applyAlignment="1">
      <alignment horizontal="center" vertical="center"/>
    </xf>
    <xf numFmtId="0" fontId="6" fillId="0" borderId="0" xfId="2" applyFont="1" applyFill="1" applyBorder="1"/>
    <xf numFmtId="31" fontId="6" fillId="0" borderId="0" xfId="29" applyNumberFormat="1" applyFont="1" applyFill="1" applyAlignment="1">
      <alignment horizontal="center"/>
    </xf>
    <xf numFmtId="178" fontId="6" fillId="0" borderId="0" xfId="2" applyNumberFormat="1" applyFont="1" applyFill="1" applyAlignment="1">
      <alignment horizontal="right" vertical="center"/>
    </xf>
    <xf numFmtId="0" fontId="11" fillId="0" borderId="1" xfId="29" applyFont="1" applyFill="1" applyBorder="1" applyAlignment="1">
      <alignment horizontal="center" vertical="center"/>
    </xf>
    <xf numFmtId="0" fontId="11" fillId="3" borderId="1" xfId="29" applyFont="1" applyFill="1" applyBorder="1" applyAlignment="1">
      <alignment horizontal="center" vertical="center" wrapText="1"/>
    </xf>
    <xf numFmtId="0" fontId="11" fillId="0" borderId="1" xfId="29" applyFont="1" applyFill="1" applyBorder="1" applyAlignment="1">
      <alignment horizontal="center" vertical="center" wrapText="1"/>
    </xf>
    <xf numFmtId="178" fontId="11" fillId="0" borderId="1" xfId="29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0" fillId="3" borderId="1" xfId="29" applyFont="1" applyFill="1" applyBorder="1" applyAlignment="1">
      <alignment horizontal="center" vertical="center"/>
    </xf>
    <xf numFmtId="0" fontId="10" fillId="0" borderId="1" xfId="29" applyFont="1" applyFill="1" applyBorder="1" applyAlignment="1">
      <alignment horizontal="center" vertical="center"/>
    </xf>
    <xf numFmtId="178" fontId="10" fillId="0" borderId="1" xfId="29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78" fontId="15" fillId="0" borderId="1" xfId="29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3" borderId="1" xfId="29" applyFont="1" applyFill="1" applyBorder="1" applyAlignment="1">
      <alignment horizontal="center" vertical="center"/>
    </xf>
    <xf numFmtId="0" fontId="18" fillId="0" borderId="1" xfId="29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left" vertical="center" wrapText="1"/>
    </xf>
    <xf numFmtId="0" fontId="16" fillId="3" borderId="5" xfId="29" applyFont="1" applyFill="1" applyBorder="1" applyAlignment="1">
      <alignment horizontal="center" vertical="center"/>
    </xf>
    <xf numFmtId="178" fontId="16" fillId="0" borderId="1" xfId="29" applyNumberFormat="1" applyFont="1" applyFill="1" applyBorder="1" applyAlignment="1">
      <alignment horizontal="center" vertical="center" wrapText="1"/>
    </xf>
    <xf numFmtId="0" fontId="16" fillId="0" borderId="1" xfId="29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21" fillId="0" borderId="0" xfId="2" applyFont="1" applyFill="1" applyBorder="1"/>
    <xf numFmtId="177" fontId="6" fillId="0" borderId="2" xfId="0" applyNumberFormat="1" applyFont="1" applyFill="1" applyBorder="1" applyAlignment="1">
      <alignment horizontal="center" vertical="center" wrapText="1"/>
    </xf>
    <xf numFmtId="0" fontId="10" fillId="0" borderId="4" xfId="29" applyFont="1" applyFill="1" applyBorder="1" applyAlignment="1">
      <alignment horizontal="center" vertical="center" wrapText="1"/>
    </xf>
    <xf numFmtId="178" fontId="10" fillId="0" borderId="3" xfId="50" applyNumberFormat="1" applyFont="1" applyFill="1" applyBorder="1" applyAlignment="1">
      <alignment horizontal="center" vertical="center" wrapText="1"/>
    </xf>
    <xf numFmtId="178" fontId="15" fillId="0" borderId="3" xfId="50" applyNumberFormat="1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 applyProtection="1">
      <alignment horizontal="center" vertical="center"/>
    </xf>
    <xf numFmtId="179" fontId="15" fillId="0" borderId="1" xfId="50" applyNumberFormat="1" applyFont="1" applyFill="1" applyBorder="1" applyAlignment="1">
      <alignment horizontal="center" vertical="center" wrapText="1"/>
    </xf>
    <xf numFmtId="178" fontId="15" fillId="0" borderId="1" xfId="50" applyNumberFormat="1" applyFont="1" applyFill="1" applyBorder="1" applyAlignment="1">
      <alignment horizontal="center" vertical="center" wrapText="1"/>
    </xf>
    <xf numFmtId="179" fontId="22" fillId="0" borderId="1" xfId="50" applyNumberFormat="1" applyFont="1" applyFill="1" applyBorder="1" applyAlignment="1">
      <alignment horizontal="center" vertical="center" wrapText="1"/>
    </xf>
    <xf numFmtId="177" fontId="10" fillId="0" borderId="1" xfId="29" applyNumberFormat="1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 wrapText="1"/>
    </xf>
    <xf numFmtId="178" fontId="15" fillId="0" borderId="3" xfId="0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0" fontId="23" fillId="0" borderId="0" xfId="2" applyFont="1" applyFill="1"/>
    <xf numFmtId="0" fontId="21" fillId="3" borderId="0" xfId="2" applyFont="1" applyFill="1" applyAlignment="1">
      <alignment horizontal="center"/>
    </xf>
    <xf numFmtId="0" fontId="6" fillId="0" borderId="0" xfId="2" applyFont="1" applyFill="1"/>
    <xf numFmtId="31" fontId="6" fillId="3" borderId="0" xfId="29" applyNumberFormat="1" applyFont="1" applyFill="1" applyAlignment="1">
      <alignment horizontal="center"/>
    </xf>
    <xf numFmtId="0" fontId="18" fillId="0" borderId="1" xfId="29" applyFont="1" applyFill="1" applyBorder="1" applyAlignment="1">
      <alignment horizontal="center" vertical="center" wrapText="1"/>
    </xf>
    <xf numFmtId="0" fontId="18" fillId="3" borderId="1" xfId="29" applyFont="1" applyFill="1" applyBorder="1" applyAlignment="1">
      <alignment horizontal="center" vertical="center" wrapText="1"/>
    </xf>
    <xf numFmtId="176" fontId="10" fillId="0" borderId="1" xfId="29" applyNumberFormat="1" applyFont="1" applyFill="1" applyBorder="1" applyAlignment="1">
      <alignment horizontal="center" vertical="center"/>
    </xf>
    <xf numFmtId="0" fontId="15" fillId="0" borderId="1" xfId="29" applyFont="1" applyFill="1" applyBorder="1" applyAlignment="1">
      <alignment horizontal="center" vertical="center"/>
    </xf>
    <xf numFmtId="176" fontId="15" fillId="0" borderId="1" xfId="29" applyNumberFormat="1" applyFont="1" applyFill="1" applyBorder="1" applyAlignment="1">
      <alignment horizontal="center" vertical="center"/>
    </xf>
    <xf numFmtId="0" fontId="16" fillId="0" borderId="5" xfId="29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 wrapText="1"/>
    </xf>
    <xf numFmtId="178" fontId="6" fillId="0" borderId="0" xfId="2" applyNumberFormat="1" applyFont="1" applyFill="1" applyAlignment="1">
      <alignment horizontal="center" vertical="center"/>
    </xf>
    <xf numFmtId="0" fontId="10" fillId="0" borderId="1" xfId="29" applyFont="1" applyFill="1" applyBorder="1" applyAlignment="1" quotePrefix="1">
      <alignment horizontal="center" vertical="center"/>
    </xf>
    <xf numFmtId="0" fontId="10" fillId="0" borderId="1" xfId="29" applyFont="1" applyFill="1" applyBorder="1" applyAlignment="1" quotePrefix="1">
      <alignment horizontal="center" vertical="center" wrapText="1"/>
    </xf>
    <xf numFmtId="0" fontId="11" fillId="0" borderId="1" xfId="29" applyFont="1" applyFill="1" applyBorder="1" applyAlignment="1" quotePrefix="1">
      <alignment horizontal="center" vertical="center"/>
    </xf>
  </cellXfs>
  <cellStyles count="55">
    <cellStyle name="常规" xfId="0" builtinId="0"/>
    <cellStyle name="常规_支出预算12.9" xfId="1"/>
    <cellStyle name="常规_2011年公共预算收入执行及2012年公共预算收入预算1.5晚清格式" xfId="2"/>
    <cellStyle name="常规_12.08 2012年全省及省级基金收入执行及2013年计划(含说明)" xfId="3"/>
    <cellStyle name="常规 5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常规_2000年预计及2001年计划" xfId="29"/>
    <cellStyle name="标题 1" xfId="30" builtinId="16"/>
    <cellStyle name="解释性文本" xfId="31" builtinId="53"/>
    <cellStyle name="20% - 强调文字颜色 2" xfId="32" builtinId="34"/>
    <cellStyle name="标题 4" xfId="33" builtinId="19"/>
    <cellStyle name="货币[0]" xfId="34" builtinId="7"/>
    <cellStyle name="40% - 强调文字颜色 4" xfId="35" builtinId="43"/>
    <cellStyle name="千位分隔" xfId="36" builtinId="3"/>
    <cellStyle name="已访问的超链接" xfId="37" builtinId="9"/>
    <cellStyle name="标题" xfId="38" builtinId="15"/>
    <cellStyle name="40% - 强调文字颜色 2" xfId="39" builtinId="35"/>
    <cellStyle name="警告文本" xfId="40" builtinId="11"/>
    <cellStyle name="60% - 强调文字颜色 3" xfId="41" builtinId="40"/>
    <cellStyle name="注释" xfId="42" builtinId="10"/>
    <cellStyle name="20% - 强调文字颜色 6" xfId="43" builtinId="50"/>
    <cellStyle name="强调文字颜色 5" xfId="44" builtinId="45"/>
    <cellStyle name="40% - 强调文字颜色 6" xfId="45" builtinId="51"/>
    <cellStyle name="超链接" xfId="46" builtinId="8"/>
    <cellStyle name="千位分隔[0]" xfId="47" builtinId="6"/>
    <cellStyle name="标题 2" xfId="48" builtinId="17"/>
    <cellStyle name="40% - 强调文字颜色 5" xfId="49" builtinId="47"/>
    <cellStyle name="常规_收入预算12.20" xfId="50"/>
    <cellStyle name="标题 3" xfId="51" builtinId="18"/>
    <cellStyle name="强调文字颜色 6" xfId="52" builtinId="49"/>
    <cellStyle name="40% - 强调文字颜色 1" xfId="53" builtinId="31"/>
    <cellStyle name="链接单元格" xfId="54" builtinId="24"/>
  </cellStyles>
  <dxfs count="1">
    <dxf>
      <font>
        <b val="0"/>
        <i val="0"/>
        <color indexed="9"/>
      </font>
    </dxf>
  </dxfs>
  <tableStyles count="0" defaultTableStyle="TableStyleMedium2"/>
  <colors>
    <mruColors>
      <color rgb="00FFFF00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3"/>
  <sheetViews>
    <sheetView workbookViewId="0">
      <selection activeCell="J10" sqref="J10"/>
    </sheetView>
  </sheetViews>
  <sheetFormatPr defaultColWidth="8" defaultRowHeight="12.75" outlineLevelCol="4"/>
  <cols>
    <col min="1" max="1" width="35.3333333333333" style="36" customWidth="1"/>
    <col min="2" max="2" width="12.625" style="36" customWidth="1"/>
    <col min="3" max="3" width="12.625" style="78" customWidth="1"/>
    <col min="4" max="4" width="12.625" style="38" customWidth="1"/>
    <col min="5" max="5" width="12.625" style="39" customWidth="1"/>
    <col min="6" max="6" width="12.625" style="36" customWidth="1"/>
    <col min="7" max="7" width="7.775" style="36" customWidth="1"/>
    <col min="8" max="238" width="7.88333333333333" style="36" customWidth="1"/>
    <col min="239" max="16384" width="8" style="36"/>
  </cols>
  <sheetData>
    <row r="1" ht="42.75" customHeight="1" spans="1:5">
      <c r="A1" s="9" t="s">
        <v>0</v>
      </c>
      <c r="B1" s="9"/>
      <c r="C1" s="9"/>
      <c r="D1" s="9"/>
      <c r="E1" s="9"/>
    </row>
    <row r="2" ht="20.25" customHeight="1" spans="1:5">
      <c r="A2" s="40"/>
      <c r="B2" s="79"/>
      <c r="C2" s="80"/>
      <c r="D2" s="41"/>
      <c r="E2" s="88" t="s">
        <v>1</v>
      </c>
    </row>
    <row r="3" s="77" customFormat="1" ht="41.25" customHeight="1" spans="1:5">
      <c r="A3" s="89" t="s">
        <v>2</v>
      </c>
      <c r="B3" s="81" t="s">
        <v>3</v>
      </c>
      <c r="C3" s="82" t="s">
        <v>4</v>
      </c>
      <c r="D3" s="81" t="s">
        <v>5</v>
      </c>
      <c r="E3" s="49" t="s">
        <v>6</v>
      </c>
    </row>
    <row r="4" s="77" customFormat="1" ht="33" customHeight="1" spans="1:5">
      <c r="A4" s="47" t="s">
        <v>7</v>
      </c>
      <c r="B4" s="49">
        <f>SUM(B5:B11)</f>
        <v>114600</v>
      </c>
      <c r="C4" s="48">
        <f>SUM(C5:C11)</f>
        <v>105526</v>
      </c>
      <c r="D4" s="83">
        <f>C4/B4*100</f>
        <v>92.0820244328098</v>
      </c>
      <c r="E4" s="50">
        <v>6.53165885963496</v>
      </c>
    </row>
    <row r="5" ht="33" customHeight="1" spans="1:5">
      <c r="A5" s="51" t="s">
        <v>8</v>
      </c>
      <c r="B5" s="84">
        <v>109850</v>
      </c>
      <c r="C5" s="52">
        <v>100709</v>
      </c>
      <c r="D5" s="85">
        <f t="shared" ref="D5:D11" si="0">C5/B5*100</f>
        <v>91.6786527082385</v>
      </c>
      <c r="E5" s="54">
        <v>6.37787706900741</v>
      </c>
    </row>
    <row r="6" ht="33" customHeight="1" spans="1:5">
      <c r="A6" s="51" t="s">
        <v>9</v>
      </c>
      <c r="B6" s="84">
        <v>3400</v>
      </c>
      <c r="C6" s="52">
        <v>3076</v>
      </c>
      <c r="D6" s="85">
        <f t="shared" si="0"/>
        <v>90.4705882352941</v>
      </c>
      <c r="E6" s="54">
        <v>17.6290630975143</v>
      </c>
    </row>
    <row r="7" ht="33" customHeight="1" spans="1:5">
      <c r="A7" s="51" t="s">
        <v>10</v>
      </c>
      <c r="B7" s="84">
        <v>450</v>
      </c>
      <c r="C7" s="55">
        <v>279</v>
      </c>
      <c r="D7" s="85">
        <f t="shared" si="0"/>
        <v>62</v>
      </c>
      <c r="E7" s="54">
        <v>5.28301886792453</v>
      </c>
    </row>
    <row r="8" ht="33" customHeight="1" spans="1:5">
      <c r="A8" s="51" t="s">
        <v>11</v>
      </c>
      <c r="B8" s="84">
        <v>250</v>
      </c>
      <c r="C8" s="52">
        <v>578</v>
      </c>
      <c r="D8" s="85">
        <f t="shared" si="0"/>
        <v>231.2</v>
      </c>
      <c r="E8" s="54">
        <v>97.9452054794521</v>
      </c>
    </row>
    <row r="9" ht="33" customHeight="1" spans="1:5">
      <c r="A9" s="51" t="s">
        <v>12</v>
      </c>
      <c r="B9" s="84">
        <v>100</v>
      </c>
      <c r="C9" s="52">
        <v>151</v>
      </c>
      <c r="D9" s="85">
        <f t="shared" si="0"/>
        <v>151</v>
      </c>
      <c r="E9" s="54">
        <v>84.1463414634146</v>
      </c>
    </row>
    <row r="10" ht="33" customHeight="1" spans="1:5">
      <c r="A10" s="51" t="s">
        <v>13</v>
      </c>
      <c r="B10" s="84">
        <v>200</v>
      </c>
      <c r="C10" s="52">
        <v>467</v>
      </c>
      <c r="D10" s="85">
        <f t="shared" si="0"/>
        <v>233.5</v>
      </c>
      <c r="E10" s="54">
        <v>93.7759336099585</v>
      </c>
    </row>
    <row r="11" ht="33" customHeight="1" spans="1:5">
      <c r="A11" s="51" t="s">
        <v>14</v>
      </c>
      <c r="B11" s="84">
        <v>350</v>
      </c>
      <c r="C11" s="52">
        <v>266</v>
      </c>
      <c r="D11" s="85">
        <f t="shared" si="0"/>
        <v>76</v>
      </c>
      <c r="E11" s="54">
        <v>-70.1123595505618</v>
      </c>
    </row>
    <row r="12" s="35" customFormat="1" ht="33" customHeight="1" spans="1:5">
      <c r="A12" s="29" t="s">
        <v>15</v>
      </c>
      <c r="B12" s="58">
        <f>B13+B16+B17+B18</f>
        <v>23800</v>
      </c>
      <c r="C12" s="57">
        <f>C13+C16+C17+C18</f>
        <v>19653</v>
      </c>
      <c r="D12" s="83"/>
      <c r="E12" s="50"/>
    </row>
    <row r="13" ht="33" customHeight="1" spans="1:5">
      <c r="A13" s="59" t="s">
        <v>16</v>
      </c>
      <c r="B13" s="60">
        <f>B14+B15</f>
        <v>8184</v>
      </c>
      <c r="C13" s="60">
        <f>C14+C15</f>
        <v>4001</v>
      </c>
      <c r="D13" s="83"/>
      <c r="E13" s="50"/>
    </row>
    <row r="14" ht="33" customHeight="1" spans="1:5">
      <c r="A14" s="59" t="s">
        <v>17</v>
      </c>
      <c r="B14" s="86">
        <v>7684</v>
      </c>
      <c r="C14" s="60">
        <v>3829</v>
      </c>
      <c r="D14" s="83"/>
      <c r="E14" s="50"/>
    </row>
    <row r="15" ht="33" customHeight="1" spans="1:5">
      <c r="A15" s="59" t="s">
        <v>18</v>
      </c>
      <c r="B15" s="86">
        <v>500</v>
      </c>
      <c r="C15" s="60">
        <v>172</v>
      </c>
      <c r="D15" s="83"/>
      <c r="E15" s="50"/>
    </row>
    <row r="16" ht="33" customHeight="1" spans="1:5">
      <c r="A16" s="59" t="s">
        <v>19</v>
      </c>
      <c r="B16" s="86"/>
      <c r="C16" s="60">
        <v>36</v>
      </c>
      <c r="D16" s="83"/>
      <c r="E16" s="50"/>
    </row>
    <row r="17" ht="33" customHeight="1" spans="1:5">
      <c r="A17" s="59" t="s">
        <v>20</v>
      </c>
      <c r="B17" s="86">
        <v>5000</v>
      </c>
      <c r="C17" s="60">
        <v>5000</v>
      </c>
      <c r="D17" s="83"/>
      <c r="E17" s="50"/>
    </row>
    <row r="18" ht="33" customHeight="1" spans="1:5">
      <c r="A18" s="59" t="s">
        <v>21</v>
      </c>
      <c r="B18" s="86">
        <v>10616</v>
      </c>
      <c r="C18" s="60">
        <v>10616</v>
      </c>
      <c r="D18" s="83"/>
      <c r="E18" s="50"/>
    </row>
    <row r="19" s="35" customFormat="1" ht="33" customHeight="1" spans="1:5">
      <c r="A19" s="87" t="s">
        <v>22</v>
      </c>
      <c r="B19" s="58">
        <f>B4+B12</f>
        <v>138400</v>
      </c>
      <c r="C19" s="57">
        <f>C12+C4</f>
        <v>125179</v>
      </c>
      <c r="D19" s="83"/>
      <c r="E19" s="50"/>
    </row>
    <row r="20" spans="3:3">
      <c r="C20" s="36"/>
    </row>
    <row r="21" spans="3:3">
      <c r="C21" s="36"/>
    </row>
    <row r="22" spans="3:3">
      <c r="C22" s="36"/>
    </row>
    <row r="23" spans="3:3">
      <c r="C23" s="36"/>
    </row>
    <row r="24" spans="3:3">
      <c r="C24" s="36"/>
    </row>
    <row r="25" spans="3:3">
      <c r="C25" s="36"/>
    </row>
    <row r="26" spans="3:3">
      <c r="C26" s="36"/>
    </row>
    <row r="27" spans="3:3">
      <c r="C27" s="36"/>
    </row>
    <row r="28" spans="3:3">
      <c r="C28" s="36"/>
    </row>
    <row r="29" spans="3:3">
      <c r="C29" s="36"/>
    </row>
    <row r="30" spans="3:3">
      <c r="C30" s="36"/>
    </row>
    <row r="31" spans="3:3">
      <c r="C31" s="36"/>
    </row>
    <row r="32" spans="3:3">
      <c r="C32" s="36"/>
    </row>
    <row r="33" spans="3:3">
      <c r="C33" s="36"/>
    </row>
    <row r="34" spans="3:3">
      <c r="C34" s="36"/>
    </row>
    <row r="35" spans="3:3">
      <c r="C35" s="36"/>
    </row>
    <row r="36" spans="3:3">
      <c r="C36" s="36"/>
    </row>
    <row r="37" spans="3:3">
      <c r="C37" s="36"/>
    </row>
    <row r="38" spans="3:3">
      <c r="C38" s="36"/>
    </row>
    <row r="39" spans="3:3">
      <c r="C39" s="36"/>
    </row>
    <row r="40" spans="3:3">
      <c r="C40" s="36"/>
    </row>
    <row r="41" spans="3:3">
      <c r="C41" s="36"/>
    </row>
    <row r="42" spans="3:3">
      <c r="C42" s="36"/>
    </row>
    <row r="43" spans="3:3">
      <c r="C43" s="36"/>
    </row>
    <row r="44" spans="3:3">
      <c r="C44" s="36"/>
    </row>
    <row r="45" spans="3:3">
      <c r="C45" s="36"/>
    </row>
    <row r="46" spans="3:3">
      <c r="C46" s="36"/>
    </row>
    <row r="47" spans="3:3">
      <c r="C47" s="36"/>
    </row>
    <row r="48" spans="3:3">
      <c r="C48" s="36"/>
    </row>
    <row r="49" spans="3:3">
      <c r="C49" s="36"/>
    </row>
    <row r="50" spans="3:3">
      <c r="C50" s="36"/>
    </row>
    <row r="51" spans="3:3">
      <c r="C51" s="36"/>
    </row>
    <row r="52" spans="3:3">
      <c r="C52" s="36"/>
    </row>
    <row r="53" spans="3:3">
      <c r="C53" s="36"/>
    </row>
    <row r="54" spans="3:3">
      <c r="C54" s="36"/>
    </row>
    <row r="55" spans="3:3">
      <c r="C55" s="36"/>
    </row>
    <row r="56" spans="3:3">
      <c r="C56" s="36"/>
    </row>
    <row r="57" spans="3:3">
      <c r="C57" s="36"/>
    </row>
    <row r="58" spans="3:3">
      <c r="C58" s="36"/>
    </row>
    <row r="59" spans="3:3">
      <c r="C59" s="36"/>
    </row>
    <row r="60" spans="3:3">
      <c r="C60" s="36"/>
    </row>
    <row r="61" spans="3:3">
      <c r="C61" s="36"/>
    </row>
    <row r="62" spans="3:3">
      <c r="C62" s="36"/>
    </row>
    <row r="63" spans="3:3">
      <c r="C63" s="36"/>
    </row>
    <row r="64" spans="3:3">
      <c r="C64" s="36"/>
    </row>
    <row r="65" spans="3:3">
      <c r="C65" s="36"/>
    </row>
    <row r="66" spans="3:3">
      <c r="C66" s="36"/>
    </row>
    <row r="67" spans="3:3">
      <c r="C67" s="36"/>
    </row>
    <row r="68" spans="3:3">
      <c r="C68" s="36"/>
    </row>
    <row r="69" spans="3:3">
      <c r="C69" s="36"/>
    </row>
    <row r="70" spans="3:3">
      <c r="C70" s="36"/>
    </row>
    <row r="71" spans="3:3">
      <c r="C71" s="36"/>
    </row>
    <row r="72" spans="3:3">
      <c r="C72" s="36"/>
    </row>
    <row r="73" spans="3:3">
      <c r="C73" s="36"/>
    </row>
    <row r="74" spans="3:3">
      <c r="C74" s="36"/>
    </row>
    <row r="75" spans="3:3">
      <c r="C75" s="36"/>
    </row>
    <row r="76" spans="3:3">
      <c r="C76" s="36"/>
    </row>
    <row r="77" spans="3:3">
      <c r="C77" s="36"/>
    </row>
    <row r="78" spans="3:3">
      <c r="C78" s="36"/>
    </row>
    <row r="79" spans="3:3">
      <c r="C79" s="36"/>
    </row>
    <row r="80" spans="3:3">
      <c r="C80" s="36"/>
    </row>
    <row r="81" spans="3:3">
      <c r="C81" s="36"/>
    </row>
    <row r="82" spans="3:3">
      <c r="C82" s="36"/>
    </row>
    <row r="83" spans="3:3">
      <c r="C83" s="36"/>
    </row>
    <row r="84" spans="3:3">
      <c r="C84" s="36"/>
    </row>
    <row r="85" spans="3:3">
      <c r="C85" s="36"/>
    </row>
    <row r="86" spans="3:3">
      <c r="C86" s="36"/>
    </row>
    <row r="87" spans="3:3">
      <c r="C87" s="36"/>
    </row>
    <row r="88" spans="3:3">
      <c r="C88" s="36"/>
    </row>
    <row r="89" spans="3:3">
      <c r="C89" s="36"/>
    </row>
    <row r="90" spans="3:3">
      <c r="C90" s="36"/>
    </row>
    <row r="91" spans="3:3">
      <c r="C91" s="36"/>
    </row>
    <row r="92" spans="3:3">
      <c r="C92" s="36"/>
    </row>
    <row r="93" spans="3:3">
      <c r="C93" s="36"/>
    </row>
    <row r="94" spans="3:3">
      <c r="C94" s="36"/>
    </row>
    <row r="95" spans="3:3">
      <c r="C95" s="36"/>
    </row>
    <row r="96" spans="3:3">
      <c r="C96" s="36"/>
    </row>
    <row r="97" spans="3:3">
      <c r="C97" s="36"/>
    </row>
    <row r="98" spans="3:3">
      <c r="C98" s="36"/>
    </row>
    <row r="99" spans="3:3">
      <c r="C99" s="36"/>
    </row>
    <row r="100" spans="3:3">
      <c r="C100" s="36"/>
    </row>
    <row r="101" spans="3:3">
      <c r="C101" s="36"/>
    </row>
    <row r="102" spans="3:3">
      <c r="C102" s="36"/>
    </row>
    <row r="103" spans="3:3">
      <c r="C103" s="36"/>
    </row>
    <row r="104" spans="3:3">
      <c r="C104" s="36"/>
    </row>
    <row r="105" spans="3:3">
      <c r="C105" s="36"/>
    </row>
    <row r="106" spans="3:3">
      <c r="C106" s="36"/>
    </row>
    <row r="107" spans="3:3">
      <c r="C107" s="36"/>
    </row>
    <row r="108" spans="3:3">
      <c r="C108" s="36"/>
    </row>
    <row r="109" spans="3:3">
      <c r="C109" s="36"/>
    </row>
    <row r="110" spans="3:3">
      <c r="C110" s="36"/>
    </row>
    <row r="111" spans="3:3">
      <c r="C111" s="36"/>
    </row>
    <row r="112" spans="3:3">
      <c r="C112" s="36"/>
    </row>
    <row r="113" spans="3:3">
      <c r="C113" s="36"/>
    </row>
    <row r="114" spans="3:3">
      <c r="C114" s="36"/>
    </row>
    <row r="115" spans="3:3">
      <c r="C115" s="36"/>
    </row>
    <row r="116" spans="3:3">
      <c r="C116" s="36"/>
    </row>
    <row r="117" spans="3:3">
      <c r="C117" s="36"/>
    </row>
    <row r="118" spans="3:3">
      <c r="C118" s="36"/>
    </row>
    <row r="119" spans="3:3">
      <c r="C119" s="36"/>
    </row>
    <row r="120" spans="3:3">
      <c r="C120" s="36"/>
    </row>
    <row r="121" spans="3:3">
      <c r="C121" s="36"/>
    </row>
    <row r="122" spans="3:3">
      <c r="C122" s="36"/>
    </row>
    <row r="123" spans="3:3">
      <c r="C123" s="36"/>
    </row>
    <row r="124" spans="3:3">
      <c r="C124" s="36"/>
    </row>
    <row r="125" spans="3:3">
      <c r="C125" s="36"/>
    </row>
    <row r="126" spans="3:3">
      <c r="C126" s="36"/>
    </row>
    <row r="127" spans="3:3">
      <c r="C127" s="36"/>
    </row>
    <row r="128" spans="3:3">
      <c r="C128" s="36"/>
    </row>
    <row r="129" spans="3:3">
      <c r="C129" s="36"/>
    </row>
    <row r="130" spans="3:3">
      <c r="C130" s="36"/>
    </row>
    <row r="131" spans="3:3">
      <c r="C131" s="36"/>
    </row>
    <row r="132" spans="3:3">
      <c r="C132" s="36"/>
    </row>
    <row r="133" spans="3:3">
      <c r="C133" s="36"/>
    </row>
    <row r="134" spans="3:3">
      <c r="C134" s="36"/>
    </row>
    <row r="135" spans="3:3">
      <c r="C135" s="36"/>
    </row>
    <row r="136" spans="3:3">
      <c r="C136" s="36"/>
    </row>
    <row r="137" spans="3:3">
      <c r="C137" s="36"/>
    </row>
    <row r="138" spans="3:3">
      <c r="C138" s="36"/>
    </row>
    <row r="139" spans="3:3">
      <c r="C139" s="36"/>
    </row>
    <row r="140" spans="3:3">
      <c r="C140" s="36"/>
    </row>
    <row r="141" spans="3:3">
      <c r="C141" s="36"/>
    </row>
    <row r="142" spans="3:3">
      <c r="C142" s="36"/>
    </row>
    <row r="143" spans="3:3">
      <c r="C143" s="36"/>
    </row>
    <row r="144" spans="3:3">
      <c r="C144" s="36"/>
    </row>
    <row r="145" spans="3:3">
      <c r="C145" s="36"/>
    </row>
    <row r="146" spans="3:3">
      <c r="C146" s="36"/>
    </row>
    <row r="147" spans="3:3">
      <c r="C147" s="36"/>
    </row>
    <row r="148" spans="3:3">
      <c r="C148" s="36"/>
    </row>
    <row r="149" spans="3:3">
      <c r="C149" s="36"/>
    </row>
    <row r="150" spans="3:3">
      <c r="C150" s="36"/>
    </row>
    <row r="151" spans="3:3">
      <c r="C151" s="36"/>
    </row>
    <row r="152" spans="3:3">
      <c r="C152" s="36"/>
    </row>
    <row r="153" spans="3:3">
      <c r="C153" s="36"/>
    </row>
    <row r="154" spans="3:3">
      <c r="C154" s="36"/>
    </row>
    <row r="155" spans="3:3">
      <c r="C155" s="36"/>
    </row>
    <row r="156" spans="3:3">
      <c r="C156" s="36"/>
    </row>
    <row r="157" spans="3:3">
      <c r="C157" s="36"/>
    </row>
    <row r="158" spans="3:3">
      <c r="C158" s="36"/>
    </row>
    <row r="159" spans="3:3">
      <c r="C159" s="36"/>
    </row>
    <row r="160" spans="3:3">
      <c r="C160" s="36"/>
    </row>
    <row r="161" spans="3:3">
      <c r="C161" s="36"/>
    </row>
    <row r="162" spans="3:3">
      <c r="C162" s="36"/>
    </row>
    <row r="163" spans="3:3">
      <c r="C163" s="36"/>
    </row>
    <row r="164" spans="3:3">
      <c r="C164" s="36"/>
    </row>
    <row r="165" spans="3:3">
      <c r="C165" s="36"/>
    </row>
    <row r="166" spans="3:3">
      <c r="C166" s="36"/>
    </row>
    <row r="167" spans="3:3">
      <c r="C167" s="36"/>
    </row>
    <row r="168" spans="3:3">
      <c r="C168" s="36"/>
    </row>
    <row r="169" spans="3:3">
      <c r="C169" s="36"/>
    </row>
    <row r="170" spans="3:3">
      <c r="C170" s="36"/>
    </row>
    <row r="171" spans="3:3">
      <c r="C171" s="36"/>
    </row>
    <row r="172" spans="3:3">
      <c r="C172" s="36"/>
    </row>
    <row r="173" spans="3:3">
      <c r="C173" s="36"/>
    </row>
    <row r="174" spans="3:3">
      <c r="C174" s="36"/>
    </row>
    <row r="175" spans="3:3">
      <c r="C175" s="36"/>
    </row>
    <row r="176" spans="3:3">
      <c r="C176" s="36"/>
    </row>
    <row r="177" spans="3:3">
      <c r="C177" s="36"/>
    </row>
    <row r="178" spans="3:3">
      <c r="C178" s="36"/>
    </row>
    <row r="179" spans="3:3">
      <c r="C179" s="36"/>
    </row>
    <row r="180" spans="3:3">
      <c r="C180" s="36"/>
    </row>
    <row r="181" spans="3:3">
      <c r="C181" s="36"/>
    </row>
    <row r="182" spans="3:3">
      <c r="C182" s="36"/>
    </row>
    <row r="183" spans="3:3">
      <c r="C183" s="36"/>
    </row>
    <row r="184" spans="3:3">
      <c r="C184" s="36"/>
    </row>
    <row r="185" spans="3:3">
      <c r="C185" s="36"/>
    </row>
    <row r="186" spans="3:3">
      <c r="C186" s="36"/>
    </row>
    <row r="187" spans="3:3">
      <c r="C187" s="36"/>
    </row>
    <row r="188" spans="3:3">
      <c r="C188" s="36"/>
    </row>
    <row r="189" spans="3:3">
      <c r="C189" s="36"/>
    </row>
    <row r="190" spans="3:3">
      <c r="C190" s="36"/>
    </row>
    <row r="191" spans="3:3">
      <c r="C191" s="36"/>
    </row>
    <row r="192" spans="3:3">
      <c r="C192" s="36"/>
    </row>
    <row r="193" spans="3:3">
      <c r="C193" s="36"/>
    </row>
    <row r="194" spans="3:3">
      <c r="C194" s="36"/>
    </row>
    <row r="195" spans="3:3">
      <c r="C195" s="36"/>
    </row>
    <row r="196" spans="3:3">
      <c r="C196" s="36"/>
    </row>
    <row r="197" spans="3:3">
      <c r="C197" s="36"/>
    </row>
    <row r="198" spans="3:3">
      <c r="C198" s="36"/>
    </row>
    <row r="199" spans="3:3">
      <c r="C199" s="36"/>
    </row>
    <row r="200" spans="3:3">
      <c r="C200" s="36"/>
    </row>
    <row r="201" spans="3:3">
      <c r="C201" s="36"/>
    </row>
    <row r="202" spans="3:3">
      <c r="C202" s="36"/>
    </row>
    <row r="203" spans="3:3">
      <c r="C203" s="36"/>
    </row>
    <row r="204" spans="3:3">
      <c r="C204" s="36"/>
    </row>
    <row r="205" spans="3:3">
      <c r="C205" s="36"/>
    </row>
    <row r="206" spans="3:3">
      <c r="C206" s="36"/>
    </row>
    <row r="207" spans="3:3">
      <c r="C207" s="36"/>
    </row>
    <row r="208" spans="3:3">
      <c r="C208" s="36"/>
    </row>
    <row r="209" spans="3:3">
      <c r="C209" s="36"/>
    </row>
    <row r="210" spans="3:3">
      <c r="C210" s="36"/>
    </row>
    <row r="211" spans="3:3">
      <c r="C211" s="36"/>
    </row>
    <row r="212" spans="3:3">
      <c r="C212" s="36"/>
    </row>
    <row r="213" spans="3:3">
      <c r="C213" s="36"/>
    </row>
    <row r="214" spans="3:3">
      <c r="C214" s="36"/>
    </row>
    <row r="215" spans="3:3">
      <c r="C215" s="36"/>
    </row>
    <row r="216" spans="3:3">
      <c r="C216" s="36"/>
    </row>
    <row r="217" spans="3:3">
      <c r="C217" s="36"/>
    </row>
    <row r="218" spans="3:3">
      <c r="C218" s="36"/>
    </row>
    <row r="219" spans="3:3">
      <c r="C219" s="36"/>
    </row>
    <row r="220" spans="3:3">
      <c r="C220" s="36"/>
    </row>
    <row r="221" spans="3:3">
      <c r="C221" s="36"/>
    </row>
    <row r="222" spans="3:3">
      <c r="C222" s="36"/>
    </row>
    <row r="223" spans="3:3">
      <c r="C223" s="36"/>
    </row>
    <row r="224" spans="3:3">
      <c r="C224" s="36"/>
    </row>
    <row r="225" spans="3:3">
      <c r="C225" s="36"/>
    </row>
    <row r="226" spans="3:3">
      <c r="C226" s="36"/>
    </row>
    <row r="227" spans="3:3">
      <c r="C227" s="36"/>
    </row>
    <row r="228" spans="3:3">
      <c r="C228" s="36"/>
    </row>
    <row r="229" spans="3:3">
      <c r="C229" s="36"/>
    </row>
    <row r="230" spans="3:3">
      <c r="C230" s="36"/>
    </row>
    <row r="231" spans="3:3">
      <c r="C231" s="36"/>
    </row>
    <row r="232" spans="3:3">
      <c r="C232" s="36"/>
    </row>
    <row r="233" spans="3:3">
      <c r="C233" s="36"/>
    </row>
    <row r="234" spans="3:3">
      <c r="C234" s="36"/>
    </row>
    <row r="235" spans="3:3">
      <c r="C235" s="36"/>
    </row>
    <row r="236" spans="3:3">
      <c r="C236" s="36"/>
    </row>
    <row r="237" spans="3:3">
      <c r="C237" s="36"/>
    </row>
    <row r="238" spans="3:3">
      <c r="C238" s="36"/>
    </row>
    <row r="239" spans="3:3">
      <c r="C239" s="36"/>
    </row>
    <row r="240" spans="3:3">
      <c r="C240" s="36"/>
    </row>
    <row r="241" spans="3:3">
      <c r="C241" s="36"/>
    </row>
    <row r="242" spans="3:3">
      <c r="C242" s="36"/>
    </row>
    <row r="243" spans="3:3">
      <c r="C243" s="36"/>
    </row>
    <row r="244" spans="3:3">
      <c r="C244" s="36"/>
    </row>
    <row r="245" spans="3:3">
      <c r="C245" s="36"/>
    </row>
    <row r="246" spans="3:3">
      <c r="C246" s="36"/>
    </row>
    <row r="247" spans="3:3">
      <c r="C247" s="36"/>
    </row>
    <row r="248" spans="3:3">
      <c r="C248" s="36"/>
    </row>
    <row r="249" spans="3:3">
      <c r="C249" s="36"/>
    </row>
    <row r="250" spans="3:3">
      <c r="C250" s="36"/>
    </row>
    <row r="251" spans="3:3">
      <c r="C251" s="36"/>
    </row>
    <row r="252" spans="3:3">
      <c r="C252" s="36"/>
    </row>
    <row r="253" spans="3:3">
      <c r="C253" s="36"/>
    </row>
    <row r="254" spans="3:3">
      <c r="C254" s="36"/>
    </row>
    <row r="255" spans="3:3">
      <c r="C255" s="36"/>
    </row>
    <row r="256" spans="3:3">
      <c r="C256" s="36"/>
    </row>
    <row r="257" spans="3:3">
      <c r="C257" s="36"/>
    </row>
    <row r="258" spans="3:3">
      <c r="C258" s="36"/>
    </row>
    <row r="259" spans="3:3">
      <c r="C259" s="36"/>
    </row>
    <row r="260" spans="3:3">
      <c r="C260" s="36"/>
    </row>
    <row r="261" spans="3:3">
      <c r="C261" s="36"/>
    </row>
    <row r="262" spans="3:3">
      <c r="C262" s="36"/>
    </row>
    <row r="263" spans="3:3">
      <c r="C263" s="36"/>
    </row>
    <row r="264" spans="3:3">
      <c r="C264" s="36"/>
    </row>
    <row r="265" spans="3:3">
      <c r="C265" s="36"/>
    </row>
    <row r="266" spans="3:3">
      <c r="C266" s="36"/>
    </row>
    <row r="267" spans="3:3">
      <c r="C267" s="36"/>
    </row>
    <row r="268" spans="3:3">
      <c r="C268" s="36"/>
    </row>
    <row r="269" spans="3:3">
      <c r="C269" s="36"/>
    </row>
    <row r="270" spans="3:3">
      <c r="C270" s="36"/>
    </row>
    <row r="271" spans="3:3">
      <c r="C271" s="36"/>
    </row>
    <row r="272" spans="3:3">
      <c r="C272" s="36"/>
    </row>
    <row r="273" spans="3:3">
      <c r="C273" s="36"/>
    </row>
  </sheetData>
  <mergeCells count="1">
    <mergeCell ref="A1:E1"/>
  </mergeCells>
  <conditionalFormatting sqref="A3 C2:D2 B4:D19">
    <cfRule type="cellIs" dxfId="0" priority="7" stopIfTrue="1" operator="equal">
      <formula>0</formula>
    </cfRule>
  </conditionalFormatting>
  <conditionalFormatting sqref="B5:C11">
    <cfRule type="cellIs" dxfId="0" priority="6" stopIfTrue="1" operator="equal">
      <formula>0</formula>
    </cfRule>
    <cfRule type="cellIs" dxfId="0" priority="8" stopIfTrue="1" operator="equal">
      <formula>0</formula>
    </cfRule>
  </conditionalFormatting>
  <printOptions horizontalCentered="1"/>
  <pageMargins left="0.590551181102362" right="0.590551181102362" top="0.78740157480315" bottom="0.6299212598425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workbookViewId="0">
      <selection activeCell="I4" sqref="I4"/>
    </sheetView>
  </sheetViews>
  <sheetFormatPr defaultColWidth="9" defaultRowHeight="14.25" outlineLevelCol="4"/>
  <cols>
    <col min="1" max="1" width="43.3333333333333" customWidth="1"/>
    <col min="2" max="5" width="11.625" customWidth="1"/>
  </cols>
  <sheetData>
    <row r="1" ht="45" customHeight="1" spans="1:5">
      <c r="A1" s="9" t="s">
        <v>23</v>
      </c>
      <c r="B1" s="9"/>
      <c r="C1" s="9"/>
      <c r="D1" s="9"/>
      <c r="E1" s="9"/>
    </row>
    <row r="2" ht="37" customHeight="1" spans="1:5">
      <c r="A2" s="10"/>
      <c r="B2" s="11"/>
      <c r="C2" s="10"/>
      <c r="D2" s="65" t="s">
        <v>1</v>
      </c>
      <c r="E2" s="65"/>
    </row>
    <row r="3" ht="42" customHeight="1" spans="1:5">
      <c r="A3" s="90" t="s">
        <v>24</v>
      </c>
      <c r="B3" s="66" t="s">
        <v>25</v>
      </c>
      <c r="C3" s="13" t="s">
        <v>26</v>
      </c>
      <c r="D3" s="13" t="s">
        <v>27</v>
      </c>
      <c r="E3" s="73" t="s">
        <v>6</v>
      </c>
    </row>
    <row r="4" ht="24.6" customHeight="1" spans="1:5">
      <c r="A4" s="15" t="s">
        <v>28</v>
      </c>
      <c r="B4" s="16">
        <f>B8++B25+B35+B39+B23</f>
        <v>138400</v>
      </c>
      <c r="C4" s="16">
        <f>C5+C8++C25+C35+C39+C23</f>
        <v>122736</v>
      </c>
      <c r="D4" s="67">
        <f t="shared" ref="D4:D38" si="0">C4/B4*100</f>
        <v>88.6820809248555</v>
      </c>
      <c r="E4" s="74">
        <v>16.4986616549917</v>
      </c>
    </row>
    <row r="5" ht="24.6" customHeight="1" spans="1:5">
      <c r="A5" s="18" t="s">
        <v>29</v>
      </c>
      <c r="B5" s="16"/>
      <c r="C5" s="19">
        <f>C6</f>
        <v>1</v>
      </c>
      <c r="D5" s="67"/>
      <c r="E5" s="74"/>
    </row>
    <row r="6" ht="24.6" customHeight="1" spans="1:5">
      <c r="A6" s="18" t="s">
        <v>30</v>
      </c>
      <c r="B6" s="16"/>
      <c r="C6" s="19">
        <f>C7</f>
        <v>1</v>
      </c>
      <c r="D6" s="67"/>
      <c r="E6" s="74"/>
    </row>
    <row r="7" ht="24.6" customHeight="1" spans="1:5">
      <c r="A7" s="20" t="s">
        <v>31</v>
      </c>
      <c r="B7" s="16"/>
      <c r="C7" s="21">
        <v>1</v>
      </c>
      <c r="D7" s="67"/>
      <c r="E7" s="74"/>
    </row>
    <row r="8" ht="24.6" customHeight="1" spans="1:5">
      <c r="A8" s="18" t="s">
        <v>32</v>
      </c>
      <c r="B8" s="19">
        <f>B9+B16+B18+B19+B21</f>
        <v>130860</v>
      </c>
      <c r="C8" s="21">
        <f>C9+C16+C18+C19+C21</f>
        <v>115888</v>
      </c>
      <c r="D8" s="68">
        <f t="shared" si="0"/>
        <v>88.5587650924652</v>
      </c>
      <c r="E8" s="75">
        <v>21.5472394697097</v>
      </c>
    </row>
    <row r="9" ht="24.6" customHeight="1" spans="1:5">
      <c r="A9" s="18" t="s">
        <v>33</v>
      </c>
      <c r="B9" s="19">
        <f>SUM(B10:B15)</f>
        <v>126360</v>
      </c>
      <c r="C9" s="19">
        <f>SUM(C10:C15)</f>
        <v>112599</v>
      </c>
      <c r="D9" s="68">
        <f t="shared" si="0"/>
        <v>89.1096866096866</v>
      </c>
      <c r="E9" s="75">
        <v>22.1022154266567</v>
      </c>
    </row>
    <row r="10" ht="24.6" customHeight="1" spans="1:5">
      <c r="A10" s="20" t="s">
        <v>34</v>
      </c>
      <c r="B10" s="69">
        <v>81591</v>
      </c>
      <c r="C10" s="21">
        <v>74059</v>
      </c>
      <c r="D10" s="68">
        <f t="shared" si="0"/>
        <v>90.7685896728806</v>
      </c>
      <c r="E10" s="75">
        <v>1.83850829185116</v>
      </c>
    </row>
    <row r="11" ht="24.6" customHeight="1" spans="1:5">
      <c r="A11" s="20" t="s">
        <v>35</v>
      </c>
      <c r="B11" s="69">
        <v>1500</v>
      </c>
      <c r="C11" s="21">
        <v>492</v>
      </c>
      <c r="D11" s="68">
        <f t="shared" si="0"/>
        <v>32.8</v>
      </c>
      <c r="E11" s="75">
        <v>-94.0787098327115</v>
      </c>
    </row>
    <row r="12" ht="24.6" customHeight="1" spans="1:5">
      <c r="A12" s="20" t="s">
        <v>36</v>
      </c>
      <c r="B12" s="69">
        <v>10700</v>
      </c>
      <c r="C12" s="21">
        <v>7812</v>
      </c>
      <c r="D12" s="68">
        <f t="shared" si="0"/>
        <v>73.0093457943925</v>
      </c>
      <c r="E12" s="75">
        <v>-16.8936170212766</v>
      </c>
    </row>
    <row r="13" ht="24.6" customHeight="1" spans="1:5">
      <c r="A13" s="20" t="s">
        <v>37</v>
      </c>
      <c r="B13" s="69">
        <v>28000</v>
      </c>
      <c r="C13" s="21">
        <v>25992</v>
      </c>
      <c r="D13" s="68">
        <f t="shared" si="0"/>
        <v>92.8285714285714</v>
      </c>
      <c r="E13" s="75"/>
    </row>
    <row r="14" ht="24.6" customHeight="1" spans="1:5">
      <c r="A14" s="20" t="s">
        <v>38</v>
      </c>
      <c r="B14" s="69">
        <v>4000</v>
      </c>
      <c r="C14" s="21">
        <v>3723</v>
      </c>
      <c r="D14" s="68">
        <f t="shared" si="0"/>
        <v>93.075</v>
      </c>
      <c r="E14" s="75"/>
    </row>
    <row r="15" ht="32.4" customHeight="1" spans="1:5">
      <c r="A15" s="22" t="s">
        <v>39</v>
      </c>
      <c r="B15" s="69">
        <v>569</v>
      </c>
      <c r="C15" s="21">
        <v>521</v>
      </c>
      <c r="D15" s="68">
        <f t="shared" si="0"/>
        <v>91.5641476274165</v>
      </c>
      <c r="E15" s="75"/>
    </row>
    <row r="16" ht="24.6" customHeight="1" spans="1:5">
      <c r="A16" s="18" t="s">
        <v>40</v>
      </c>
      <c r="B16" s="21">
        <f>SUM(B17:B17)</f>
        <v>3450</v>
      </c>
      <c r="C16" s="21">
        <f>SUM(C17:C17)</f>
        <v>3129</v>
      </c>
      <c r="D16" s="68">
        <f t="shared" si="0"/>
        <v>90.695652173913</v>
      </c>
      <c r="E16" s="75">
        <v>22.1311475409836</v>
      </c>
    </row>
    <row r="17" ht="24.6" customHeight="1" spans="1:5">
      <c r="A17" s="18" t="s">
        <v>34</v>
      </c>
      <c r="B17" s="70">
        <v>3450</v>
      </c>
      <c r="C17" s="21">
        <v>3129</v>
      </c>
      <c r="D17" s="68">
        <f t="shared" si="0"/>
        <v>90.695652173913</v>
      </c>
      <c r="E17" s="75">
        <v>22.1311475409836</v>
      </c>
    </row>
    <row r="18" ht="24.6" customHeight="1" spans="1:5">
      <c r="A18" s="18" t="s">
        <v>41</v>
      </c>
      <c r="B18" s="70">
        <v>500</v>
      </c>
      <c r="C18" s="21"/>
      <c r="D18" s="68">
        <f t="shared" si="0"/>
        <v>0</v>
      </c>
      <c r="E18" s="75"/>
    </row>
    <row r="19" ht="24.6" customHeight="1" spans="1:5">
      <c r="A19" s="18" t="s">
        <v>42</v>
      </c>
      <c r="B19" s="19">
        <f>B20</f>
        <v>350</v>
      </c>
      <c r="C19" s="21">
        <f>C20</f>
        <v>160</v>
      </c>
      <c r="D19" s="68">
        <f t="shared" si="0"/>
        <v>45.7142857142857</v>
      </c>
      <c r="E19" s="75">
        <v>49.5327102803738</v>
      </c>
    </row>
    <row r="20" ht="24.6" customHeight="1" spans="1:5">
      <c r="A20" s="18" t="s">
        <v>43</v>
      </c>
      <c r="B20" s="70">
        <v>350</v>
      </c>
      <c r="C20" s="21">
        <v>160</v>
      </c>
      <c r="D20" s="68">
        <f t="shared" si="0"/>
        <v>45.7142857142857</v>
      </c>
      <c r="E20" s="75">
        <v>49.5327102803738</v>
      </c>
    </row>
    <row r="21" ht="24.6" customHeight="1" spans="1:5">
      <c r="A21" s="18" t="s">
        <v>44</v>
      </c>
      <c r="B21" s="19">
        <f>B22</f>
        <v>200</v>
      </c>
      <c r="C21" s="21">
        <f>SUM(C22:C22)</f>
        <v>0</v>
      </c>
      <c r="D21" s="68">
        <f t="shared" si="0"/>
        <v>0</v>
      </c>
      <c r="E21" s="75"/>
    </row>
    <row r="22" ht="24.6" customHeight="1" spans="1:5">
      <c r="A22" s="18" t="s">
        <v>45</v>
      </c>
      <c r="B22" s="70">
        <v>200</v>
      </c>
      <c r="C22" s="21"/>
      <c r="D22" s="68">
        <f t="shared" si="0"/>
        <v>0</v>
      </c>
      <c r="E22" s="75"/>
    </row>
    <row r="23" ht="24.6" customHeight="1" spans="1:5">
      <c r="A23" s="18" t="s">
        <v>46</v>
      </c>
      <c r="B23" s="70">
        <f>B24</f>
        <v>392</v>
      </c>
      <c r="C23" s="21"/>
      <c r="D23" s="68"/>
      <c r="E23" s="75"/>
    </row>
    <row r="24" ht="24.6" customHeight="1" spans="1:5">
      <c r="A24" s="18" t="s">
        <v>47</v>
      </c>
      <c r="B24" s="70">
        <v>392</v>
      </c>
      <c r="C24" s="21"/>
      <c r="D24" s="68"/>
      <c r="E24" s="75"/>
    </row>
    <row r="25" ht="24.6" customHeight="1" spans="1:5">
      <c r="A25" s="18" t="s">
        <v>48</v>
      </c>
      <c r="B25" s="19">
        <f>SUM(B26,B29,)</f>
        <v>5953</v>
      </c>
      <c r="C25" s="21">
        <f>SUM(C26,C29,)</f>
        <v>5684</v>
      </c>
      <c r="D25" s="68">
        <f t="shared" si="0"/>
        <v>95.4812699479254</v>
      </c>
      <c r="E25" s="75">
        <v>-34.0756205056831</v>
      </c>
    </row>
    <row r="26" ht="33" customHeight="1" spans="1:5">
      <c r="A26" s="23" t="s">
        <v>49</v>
      </c>
      <c r="B26" s="21">
        <f>B27+B28</f>
        <v>5000</v>
      </c>
      <c r="C26" s="21">
        <f>C27+C28</f>
        <v>5000</v>
      </c>
      <c r="D26" s="68">
        <f t="shared" si="0"/>
        <v>100</v>
      </c>
      <c r="E26" s="75">
        <v>-38.019090120243</v>
      </c>
    </row>
    <row r="27" ht="24.6" customHeight="1" spans="1:5">
      <c r="A27" s="24" t="s">
        <v>50</v>
      </c>
      <c r="B27" s="19"/>
      <c r="C27" s="21"/>
      <c r="D27" s="68"/>
      <c r="E27" s="75"/>
    </row>
    <row r="28" ht="35.4" customHeight="1" spans="1:5">
      <c r="A28" s="25" t="s">
        <v>51</v>
      </c>
      <c r="B28" s="19">
        <v>5000</v>
      </c>
      <c r="C28" s="21">
        <v>5000</v>
      </c>
      <c r="D28" s="68">
        <f t="shared" si="0"/>
        <v>100</v>
      </c>
      <c r="E28" s="75">
        <v>-37.5</v>
      </c>
    </row>
    <row r="29" ht="24.6" customHeight="1" spans="1:5">
      <c r="A29" s="18" t="s">
        <v>52</v>
      </c>
      <c r="B29" s="21">
        <f>SUM(B30:B34)</f>
        <v>953</v>
      </c>
      <c r="C29" s="21">
        <f>SUM(C30:C34)</f>
        <v>684</v>
      </c>
      <c r="D29" s="68">
        <f t="shared" si="0"/>
        <v>71.7733473242392</v>
      </c>
      <c r="E29" s="75">
        <v>23.2432432432433</v>
      </c>
    </row>
    <row r="30" ht="24.6" customHeight="1" spans="1:5">
      <c r="A30" s="18" t="s">
        <v>53</v>
      </c>
      <c r="B30" s="69">
        <v>873</v>
      </c>
      <c r="C30" s="21">
        <v>601</v>
      </c>
      <c r="D30" s="68">
        <f t="shared" si="0"/>
        <v>68.8430698739977</v>
      </c>
      <c r="E30" s="75">
        <v>22.1544715447154</v>
      </c>
    </row>
    <row r="31" ht="24.6" customHeight="1" spans="1:5">
      <c r="A31" s="18" t="s">
        <v>54</v>
      </c>
      <c r="B31" s="69">
        <v>53</v>
      </c>
      <c r="C31" s="21">
        <v>65</v>
      </c>
      <c r="D31" s="68">
        <f t="shared" si="0"/>
        <v>122.641509433962</v>
      </c>
      <c r="E31" s="75">
        <v>54.7619047619048</v>
      </c>
    </row>
    <row r="32" ht="24.6" customHeight="1" spans="1:5">
      <c r="A32" s="18" t="s">
        <v>55</v>
      </c>
      <c r="B32" s="69"/>
      <c r="C32" s="21"/>
      <c r="D32" s="68"/>
      <c r="E32" s="75"/>
    </row>
    <row r="33" ht="24.6" customHeight="1" spans="1:5">
      <c r="A33" s="18" t="s">
        <v>56</v>
      </c>
      <c r="B33" s="69">
        <v>25</v>
      </c>
      <c r="C33" s="21">
        <v>18</v>
      </c>
      <c r="D33" s="68">
        <f t="shared" si="0"/>
        <v>72</v>
      </c>
      <c r="E33" s="75">
        <v>-5.26315789473685</v>
      </c>
    </row>
    <row r="34" ht="24.6" customHeight="1" spans="1:5">
      <c r="A34" s="24" t="s">
        <v>57</v>
      </c>
      <c r="B34" s="69">
        <v>2</v>
      </c>
      <c r="C34" s="21"/>
      <c r="D34" s="68">
        <f t="shared" si="0"/>
        <v>0</v>
      </c>
      <c r="E34" s="75"/>
    </row>
    <row r="35" ht="24.6" customHeight="1" spans="1:5">
      <c r="A35" s="18" t="s">
        <v>58</v>
      </c>
      <c r="B35" s="26">
        <f>B36</f>
        <v>1195</v>
      </c>
      <c r="C35" s="26">
        <f>C36</f>
        <v>1159</v>
      </c>
      <c r="D35" s="68">
        <f t="shared" si="0"/>
        <v>96.9874476987448</v>
      </c>
      <c r="E35" s="75">
        <v>-15.4014598540146</v>
      </c>
    </row>
    <row r="36" ht="24.6" customHeight="1" spans="1:5">
      <c r="A36" s="18" t="s">
        <v>59</v>
      </c>
      <c r="B36" s="26">
        <f>B37+B38</f>
        <v>1195</v>
      </c>
      <c r="C36" s="26">
        <f>C37+C38</f>
        <v>1159</v>
      </c>
      <c r="D36" s="68">
        <f t="shared" si="0"/>
        <v>96.9874476987448</v>
      </c>
      <c r="E36" s="75">
        <v>-15.4014598540146</v>
      </c>
    </row>
    <row r="37" ht="24.6" customHeight="1" spans="1:5">
      <c r="A37" s="18" t="s">
        <v>60</v>
      </c>
      <c r="B37" s="70">
        <v>595</v>
      </c>
      <c r="C37" s="26">
        <v>595</v>
      </c>
      <c r="D37" s="68">
        <f t="shared" si="0"/>
        <v>100</v>
      </c>
      <c r="E37" s="75">
        <v>-35.6756756756757</v>
      </c>
    </row>
    <row r="38" ht="36" customHeight="1" spans="1:5">
      <c r="A38" s="27" t="s">
        <v>61</v>
      </c>
      <c r="B38" s="70">
        <v>600</v>
      </c>
      <c r="C38" s="26">
        <v>564</v>
      </c>
      <c r="D38" s="71">
        <f t="shared" si="0"/>
        <v>94</v>
      </c>
      <c r="E38" s="76">
        <v>26.7415730337079</v>
      </c>
    </row>
    <row r="39" ht="24.6" customHeight="1" spans="1:5">
      <c r="A39" s="24" t="s">
        <v>62</v>
      </c>
      <c r="B39" s="70"/>
      <c r="C39" s="26">
        <v>4</v>
      </c>
      <c r="D39" s="68"/>
      <c r="E39" s="75"/>
    </row>
    <row r="40" ht="24.6" customHeight="1" spans="1:5">
      <c r="A40" s="29" t="s">
        <v>63</v>
      </c>
      <c r="B40" s="30">
        <f>B41+B42+B43+B44</f>
        <v>0</v>
      </c>
      <c r="C40" s="30">
        <f>C41+C42+C43+C44</f>
        <v>2443</v>
      </c>
      <c r="D40" s="67"/>
      <c r="E40" s="74"/>
    </row>
    <row r="41" ht="24.6" customHeight="1" spans="1:5">
      <c r="A41" s="31" t="s">
        <v>64</v>
      </c>
      <c r="B41" s="26"/>
      <c r="C41" s="26">
        <v>1030</v>
      </c>
      <c r="D41" s="68"/>
      <c r="E41" s="75"/>
    </row>
    <row r="42" ht="24.6" customHeight="1" spans="1:5">
      <c r="A42" s="31" t="s">
        <v>65</v>
      </c>
      <c r="B42" s="26"/>
      <c r="C42" s="26">
        <v>1413</v>
      </c>
      <c r="D42" s="68"/>
      <c r="E42" s="75"/>
    </row>
    <row r="43" ht="24.6" customHeight="1" spans="1:5">
      <c r="A43" s="31" t="s">
        <v>66</v>
      </c>
      <c r="B43" s="26"/>
      <c r="C43" s="26"/>
      <c r="D43" s="68"/>
      <c r="E43" s="75"/>
    </row>
    <row r="44" ht="24.6" customHeight="1" spans="1:5">
      <c r="A44" s="32" t="s">
        <v>67</v>
      </c>
      <c r="B44" s="72"/>
      <c r="C44" s="26"/>
      <c r="D44" s="68"/>
      <c r="E44" s="75"/>
    </row>
    <row r="45" ht="24.6" customHeight="1" spans="1:5">
      <c r="A45" s="33" t="s">
        <v>68</v>
      </c>
      <c r="B45" s="34">
        <f>B40+B4</f>
        <v>138400</v>
      </c>
      <c r="C45" s="34">
        <f>C40+C4</f>
        <v>125179</v>
      </c>
      <c r="D45" s="67"/>
      <c r="E45" s="74"/>
    </row>
  </sheetData>
  <mergeCells count="2">
    <mergeCell ref="A1:E1"/>
    <mergeCell ref="D2:E2"/>
  </mergeCells>
  <printOptions horizontalCentered="1"/>
  <pageMargins left="0.118110236220472" right="0.118110236220472" top="0.748031496062992" bottom="0.748031496062992" header="0.31496062992126" footer="0.31496062992126"/>
  <pageSetup paperSize="9" fitToWidth="0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7" workbookViewId="0">
      <selection activeCell="A21" sqref="A21"/>
    </sheetView>
  </sheetViews>
  <sheetFormatPr defaultColWidth="8" defaultRowHeight="12.75" outlineLevelCol="4"/>
  <cols>
    <col min="1" max="1" width="40.775" style="36" customWidth="1"/>
    <col min="2" max="2" width="14" style="37" customWidth="1"/>
    <col min="3" max="3" width="13.775" style="38" customWidth="1"/>
    <col min="4" max="4" width="12.3333333333333" style="39" customWidth="1"/>
    <col min="5" max="242" width="7.88333333333333" style="36" customWidth="1"/>
    <col min="243" max="16384" width="8" style="36"/>
  </cols>
  <sheetData>
    <row r="1" ht="42" customHeight="1" spans="1:4">
      <c r="A1" s="9" t="s">
        <v>69</v>
      </c>
      <c r="B1" s="9"/>
      <c r="C1" s="9"/>
      <c r="D1" s="9"/>
    </row>
    <row r="2" ht="25.5" customHeight="1" spans="1:4">
      <c r="A2" s="40"/>
      <c r="B2" s="36"/>
      <c r="C2" s="41"/>
      <c r="D2" s="42" t="s">
        <v>1</v>
      </c>
    </row>
    <row r="3" s="35" customFormat="1" ht="39.75" customHeight="1" spans="1:4">
      <c r="A3" s="91" t="s">
        <v>70</v>
      </c>
      <c r="B3" s="44" t="s">
        <v>71</v>
      </c>
      <c r="C3" s="45" t="s">
        <v>72</v>
      </c>
      <c r="D3" s="46" t="s">
        <v>73</v>
      </c>
    </row>
    <row r="4" s="35" customFormat="1" ht="27.9" customHeight="1" spans="1:4">
      <c r="A4" s="47" t="s">
        <v>7</v>
      </c>
      <c r="B4" s="48">
        <f>SUM(B5:B11)</f>
        <v>105526</v>
      </c>
      <c r="C4" s="49">
        <f>SUM(C5:C11)</f>
        <v>60300</v>
      </c>
      <c r="D4" s="50">
        <f>C4/B4*100-100</f>
        <v>-42.8576843621477</v>
      </c>
    </row>
    <row r="5" ht="27.9" customHeight="1" spans="1:4">
      <c r="A5" s="51" t="s">
        <v>8</v>
      </c>
      <c r="B5" s="52">
        <v>100709</v>
      </c>
      <c r="C5" s="53">
        <v>57320</v>
      </c>
      <c r="D5" s="54">
        <f t="shared" ref="D5:D11" si="0">C5/B5*100-100</f>
        <v>-43.0835377175823</v>
      </c>
    </row>
    <row r="6" ht="27.9" customHeight="1" spans="1:4">
      <c r="A6" s="51" t="s">
        <v>9</v>
      </c>
      <c r="B6" s="52">
        <v>3076</v>
      </c>
      <c r="C6" s="53">
        <v>1780</v>
      </c>
      <c r="D6" s="54">
        <f t="shared" si="0"/>
        <v>-42.1326397919376</v>
      </c>
    </row>
    <row r="7" ht="27.9" customHeight="1" spans="1:4">
      <c r="A7" s="51" t="s">
        <v>10</v>
      </c>
      <c r="B7" s="55">
        <v>279</v>
      </c>
      <c r="C7" s="53">
        <v>220</v>
      </c>
      <c r="D7" s="54">
        <f t="shared" si="0"/>
        <v>-21.1469534050179</v>
      </c>
    </row>
    <row r="8" ht="27.9" customHeight="1" spans="1:4">
      <c r="A8" s="51" t="s">
        <v>11</v>
      </c>
      <c r="B8" s="52">
        <v>578</v>
      </c>
      <c r="C8" s="56">
        <v>300</v>
      </c>
      <c r="D8" s="54">
        <f t="shared" si="0"/>
        <v>-48.0968858131488</v>
      </c>
    </row>
    <row r="9" ht="27.9" customHeight="1" spans="1:4">
      <c r="A9" s="51" t="s">
        <v>12</v>
      </c>
      <c r="B9" s="52">
        <v>151</v>
      </c>
      <c r="C9" s="56">
        <v>150</v>
      </c>
      <c r="D9" s="54">
        <f t="shared" si="0"/>
        <v>-0.662251655629149</v>
      </c>
    </row>
    <row r="10" ht="27.9" customHeight="1" spans="1:4">
      <c r="A10" s="51" t="s">
        <v>13</v>
      </c>
      <c r="B10" s="52">
        <v>467</v>
      </c>
      <c r="C10" s="56">
        <v>250</v>
      </c>
      <c r="D10" s="54">
        <f t="shared" si="0"/>
        <v>-46.4668094218415</v>
      </c>
    </row>
    <row r="11" ht="27.9" customHeight="1" spans="1:4">
      <c r="A11" s="51" t="s">
        <v>14</v>
      </c>
      <c r="B11" s="52">
        <v>266</v>
      </c>
      <c r="C11" s="56">
        <v>280</v>
      </c>
      <c r="D11" s="54">
        <f t="shared" si="0"/>
        <v>5.26315789473684</v>
      </c>
    </row>
    <row r="12" s="35" customFormat="1" ht="27.9" customHeight="1" spans="1:4">
      <c r="A12" s="29" t="s">
        <v>15</v>
      </c>
      <c r="B12" s="57">
        <f>B13+B16+B17+B18</f>
        <v>19653</v>
      </c>
      <c r="C12" s="58">
        <f>C13+C16+C17+C18</f>
        <v>3300</v>
      </c>
      <c r="D12" s="50"/>
    </row>
    <row r="13" ht="27.9" customHeight="1" spans="1:4">
      <c r="A13" s="59" t="s">
        <v>74</v>
      </c>
      <c r="B13" s="60">
        <f>B14+B15</f>
        <v>4001</v>
      </c>
      <c r="C13" s="60">
        <f>C14+C15</f>
        <v>1887</v>
      </c>
      <c r="D13" s="61"/>
    </row>
    <row r="14" ht="27.9" customHeight="1" spans="1:4">
      <c r="A14" s="59" t="s">
        <v>17</v>
      </c>
      <c r="B14" s="60">
        <v>3829</v>
      </c>
      <c r="C14" s="56">
        <v>1687</v>
      </c>
      <c r="D14" s="61"/>
    </row>
    <row r="15" ht="27.9" customHeight="1" spans="1:4">
      <c r="A15" s="59" t="s">
        <v>18</v>
      </c>
      <c r="B15" s="60">
        <v>172</v>
      </c>
      <c r="C15" s="56">
        <v>200</v>
      </c>
      <c r="D15" s="61"/>
    </row>
    <row r="16" ht="27.9" customHeight="1" spans="1:4">
      <c r="A16" s="59" t="s">
        <v>19</v>
      </c>
      <c r="B16" s="60">
        <v>36</v>
      </c>
      <c r="C16" s="56"/>
      <c r="D16" s="61"/>
    </row>
    <row r="17" ht="27.9" customHeight="1" spans="1:4">
      <c r="A17" s="59" t="s">
        <v>20</v>
      </c>
      <c r="B17" s="60">
        <v>5000</v>
      </c>
      <c r="C17" s="62">
        <v>0</v>
      </c>
      <c r="D17" s="61"/>
    </row>
    <row r="18" ht="27.9" customHeight="1" spans="1:4">
      <c r="A18" s="59" t="s">
        <v>21</v>
      </c>
      <c r="B18" s="60">
        <v>10616</v>
      </c>
      <c r="C18" s="62">
        <v>1413</v>
      </c>
      <c r="D18" s="61"/>
    </row>
    <row r="19" s="35" customFormat="1" ht="27.9" customHeight="1" spans="1:5">
      <c r="A19" s="63" t="s">
        <v>22</v>
      </c>
      <c r="B19" s="48">
        <f>B12+B4</f>
        <v>125179</v>
      </c>
      <c r="C19" s="49">
        <f>C12+C4</f>
        <v>63600</v>
      </c>
      <c r="D19" s="50"/>
      <c r="E19" s="64"/>
    </row>
    <row r="20" spans="2:2">
      <c r="B20" s="36"/>
    </row>
    <row r="21" spans="2:2">
      <c r="B21" s="36"/>
    </row>
    <row r="22" spans="2:2">
      <c r="B22" s="36"/>
    </row>
    <row r="23" spans="2:2">
      <c r="B23" s="36"/>
    </row>
    <row r="24" spans="2:2">
      <c r="B24" s="36"/>
    </row>
    <row r="25" spans="2:2">
      <c r="B25" s="36"/>
    </row>
    <row r="26" spans="2:2">
      <c r="B26" s="36"/>
    </row>
    <row r="27" spans="2:2">
      <c r="B27" s="36"/>
    </row>
    <row r="28" spans="2:2">
      <c r="B28" s="36"/>
    </row>
    <row r="29" spans="2:2">
      <c r="B29" s="36"/>
    </row>
    <row r="30" spans="2:2">
      <c r="B30" s="36"/>
    </row>
    <row r="31" spans="2:2">
      <c r="B31" s="36"/>
    </row>
    <row r="32" spans="2:2">
      <c r="B32" s="36"/>
    </row>
  </sheetData>
  <mergeCells count="1">
    <mergeCell ref="A1:D1"/>
  </mergeCells>
  <conditionalFormatting sqref="C2 A3 B4:C19">
    <cfRule type="cellIs" dxfId="0" priority="31" stopIfTrue="1" operator="equal">
      <formula>0</formula>
    </cfRule>
  </conditionalFormatting>
  <conditionalFormatting sqref="B5:C11">
    <cfRule type="cellIs" dxfId="0" priority="36" stopIfTrue="1" operator="equal">
      <formula>0</formula>
    </cfRule>
    <cfRule type="cellIs" dxfId="0" priority="37" stopIfTrue="1" operator="equal">
      <formula>0</formula>
    </cfRule>
    <cfRule type="cellIs" dxfId="0" priority="38" stopIfTrue="1" operator="equal">
      <formula>0</formula>
    </cfRule>
  </conditionalFormatting>
  <conditionalFormatting sqref="B14:B18 B5:C11">
    <cfRule type="cellIs" dxfId="0" priority="32" stopIfTrue="1" operator="equal">
      <formula>0</formula>
    </cfRule>
    <cfRule type="cellIs" dxfId="0" priority="39" stopIfTrue="1" operator="equal">
      <formula>0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A50" sqref="A50"/>
    </sheetView>
  </sheetViews>
  <sheetFormatPr defaultColWidth="9" defaultRowHeight="14.25" outlineLevelCol="3"/>
  <cols>
    <col min="1" max="1" width="47.8833333333333" customWidth="1"/>
    <col min="2" max="2" width="16.625" customWidth="1"/>
    <col min="3" max="3" width="13.625" customWidth="1"/>
    <col min="4" max="4" width="10.875" style="8" customWidth="1"/>
  </cols>
  <sheetData>
    <row r="1" s="6" customFormat="1" ht="28.5" customHeight="1" spans="1:4">
      <c r="A1" s="9" t="s">
        <v>75</v>
      </c>
      <c r="B1" s="9"/>
      <c r="C1" s="9"/>
      <c r="D1" s="9"/>
    </row>
    <row r="2" s="7" customFormat="1" ht="24" customHeight="1" spans="1:4">
      <c r="A2" s="10"/>
      <c r="B2" s="11"/>
      <c r="C2" s="12" t="s">
        <v>1</v>
      </c>
      <c r="D2" s="12"/>
    </row>
    <row r="3" ht="36.6" customHeight="1" spans="1:4">
      <c r="A3" s="90" t="s">
        <v>24</v>
      </c>
      <c r="B3" s="13" t="s">
        <v>26</v>
      </c>
      <c r="C3" s="13" t="s">
        <v>76</v>
      </c>
      <c r="D3" s="14" t="s">
        <v>73</v>
      </c>
    </row>
    <row r="4" ht="25.8" customHeight="1" spans="1:4">
      <c r="A4" s="15" t="s">
        <v>28</v>
      </c>
      <c r="B4" s="16">
        <f>B5+B8++B23+B33+B37</f>
        <v>122736</v>
      </c>
      <c r="C4" s="16">
        <f>C5+C8++C23+C33+C37</f>
        <v>63600</v>
      </c>
      <c r="D4" s="17">
        <f>C4/B4*100-100</f>
        <v>-48.1814626515448</v>
      </c>
    </row>
    <row r="5" ht="25.8" customHeight="1" spans="1:4">
      <c r="A5" s="18" t="s">
        <v>29</v>
      </c>
      <c r="B5" s="19">
        <f>B6</f>
        <v>1</v>
      </c>
      <c r="C5" s="19">
        <f>C6</f>
        <v>2</v>
      </c>
      <c r="D5" s="17"/>
    </row>
    <row r="6" ht="25.8" customHeight="1" spans="1:4">
      <c r="A6" s="18" t="s">
        <v>30</v>
      </c>
      <c r="B6" s="19">
        <f>B7</f>
        <v>1</v>
      </c>
      <c r="C6" s="19">
        <f>C7</f>
        <v>2</v>
      </c>
      <c r="D6" s="17"/>
    </row>
    <row r="7" ht="25.8" customHeight="1" spans="1:4">
      <c r="A7" s="20" t="s">
        <v>31</v>
      </c>
      <c r="B7" s="21">
        <v>1</v>
      </c>
      <c r="C7" s="21">
        <v>2</v>
      </c>
      <c r="D7" s="17"/>
    </row>
    <row r="8" ht="25.8" customHeight="1" spans="1:4">
      <c r="A8" s="18" t="s">
        <v>32</v>
      </c>
      <c r="B8" s="21">
        <f>B9+B16+B18+B19+B21</f>
        <v>115888</v>
      </c>
      <c r="C8" s="21">
        <f>C9+C16+C18+C19+C21</f>
        <v>61336</v>
      </c>
      <c r="D8" s="17">
        <f t="shared" ref="D8:D36" si="0">C8/B8*100-100</f>
        <v>-47.0730360347922</v>
      </c>
    </row>
    <row r="9" ht="25.8" customHeight="1" spans="1:4">
      <c r="A9" s="18" t="s">
        <v>33</v>
      </c>
      <c r="B9" s="19">
        <f>SUM(B10:B15)</f>
        <v>112599</v>
      </c>
      <c r="C9" s="19">
        <f>SUM(C10:C15)</f>
        <v>58786</v>
      </c>
      <c r="D9" s="17">
        <f t="shared" si="0"/>
        <v>-47.7917210632421</v>
      </c>
    </row>
    <row r="10" ht="25.8" customHeight="1" spans="1:4">
      <c r="A10" s="20" t="s">
        <v>34</v>
      </c>
      <c r="B10" s="21">
        <v>74059</v>
      </c>
      <c r="C10" s="21">
        <v>29310</v>
      </c>
      <c r="D10" s="17">
        <f t="shared" si="0"/>
        <v>-60.4234461712959</v>
      </c>
    </row>
    <row r="11" ht="25.8" customHeight="1" spans="1:4">
      <c r="A11" s="20" t="s">
        <v>35</v>
      </c>
      <c r="B11" s="21">
        <v>492</v>
      </c>
      <c r="C11" s="21">
        <v>400</v>
      </c>
      <c r="D11" s="17">
        <f t="shared" si="0"/>
        <v>-18.6991869918699</v>
      </c>
    </row>
    <row r="12" ht="25.8" customHeight="1" spans="1:4">
      <c r="A12" s="20" t="s">
        <v>36</v>
      </c>
      <c r="B12" s="21">
        <v>7812</v>
      </c>
      <c r="C12" s="21">
        <v>17931</v>
      </c>
      <c r="D12" s="17">
        <f t="shared" si="0"/>
        <v>129.531490015361</v>
      </c>
    </row>
    <row r="13" ht="25.8" customHeight="1" spans="1:4">
      <c r="A13" s="20" t="s">
        <v>37</v>
      </c>
      <c r="B13" s="21">
        <v>25992</v>
      </c>
      <c r="C13" s="21">
        <v>10848</v>
      </c>
      <c r="D13" s="17">
        <f t="shared" si="0"/>
        <v>-58.264081255771</v>
      </c>
    </row>
    <row r="14" ht="25.8" customHeight="1" spans="1:4">
      <c r="A14" s="20" t="s">
        <v>38</v>
      </c>
      <c r="B14" s="21">
        <v>3723</v>
      </c>
      <c r="C14" s="21"/>
      <c r="D14" s="17"/>
    </row>
    <row r="15" ht="25.8" customHeight="1" spans="1:4">
      <c r="A15" s="22" t="s">
        <v>39</v>
      </c>
      <c r="B15" s="21">
        <v>521</v>
      </c>
      <c r="C15" s="21">
        <v>297</v>
      </c>
      <c r="D15" s="17">
        <f t="shared" si="0"/>
        <v>-42.9942418426104</v>
      </c>
    </row>
    <row r="16" ht="25.8" customHeight="1" spans="1:4">
      <c r="A16" s="18" t="s">
        <v>40</v>
      </c>
      <c r="B16" s="21">
        <f>SUM(B17:B17)</f>
        <v>3129</v>
      </c>
      <c r="C16" s="21">
        <f>SUM(C17:C17)</f>
        <v>1780</v>
      </c>
      <c r="D16" s="17">
        <f t="shared" si="0"/>
        <v>-43.1128155960371</v>
      </c>
    </row>
    <row r="17" ht="25.8" customHeight="1" spans="1:4">
      <c r="A17" s="18" t="s">
        <v>34</v>
      </c>
      <c r="B17" s="21">
        <v>3129</v>
      </c>
      <c r="C17" s="21">
        <v>1780</v>
      </c>
      <c r="D17" s="17">
        <f t="shared" si="0"/>
        <v>-43.1128155960371</v>
      </c>
    </row>
    <row r="18" ht="25.8" customHeight="1" spans="1:4">
      <c r="A18" s="18" t="s">
        <v>41</v>
      </c>
      <c r="B18" s="21"/>
      <c r="C18" s="21">
        <v>220</v>
      </c>
      <c r="D18" s="17"/>
    </row>
    <row r="19" ht="25.8" customHeight="1" spans="1:4">
      <c r="A19" s="18" t="s">
        <v>42</v>
      </c>
      <c r="B19" s="21">
        <f>B20</f>
        <v>160</v>
      </c>
      <c r="C19" s="21">
        <f>C20</f>
        <v>300</v>
      </c>
      <c r="D19" s="17">
        <f t="shared" si="0"/>
        <v>87.5</v>
      </c>
    </row>
    <row r="20" ht="25.8" customHeight="1" spans="1:4">
      <c r="A20" s="18" t="s">
        <v>43</v>
      </c>
      <c r="B20" s="21">
        <v>160</v>
      </c>
      <c r="C20" s="21">
        <v>300</v>
      </c>
      <c r="D20" s="17">
        <f t="shared" si="0"/>
        <v>87.5</v>
      </c>
    </row>
    <row r="21" ht="25.8" customHeight="1" spans="1:4">
      <c r="A21" s="18" t="s">
        <v>44</v>
      </c>
      <c r="B21" s="21">
        <f>SUM(B22:B22)</f>
        <v>0</v>
      </c>
      <c r="C21" s="21">
        <f>SUM(C22:C22)</f>
        <v>250</v>
      </c>
      <c r="D21" s="17"/>
    </row>
    <row r="22" ht="25.8" customHeight="1" spans="1:4">
      <c r="A22" s="18" t="s">
        <v>45</v>
      </c>
      <c r="B22" s="21"/>
      <c r="C22" s="21">
        <v>250</v>
      </c>
      <c r="D22" s="17"/>
    </row>
    <row r="23" ht="25.8" customHeight="1" spans="1:4">
      <c r="A23" s="18" t="s">
        <v>77</v>
      </c>
      <c r="B23" s="21">
        <f>SUM(B24,B27,)</f>
        <v>5684</v>
      </c>
      <c r="C23" s="21">
        <f>SUM(C24,C27,)</f>
        <v>872</v>
      </c>
      <c r="D23" s="17">
        <f t="shared" si="0"/>
        <v>-84.6586910626319</v>
      </c>
    </row>
    <row r="24" ht="37.8" customHeight="1" spans="1:4">
      <c r="A24" s="23" t="s">
        <v>49</v>
      </c>
      <c r="B24" s="21">
        <f>B25+B26</f>
        <v>5000</v>
      </c>
      <c r="C24" s="21">
        <f>C25+C26</f>
        <v>0</v>
      </c>
      <c r="D24" s="17"/>
    </row>
    <row r="25" ht="25.8" customHeight="1" spans="1:4">
      <c r="A25" s="24" t="s">
        <v>50</v>
      </c>
      <c r="B25" s="21"/>
      <c r="C25" s="21"/>
      <c r="D25" s="17"/>
    </row>
    <row r="26" ht="36" customHeight="1" spans="1:4">
      <c r="A26" s="25" t="s">
        <v>51</v>
      </c>
      <c r="B26" s="21">
        <v>5000</v>
      </c>
      <c r="C26" s="21"/>
      <c r="D26" s="17"/>
    </row>
    <row r="27" ht="25.8" customHeight="1" spans="1:4">
      <c r="A27" s="18" t="s">
        <v>52</v>
      </c>
      <c r="B27" s="21">
        <f>SUM(B28:B32)</f>
        <v>684</v>
      </c>
      <c r="C27" s="21">
        <f>SUM(C28:C32)</f>
        <v>872</v>
      </c>
      <c r="D27" s="17">
        <f t="shared" si="0"/>
        <v>27.4853801169591</v>
      </c>
    </row>
    <row r="28" ht="25.8" customHeight="1" spans="1:4">
      <c r="A28" s="18" t="s">
        <v>53</v>
      </c>
      <c r="B28" s="21">
        <v>601</v>
      </c>
      <c r="C28" s="21">
        <v>754</v>
      </c>
      <c r="D28" s="17">
        <f t="shared" si="0"/>
        <v>25.4575707154742</v>
      </c>
    </row>
    <row r="29" ht="25.8" customHeight="1" spans="1:4">
      <c r="A29" s="18" t="s">
        <v>54</v>
      </c>
      <c r="B29" s="21">
        <v>65</v>
      </c>
      <c r="C29" s="21">
        <v>100</v>
      </c>
      <c r="D29" s="17">
        <f t="shared" si="0"/>
        <v>53.8461538461539</v>
      </c>
    </row>
    <row r="30" ht="25.8" customHeight="1" spans="1:4">
      <c r="A30" s="18" t="s">
        <v>55</v>
      </c>
      <c r="B30" s="21"/>
      <c r="C30" s="21"/>
      <c r="D30" s="17"/>
    </row>
    <row r="31" ht="25.8" customHeight="1" spans="1:4">
      <c r="A31" s="18" t="s">
        <v>56</v>
      </c>
      <c r="B31" s="21">
        <v>18</v>
      </c>
      <c r="C31" s="21">
        <v>18</v>
      </c>
      <c r="D31" s="17"/>
    </row>
    <row r="32" ht="25.8" customHeight="1" spans="1:4">
      <c r="A32" s="24" t="s">
        <v>57</v>
      </c>
      <c r="B32" s="21"/>
      <c r="C32" s="21"/>
      <c r="D32" s="17"/>
    </row>
    <row r="33" ht="25.8" customHeight="1" spans="1:4">
      <c r="A33" s="18" t="s">
        <v>78</v>
      </c>
      <c r="B33" s="26">
        <f>B34</f>
        <v>1159</v>
      </c>
      <c r="C33" s="26">
        <f>C34</f>
        <v>1390</v>
      </c>
      <c r="D33" s="17">
        <f t="shared" si="0"/>
        <v>19.9309749784297</v>
      </c>
    </row>
    <row r="34" ht="25.8" customHeight="1" spans="1:4">
      <c r="A34" s="18" t="s">
        <v>59</v>
      </c>
      <c r="B34" s="26">
        <f>B35+B36</f>
        <v>1159</v>
      </c>
      <c r="C34" s="26">
        <f>C35+C36</f>
        <v>1390</v>
      </c>
      <c r="D34" s="17">
        <f t="shared" si="0"/>
        <v>19.9309749784297</v>
      </c>
    </row>
    <row r="35" ht="25.8" customHeight="1" spans="1:4">
      <c r="A35" s="18" t="s">
        <v>60</v>
      </c>
      <c r="B35" s="26">
        <v>595</v>
      </c>
      <c r="C35" s="26">
        <v>595</v>
      </c>
      <c r="D35" s="17"/>
    </row>
    <row r="36" ht="35.4" customHeight="1" spans="1:4">
      <c r="A36" s="27" t="s">
        <v>61</v>
      </c>
      <c r="B36" s="26">
        <v>564</v>
      </c>
      <c r="C36" s="26">
        <v>795</v>
      </c>
      <c r="D36" s="17">
        <f t="shared" si="0"/>
        <v>40.9574468085106</v>
      </c>
    </row>
    <row r="37" ht="25.8" customHeight="1" spans="1:4">
      <c r="A37" s="24" t="s">
        <v>79</v>
      </c>
      <c r="B37" s="26">
        <v>4</v>
      </c>
      <c r="C37" s="26"/>
      <c r="D37" s="28"/>
    </row>
    <row r="38" ht="25.8" customHeight="1" spans="1:4">
      <c r="A38" s="29" t="s">
        <v>63</v>
      </c>
      <c r="B38" s="30">
        <f>B39+B40+B41+B42</f>
        <v>2443</v>
      </c>
      <c r="C38" s="30"/>
      <c r="D38" s="28"/>
    </row>
    <row r="39" ht="25.8" customHeight="1" spans="1:4">
      <c r="A39" s="31" t="s">
        <v>64</v>
      </c>
      <c r="B39" s="26">
        <v>1030</v>
      </c>
      <c r="C39" s="26"/>
      <c r="D39" s="28"/>
    </row>
    <row r="40" ht="25.8" customHeight="1" spans="1:4">
      <c r="A40" s="31" t="s">
        <v>65</v>
      </c>
      <c r="B40" s="26">
        <v>1413</v>
      </c>
      <c r="C40" s="26"/>
      <c r="D40" s="28"/>
    </row>
    <row r="41" ht="25.8" customHeight="1" spans="1:4">
      <c r="A41" s="31" t="s">
        <v>66</v>
      </c>
      <c r="B41" s="26"/>
      <c r="C41" s="26"/>
      <c r="D41" s="28"/>
    </row>
    <row r="42" ht="25.8" customHeight="1" spans="1:4">
      <c r="A42" s="32" t="s">
        <v>67</v>
      </c>
      <c r="B42" s="26"/>
      <c r="C42" s="26"/>
      <c r="D42" s="28"/>
    </row>
    <row r="43" ht="25.8" customHeight="1" spans="1:4">
      <c r="A43" s="33" t="s">
        <v>68</v>
      </c>
      <c r="B43" s="34">
        <f>B38+B4</f>
        <v>125179</v>
      </c>
      <c r="C43" s="34">
        <f>C38+C4</f>
        <v>63600</v>
      </c>
      <c r="D43" s="28"/>
    </row>
  </sheetData>
  <mergeCells count="2">
    <mergeCell ref="A1:D1"/>
    <mergeCell ref="C2:D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G24" sqref="G24"/>
    </sheetView>
  </sheetViews>
  <sheetFormatPr defaultColWidth="9" defaultRowHeight="14.25" outlineLevelCol="7"/>
  <cols>
    <col min="1" max="1" width="29.5" customWidth="1"/>
  </cols>
  <sheetData>
    <row r="1" ht="30" customHeight="1" spans="1:8">
      <c r="A1" s="1" t="s">
        <v>80</v>
      </c>
      <c r="B1" s="1"/>
      <c r="C1" s="1"/>
      <c r="D1" s="1"/>
      <c r="E1" s="1"/>
      <c r="F1" s="1"/>
      <c r="G1" s="1"/>
      <c r="H1" s="1"/>
    </row>
    <row r="2" ht="30" customHeight="1" spans="1:8">
      <c r="A2" s="2"/>
      <c r="B2" s="2"/>
      <c r="C2" s="2"/>
      <c r="D2" s="2"/>
      <c r="E2" s="2"/>
      <c r="F2" s="2"/>
      <c r="G2" s="2" t="s">
        <v>1</v>
      </c>
      <c r="H2" s="2"/>
    </row>
    <row r="3" ht="30" customHeight="1" spans="1:8">
      <c r="A3" s="3" t="s">
        <v>81</v>
      </c>
      <c r="B3" s="3" t="s">
        <v>82</v>
      </c>
      <c r="C3" s="3" t="s">
        <v>83</v>
      </c>
      <c r="D3" s="3" t="s">
        <v>84</v>
      </c>
      <c r="E3" s="3" t="s">
        <v>85</v>
      </c>
      <c r="F3" s="3" t="s">
        <v>86</v>
      </c>
      <c r="G3" s="3" t="s">
        <v>87</v>
      </c>
      <c r="H3" s="3" t="s">
        <v>88</v>
      </c>
    </row>
    <row r="4" ht="30" customHeight="1" spans="1:8">
      <c r="A4" s="4"/>
      <c r="B4" s="4"/>
      <c r="C4" s="4"/>
      <c r="D4" s="4"/>
      <c r="E4" s="4"/>
      <c r="F4" s="4"/>
      <c r="G4" s="4"/>
      <c r="H4" s="4"/>
    </row>
    <row r="5" ht="30" customHeight="1" spans="1:8">
      <c r="A5" s="4"/>
      <c r="B5" s="4"/>
      <c r="C5" s="4"/>
      <c r="D5" s="4"/>
      <c r="E5" s="4"/>
      <c r="F5" s="4"/>
      <c r="G5" s="4"/>
      <c r="H5" s="4"/>
    </row>
    <row r="6" ht="30" customHeight="1" spans="1:8">
      <c r="A6" s="4"/>
      <c r="B6" s="4"/>
      <c r="C6" s="4"/>
      <c r="D6" s="4"/>
      <c r="E6" s="4"/>
      <c r="F6" s="4"/>
      <c r="G6" s="4"/>
      <c r="H6" s="4"/>
    </row>
    <row r="7" ht="30" customHeight="1" spans="1:8">
      <c r="A7" s="4"/>
      <c r="B7" s="4"/>
      <c r="C7" s="4"/>
      <c r="D7" s="4"/>
      <c r="E7" s="4"/>
      <c r="F7" s="4"/>
      <c r="G7" s="4"/>
      <c r="H7" s="4"/>
    </row>
    <row r="8" ht="30" customHeight="1" spans="1:8">
      <c r="A8" s="4"/>
      <c r="B8" s="4"/>
      <c r="C8" s="4"/>
      <c r="D8" s="4"/>
      <c r="E8" s="4"/>
      <c r="F8" s="4"/>
      <c r="G8" s="4"/>
      <c r="H8" s="4"/>
    </row>
    <row r="9" ht="30" customHeight="1" spans="1:8">
      <c r="A9" s="4"/>
      <c r="B9" s="4"/>
      <c r="C9" s="4"/>
      <c r="D9" s="4"/>
      <c r="E9" s="4"/>
      <c r="F9" s="4"/>
      <c r="G9" s="4"/>
      <c r="H9" s="4"/>
    </row>
    <row r="10" ht="30" customHeight="1" spans="1:8">
      <c r="A10" s="4"/>
      <c r="B10" s="4"/>
      <c r="C10" s="4"/>
      <c r="D10" s="4"/>
      <c r="E10" s="4"/>
      <c r="F10" s="4"/>
      <c r="G10" s="4"/>
      <c r="H10" s="4"/>
    </row>
    <row r="11" ht="30" customHeight="1" spans="1:8">
      <c r="A11" s="5" t="s">
        <v>89</v>
      </c>
      <c r="B11" s="5"/>
      <c r="C11" s="5"/>
      <c r="D11" s="5"/>
      <c r="E11" s="5"/>
      <c r="F11" s="5"/>
      <c r="G11" s="5"/>
      <c r="H11" s="5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基金23收执</vt:lpstr>
      <vt:lpstr>基金23支执</vt:lpstr>
      <vt:lpstr>基金24收预</vt:lpstr>
      <vt:lpstr>基金24支预</vt:lpstr>
      <vt:lpstr>2024年嵊泗县政府对下政府性基金预算转移支付预算表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2016-11-16T19:10:00Z</dcterms:created>
  <cp:lastPrinted>2023-12-31T20:01:00Z</cp:lastPrinted>
  <dcterms:modified xsi:type="dcterms:W3CDTF">2024-02-05T11:06:43Z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6E4DCB4AED0BE1E7C350C065684139CD</vt:lpwstr>
  </property>
</Properties>
</file>