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一般公共预算收入调整表" sheetId="1" r:id="rId1"/>
    <sheet name="一般公共预算支出调整表" sheetId="2" r:id="rId2"/>
    <sheet name="政府性基金收入预算调整表" sheetId="3" r:id="rId3"/>
    <sheet name="政府性基金支出预算调整表" sheetId="4" r:id="rId4"/>
  </sheets>
  <definedNames>
    <definedName name="_xlnm.Print_Titles" localSheetId="1">'一般公共预算支出调整表'!$4:$4</definedName>
  </definedNames>
  <calcPr fullCalcOnLoad="1"/>
</workbook>
</file>

<file path=xl/sharedStrings.xml><?xml version="1.0" encoding="utf-8"?>
<sst xmlns="http://schemas.openxmlformats.org/spreadsheetml/2006/main" count="129" uniqueCount="113">
  <si>
    <t>表一</t>
  </si>
  <si>
    <r>
      <rPr>
        <sz val="18"/>
        <color indexed="8"/>
        <rFont val="方正小标宋简体"/>
        <family val="4"/>
      </rPr>
      <t>嵊泗县</t>
    </r>
    <r>
      <rPr>
        <sz val="18"/>
        <color indexed="8"/>
        <rFont val="Times New Roman"/>
        <family val="1"/>
      </rPr>
      <t>2023</t>
    </r>
    <r>
      <rPr>
        <sz val="18"/>
        <color indexed="8"/>
        <rFont val="方正小标宋简体"/>
        <family val="4"/>
      </rPr>
      <t>年一般公共预算收入调整表</t>
    </r>
  </si>
  <si>
    <t>单位：万元</t>
  </si>
  <si>
    <r>
      <rPr>
        <b/>
        <sz val="11"/>
        <color indexed="8"/>
        <rFont val="宋体"/>
        <family val="0"/>
      </rPr>
      <t>收入科目</t>
    </r>
  </si>
  <si>
    <r>
      <t>2022</t>
    </r>
    <r>
      <rPr>
        <b/>
        <sz val="11"/>
        <color indexed="8"/>
        <rFont val="宋体"/>
        <family val="0"/>
      </rPr>
      <t>年执行数</t>
    </r>
  </si>
  <si>
    <r>
      <t>2023</t>
    </r>
    <r>
      <rPr>
        <b/>
        <sz val="11"/>
        <color indexed="8"/>
        <rFont val="宋体"/>
        <family val="0"/>
      </rPr>
      <t>年预算数</t>
    </r>
  </si>
  <si>
    <t>调整后预算数</t>
  </si>
  <si>
    <r>
      <rPr>
        <b/>
        <sz val="11"/>
        <color indexed="8"/>
        <rFont val="宋体"/>
        <family val="0"/>
      </rPr>
      <t>调整后比上年（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Times New Roman"/>
        <family val="1"/>
      </rPr>
      <t>-%</t>
    </r>
    <r>
      <rPr>
        <b/>
        <sz val="11"/>
        <color indexed="8"/>
        <rFont val="宋体"/>
        <family val="0"/>
      </rPr>
      <t>）</t>
    </r>
  </si>
  <si>
    <t>一、本级收入</t>
  </si>
  <si>
    <t>（一）税收收入</t>
  </si>
  <si>
    <t>（二）非税收入小计</t>
  </si>
  <si>
    <t>二、转移性收入</t>
  </si>
  <si>
    <t>（一）返还性收入</t>
  </si>
  <si>
    <t>（二）上级转移支付收入</t>
  </si>
  <si>
    <t>（四）地方政府一般债务转贷收入</t>
  </si>
  <si>
    <t>（五）上年结余收入</t>
  </si>
  <si>
    <t>（六）动用预算稳定调节基金</t>
  </si>
  <si>
    <t>表二</t>
  </si>
  <si>
    <r>
      <rPr>
        <sz val="18"/>
        <rFont val="方正小标宋简体"/>
        <family val="4"/>
      </rPr>
      <t>嵊泗县</t>
    </r>
    <r>
      <rPr>
        <sz val="18"/>
        <rFont val="Times New Roman"/>
        <family val="1"/>
      </rPr>
      <t>2023</t>
    </r>
    <r>
      <rPr>
        <sz val="18"/>
        <rFont val="方正小标宋简体"/>
        <family val="4"/>
      </rPr>
      <t>年一般公共预算支出调整表</t>
    </r>
  </si>
  <si>
    <r>
      <rPr>
        <b/>
        <sz val="11"/>
        <rFont val="宋体"/>
        <family val="0"/>
      </rPr>
      <t>支出科目</t>
    </r>
  </si>
  <si>
    <r>
      <t>2022</t>
    </r>
    <r>
      <rPr>
        <b/>
        <sz val="11"/>
        <rFont val="宋体"/>
        <family val="0"/>
      </rPr>
      <t>年执行数</t>
    </r>
  </si>
  <si>
    <r>
      <rPr>
        <b/>
        <sz val="11"/>
        <rFont val="宋体"/>
        <family val="0"/>
      </rPr>
      <t>一、本级支出</t>
    </r>
  </si>
  <si>
    <t>（十五）商业服务业等支出</t>
  </si>
  <si>
    <t>（二十一）其他支出</t>
  </si>
  <si>
    <t>（二十二）债务付息支出</t>
  </si>
  <si>
    <t>（二十三）债务发行费用支出</t>
  </si>
  <si>
    <r>
      <rPr>
        <b/>
        <sz val="11"/>
        <rFont val="宋体"/>
        <family val="0"/>
      </rPr>
      <t>二、转移性支出</t>
    </r>
  </si>
  <si>
    <t>（一）上解支出</t>
  </si>
  <si>
    <t>（二）预备费</t>
  </si>
  <si>
    <r>
      <rPr>
        <b/>
        <sz val="11"/>
        <rFont val="宋体"/>
        <family val="0"/>
      </rPr>
      <t>支出合计</t>
    </r>
  </si>
  <si>
    <t>表三</t>
  </si>
  <si>
    <t>嵊泗县2023年政府性基金预算收入调整表</t>
  </si>
  <si>
    <r>
      <rPr>
        <b/>
        <sz val="11"/>
        <color indexed="8"/>
        <rFont val="宋体"/>
        <family val="0"/>
      </rPr>
      <t>调整后预算数</t>
    </r>
  </si>
  <si>
    <t>（一）国有土地使用权出让收入</t>
  </si>
  <si>
    <t>（二）国有土地收益基金收入</t>
  </si>
  <si>
    <t>（三）农业土地开发资金收入</t>
  </si>
  <si>
    <t>（四）污水处理费收入</t>
  </si>
  <si>
    <t>（五）彩票公益金收入</t>
  </si>
  <si>
    <t>（六）城市基础设施配套费收入</t>
  </si>
  <si>
    <t>（七）其他政府基金收入</t>
  </si>
  <si>
    <t>收入合计</t>
  </si>
  <si>
    <t>表四</t>
  </si>
  <si>
    <t>嵊泗县2023年政府性基金预算支出调整表</t>
  </si>
  <si>
    <r>
      <rPr>
        <b/>
        <sz val="11"/>
        <color indexed="8"/>
        <rFont val="宋体"/>
        <family val="0"/>
      </rPr>
      <t>支出科目</t>
    </r>
  </si>
  <si>
    <r>
      <rPr>
        <b/>
        <sz val="11"/>
        <color indexed="8"/>
        <rFont val="宋体"/>
        <family val="0"/>
      </rPr>
      <t>一、本级支出</t>
    </r>
  </si>
  <si>
    <t>（一）城乡社区支出</t>
  </si>
  <si>
    <t>（二）交通运输支出</t>
  </si>
  <si>
    <t>（二）其他支出</t>
  </si>
  <si>
    <t>（三）债务付息支出</t>
  </si>
  <si>
    <t>（四）债务发行费用支出</t>
  </si>
  <si>
    <t>（二）年终结余</t>
  </si>
  <si>
    <t>（三）地方政府专项债务还本支出</t>
  </si>
  <si>
    <t>（四）上解支出</t>
  </si>
  <si>
    <t>（五）教育支出</t>
  </si>
  <si>
    <t>（十四）资源勘探工业信息等支出</t>
  </si>
  <si>
    <t>（七）文化旅游体育与传媒支出</t>
  </si>
  <si>
    <t>（十三）交通运输支出</t>
  </si>
  <si>
    <t>（十二）农林水支出</t>
  </si>
  <si>
    <t xml:space="preserve">        增值税</t>
  </si>
  <si>
    <t xml:space="preserve">        企业所得税</t>
  </si>
  <si>
    <t xml:space="preserve">        个人所得税</t>
  </si>
  <si>
    <t xml:space="preserve">        资源税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</si>
  <si>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</si>
  <si>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</si>
  <si>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</si>
  <si>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</si>
  <si>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</si>
  <si>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车船税</t>
  </si>
  <si>
    <t xml:space="preserve">        耕地占用税</t>
  </si>
  <si>
    <t xml:space="preserve">        契税</t>
  </si>
  <si>
    <t xml:space="preserve">        环境保护税</t>
  </si>
  <si>
    <t xml:space="preserve">        专项收入</t>
  </si>
  <si>
    <t xml:space="preserve">        行政事业性收费收入</t>
  </si>
  <si>
    <t xml:space="preserve">        罚没收入</t>
  </si>
  <si>
    <t xml:space="preserve">        国有资源(资产)有偿使用收入</t>
  </si>
  <si>
    <t xml:space="preserve">        政府住房基金收入</t>
  </si>
  <si>
    <t xml:space="preserve">       其他收入</t>
  </si>
  <si>
    <t>（三）调入资金</t>
  </si>
  <si>
    <t xml:space="preserve">收入合计    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</si>
  <si>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</si>
  <si>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</si>
  <si>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</si>
  <si>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</si>
  <si>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</si>
  <si>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民航发展基金支出</t>
  </si>
  <si>
    <t xml:space="preserve">    彩票公益金安排的支出</t>
  </si>
  <si>
    <t xml:space="preserve">    其他政府性基金及对应专项债务收入安排的支出</t>
  </si>
  <si>
    <t xml:space="preserve">  地方政府专项债务付息支出</t>
  </si>
  <si>
    <t>二、转移性支出</t>
  </si>
  <si>
    <t>（一）调出资金</t>
  </si>
  <si>
    <t>支出合计</t>
  </si>
  <si>
    <t>（一）政府性基金转移支付收入</t>
  </si>
  <si>
    <t>（二）调入资金</t>
  </si>
  <si>
    <t>（三）债务转贷收入</t>
  </si>
  <si>
    <t>（四）上年结余收入</t>
  </si>
  <si>
    <t>（三）安排预算稳定调节基金</t>
  </si>
  <si>
    <t>（四）年终结余</t>
  </si>
  <si>
    <t>（五）援助其他地区支出</t>
  </si>
  <si>
    <t>（六）地方政府一般债务还本支出</t>
  </si>
  <si>
    <t>（一）一般公共服务支出</t>
  </si>
  <si>
    <t>（二）外交支出</t>
  </si>
  <si>
    <t>（三）国防支出</t>
  </si>
  <si>
    <t>（四）公共安全支出</t>
  </si>
  <si>
    <t>（六）科学技术支出</t>
  </si>
  <si>
    <t>（八）社会保障和就业支出</t>
  </si>
  <si>
    <t>（九）卫生健康支出</t>
  </si>
  <si>
    <t>（十）节能环保支出</t>
  </si>
  <si>
    <t>（十一）城乡社区支出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</si>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</sst>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;_脂"/>
  </numFmts>
  <fonts count="70">
    <font>
      <sz val="10"/>
      <name val="Arial"/>
      <family val="2"/>
    </font>
    <font>
      <sz val="11"/>
      <name val="宋体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8"/>
      <color indexed="8"/>
      <name val="方正小标宋简体"/>
      <family val="4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sz val="10.5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楷体_GB2312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Times New Roman"/>
      <family val="1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6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77" fontId="11" fillId="33" borderId="10" xfId="0" applyNumberFormat="1" applyFont="1" applyFill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0" fontId="14" fillId="0" borderId="10" xfId="42" applyFont="1" applyBorder="1" applyAlignment="1">
      <alignment horizontal="center" vertical="center" wrapText="1"/>
      <protection/>
    </xf>
    <xf numFmtId="176" fontId="15" fillId="33" borderId="10" xfId="0" applyNumberFormat="1" applyFont="1" applyFill="1" applyBorder="1" applyAlignment="1">
      <alignment horizontal="center" vertical="center" wrapText="1"/>
    </xf>
    <xf numFmtId="0" fontId="15" fillId="0" borderId="10" xfId="42" applyFont="1" applyBorder="1" applyAlignment="1">
      <alignment horizontal="center" vertical="center" wrapText="1"/>
      <protection/>
    </xf>
    <xf numFmtId="177" fontId="15" fillId="0" borderId="10" xfId="41" applyNumberFormat="1" applyFont="1" applyFill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177" fontId="15" fillId="33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77" fontId="12" fillId="33" borderId="10" xfId="0" applyNumberFormat="1" applyFont="1" applyFill="1" applyBorder="1" applyAlignment="1">
      <alignment horizontal="center" vertical="center" wrapText="1"/>
    </xf>
    <xf numFmtId="0" fontId="17" fillId="0" borderId="10" xfId="42" applyFont="1" applyBorder="1" applyAlignment="1">
      <alignment horizontal="center" vertical="center" wrapText="1"/>
      <protection/>
    </xf>
    <xf numFmtId="177" fontId="17" fillId="0" borderId="10" xfId="41" applyNumberFormat="1" applyFont="1" applyFill="1" applyBorder="1" applyAlignment="1">
      <alignment horizontal="center" vertical="center" wrapText="1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1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1" fillId="0" borderId="10" xfId="40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1" fontId="67" fillId="0" borderId="10" xfId="0" applyNumberFormat="1" applyFont="1" applyFill="1" applyBorder="1" applyAlignment="1">
      <alignment vertical="center"/>
    </xf>
    <xf numFmtId="1" fontId="66" fillId="0" borderId="10" xfId="0" applyNumberFormat="1" applyFont="1" applyFill="1" applyBorder="1" applyAlignment="1">
      <alignment vertical="center"/>
    </xf>
    <xf numFmtId="1" fontId="68" fillId="0" borderId="10" xfId="0" applyNumberFormat="1" applyFont="1" applyFill="1" applyBorder="1" applyAlignment="1">
      <alignment vertical="center"/>
    </xf>
    <xf numFmtId="1" fontId="66" fillId="0" borderId="10" xfId="0" applyNumberFormat="1" applyFont="1" applyFill="1" applyBorder="1" applyAlignment="1">
      <alignment vertical="center" wrapText="1"/>
    </xf>
    <xf numFmtId="0" fontId="67" fillId="0" borderId="10" xfId="40" applyFont="1" applyFill="1" applyBorder="1" applyAlignment="1">
      <alignment horizontal="center" vertical="center"/>
      <protection/>
    </xf>
    <xf numFmtId="0" fontId="66" fillId="0" borderId="10" xfId="42" applyFont="1" applyBorder="1" applyAlignment="1">
      <alignment vertical="center" wrapText="1"/>
      <protection/>
    </xf>
    <xf numFmtId="0" fontId="68" fillId="0" borderId="10" xfId="42" applyFont="1" applyBorder="1" applyAlignment="1">
      <alignment vertical="center" wrapText="1"/>
      <protection/>
    </xf>
    <xf numFmtId="178" fontId="69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178" fontId="67" fillId="0" borderId="10" xfId="0" applyNumberFormat="1" applyFont="1" applyFill="1" applyBorder="1" applyAlignment="1">
      <alignment horizontal="left" vertical="center" wrapText="1"/>
    </xf>
    <xf numFmtId="178" fontId="66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1" fontId="68" fillId="0" borderId="10" xfId="0" applyNumberFormat="1" applyFont="1" applyFill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0年预计及2001年计划" xfId="40"/>
    <cellStyle name="常规_收入预算12.20" xfId="41"/>
    <cellStyle name="常规_支出预算12.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32.57421875" style="64" customWidth="1"/>
    <col min="2" max="2" width="11.28125" style="65" customWidth="1"/>
    <col min="3" max="3" width="12.421875" style="65" customWidth="1"/>
    <col min="4" max="4" width="11.7109375" style="64" customWidth="1"/>
    <col min="5" max="5" width="14.7109375" style="64" customWidth="1"/>
    <col min="6" max="6" width="8.28125" style="64" hidden="1" customWidth="1"/>
    <col min="7" max="7" width="8.57421875" style="64" customWidth="1"/>
    <col min="8" max="8" width="8.140625" style="64" customWidth="1"/>
    <col min="9" max="9" width="8.28125" style="64" customWidth="1"/>
    <col min="10" max="10" width="8.57421875" style="64" customWidth="1"/>
    <col min="11" max="11" width="8.421875" style="64" customWidth="1"/>
    <col min="12" max="12" width="8.8515625" style="64" bestFit="1" customWidth="1"/>
    <col min="13" max="16384" width="8.8515625" style="64" customWidth="1"/>
  </cols>
  <sheetData>
    <row r="1" spans="1:3" s="57" customFormat="1" ht="18" customHeight="1">
      <c r="A1" s="66" t="s">
        <v>0</v>
      </c>
      <c r="B1" s="67"/>
      <c r="C1" s="68"/>
    </row>
    <row r="2" spans="1:5" ht="22.5" customHeight="1">
      <c r="A2" s="94" t="s">
        <v>1</v>
      </c>
      <c r="B2" s="94"/>
      <c r="C2" s="94"/>
      <c r="D2" s="94"/>
      <c r="E2" s="94"/>
    </row>
    <row r="3" spans="1:5" s="58" customFormat="1" ht="19.5" customHeight="1">
      <c r="A3" s="64"/>
      <c r="B3" s="65"/>
      <c r="C3" s="65"/>
      <c r="E3" s="31" t="s">
        <v>2</v>
      </c>
    </row>
    <row r="4" spans="1:5" s="59" customFormat="1" ht="43.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</row>
    <row r="5" spans="1:6" s="59" customFormat="1" ht="21.75" customHeight="1">
      <c r="A5" s="70" t="s">
        <v>8</v>
      </c>
      <c r="B5" s="12">
        <f>B6+B20</f>
        <v>86706</v>
      </c>
      <c r="C5" s="12">
        <f>C6+C20</f>
        <v>95400</v>
      </c>
      <c r="D5" s="12">
        <f>D6+D20</f>
        <v>129600</v>
      </c>
      <c r="E5" s="71">
        <f>(D5-B5)/B5*100</f>
        <v>49.47062487025119</v>
      </c>
      <c r="F5" s="59">
        <v>129618</v>
      </c>
    </row>
    <row r="6" spans="1:6" s="60" customFormat="1" ht="21.75" customHeight="1">
      <c r="A6" s="70" t="s">
        <v>9</v>
      </c>
      <c r="B6" s="12">
        <f>SUM(B7:B19)</f>
        <v>54751</v>
      </c>
      <c r="C6" s="12">
        <f>SUM(C7:C19)</f>
        <v>57710</v>
      </c>
      <c r="D6" s="12">
        <f>SUM(D7:D19)</f>
        <v>57580</v>
      </c>
      <c r="E6" s="71">
        <f aca="true" t="shared" si="0" ref="E6:E25">(D6-B6)/B6*100</f>
        <v>5.167028912713923</v>
      </c>
      <c r="F6" s="59">
        <v>57579</v>
      </c>
    </row>
    <row r="7" spans="1:6" s="59" customFormat="1" ht="21.75" customHeight="1">
      <c r="A7" s="83" t="s">
        <v>58</v>
      </c>
      <c r="B7" s="69">
        <v>23194</v>
      </c>
      <c r="C7" s="72">
        <v>26080</v>
      </c>
      <c r="D7" s="72">
        <v>28000</v>
      </c>
      <c r="E7" s="73">
        <f t="shared" si="0"/>
        <v>20.720876088643614</v>
      </c>
      <c r="F7" s="59">
        <v>27961</v>
      </c>
    </row>
    <row r="8" spans="1:6" s="59" customFormat="1" ht="21.75" customHeight="1">
      <c r="A8" s="83" t="s">
        <v>59</v>
      </c>
      <c r="B8" s="69">
        <v>6598</v>
      </c>
      <c r="C8" s="72">
        <v>5970</v>
      </c>
      <c r="D8" s="72">
        <v>5900</v>
      </c>
      <c r="E8" s="73">
        <f t="shared" si="0"/>
        <v>-10.578963322218854</v>
      </c>
      <c r="F8" s="59">
        <v>5866</v>
      </c>
    </row>
    <row r="9" spans="1:6" s="59" customFormat="1" ht="21.75" customHeight="1">
      <c r="A9" s="83" t="s">
        <v>60</v>
      </c>
      <c r="B9" s="69">
        <v>2747</v>
      </c>
      <c r="C9" s="72">
        <v>2600</v>
      </c>
      <c r="D9" s="72">
        <v>4500</v>
      </c>
      <c r="E9" s="73">
        <f t="shared" si="0"/>
        <v>63.81507098653076</v>
      </c>
      <c r="F9" s="59">
        <v>4506</v>
      </c>
    </row>
    <row r="10" spans="1:6" s="59" customFormat="1" ht="21.75" customHeight="1">
      <c r="A10" s="83" t="s">
        <v>61</v>
      </c>
      <c r="B10" s="69">
        <v>868</v>
      </c>
      <c r="C10" s="72">
        <v>700</v>
      </c>
      <c r="D10" s="72">
        <v>140</v>
      </c>
      <c r="E10" s="73">
        <f t="shared" si="0"/>
        <v>-83.87096774193549</v>
      </c>
      <c r="F10" s="59">
        <v>138</v>
      </c>
    </row>
    <row r="11" spans="1:6" s="59" customFormat="1" ht="21.75" customHeight="1">
      <c r="A11" s="83" t="s">
        <v>62</v>
      </c>
      <c r="B11" s="69">
        <v>2253</v>
      </c>
      <c r="C11" s="72">
        <v>2500</v>
      </c>
      <c r="D11" s="72">
        <v>2050</v>
      </c>
      <c r="E11" s="73">
        <f t="shared" si="0"/>
        <v>-9.010208610741234</v>
      </c>
      <c r="F11" s="59">
        <v>2048</v>
      </c>
    </row>
    <row r="12" spans="1:6" s="61" customFormat="1" ht="21.75" customHeight="1">
      <c r="A12" s="83" t="s">
        <v>63</v>
      </c>
      <c r="B12" s="69">
        <v>1898</v>
      </c>
      <c r="C12" s="72">
        <v>1900</v>
      </c>
      <c r="D12" s="72">
        <v>1950</v>
      </c>
      <c r="E12" s="73">
        <f t="shared" si="0"/>
        <v>2.73972602739726</v>
      </c>
      <c r="F12" s="59">
        <v>1964</v>
      </c>
    </row>
    <row r="13" spans="1:6" s="61" customFormat="1" ht="21.75" customHeight="1">
      <c r="A13" s="83" t="s">
        <v>64</v>
      </c>
      <c r="B13" s="69">
        <v>1295</v>
      </c>
      <c r="C13" s="72">
        <v>1500</v>
      </c>
      <c r="D13" s="72">
        <v>1500</v>
      </c>
      <c r="E13" s="73">
        <f t="shared" si="0"/>
        <v>15.83011583011583</v>
      </c>
      <c r="F13" s="59">
        <v>1511</v>
      </c>
    </row>
    <row r="14" spans="1:6" s="59" customFormat="1" ht="21.75" customHeight="1">
      <c r="A14" s="83" t="s">
        <v>65</v>
      </c>
      <c r="B14" s="69">
        <v>4080</v>
      </c>
      <c r="C14" s="72">
        <v>4100</v>
      </c>
      <c r="D14" s="72">
        <v>4200</v>
      </c>
      <c r="E14" s="73">
        <f t="shared" si="0"/>
        <v>2.941176470588235</v>
      </c>
      <c r="F14" s="59">
        <v>4215</v>
      </c>
    </row>
    <row r="15" spans="1:6" s="59" customFormat="1" ht="21.75" customHeight="1">
      <c r="A15" s="83" t="s">
        <v>66</v>
      </c>
      <c r="B15" s="69">
        <v>3555</v>
      </c>
      <c r="C15" s="72">
        <v>400</v>
      </c>
      <c r="D15" s="74">
        <v>1100</v>
      </c>
      <c r="E15" s="73">
        <f t="shared" si="0"/>
        <v>-69.05766526019691</v>
      </c>
      <c r="F15" s="59">
        <v>1130</v>
      </c>
    </row>
    <row r="16" spans="1:6" s="59" customFormat="1" ht="21.75" customHeight="1">
      <c r="A16" s="83" t="s">
        <v>67</v>
      </c>
      <c r="B16" s="69">
        <v>335</v>
      </c>
      <c r="C16" s="72">
        <v>200</v>
      </c>
      <c r="D16" s="72">
        <v>140</v>
      </c>
      <c r="E16" s="73">
        <f t="shared" si="0"/>
        <v>-58.2089552238806</v>
      </c>
      <c r="F16" s="59">
        <v>125</v>
      </c>
    </row>
    <row r="17" spans="1:6" s="59" customFormat="1" ht="21.75" customHeight="1">
      <c r="A17" s="83" t="s">
        <v>68</v>
      </c>
      <c r="B17" s="69">
        <v>144</v>
      </c>
      <c r="C17" s="72">
        <v>60</v>
      </c>
      <c r="D17" s="72">
        <v>630</v>
      </c>
      <c r="E17" s="73">
        <f t="shared" si="0"/>
        <v>337.5</v>
      </c>
      <c r="F17" s="59">
        <v>627</v>
      </c>
    </row>
    <row r="18" spans="1:6" s="59" customFormat="1" ht="21.75" customHeight="1">
      <c r="A18" s="83" t="s">
        <v>69</v>
      </c>
      <c r="B18" s="69">
        <v>7119</v>
      </c>
      <c r="C18" s="72">
        <v>11300</v>
      </c>
      <c r="D18" s="74">
        <v>7300</v>
      </c>
      <c r="E18" s="73">
        <f t="shared" si="0"/>
        <v>2.5424919230228964</v>
      </c>
      <c r="F18" s="59">
        <v>7314</v>
      </c>
    </row>
    <row r="19" spans="1:6" s="59" customFormat="1" ht="21.75" customHeight="1">
      <c r="A19" s="83" t="s">
        <v>70</v>
      </c>
      <c r="B19" s="69">
        <v>665</v>
      </c>
      <c r="C19" s="72">
        <v>400</v>
      </c>
      <c r="D19" s="72">
        <v>170</v>
      </c>
      <c r="E19" s="73">
        <f t="shared" si="0"/>
        <v>-74.43609022556392</v>
      </c>
      <c r="F19" s="59">
        <v>174</v>
      </c>
    </row>
    <row r="20" spans="1:6" s="62" customFormat="1" ht="21.75" customHeight="1">
      <c r="A20" s="84" t="s">
        <v>10</v>
      </c>
      <c r="B20" s="12">
        <f>SUM(B21:B25)</f>
        <v>31955</v>
      </c>
      <c r="C20" s="12">
        <f>SUM(C21:C25)</f>
        <v>37690</v>
      </c>
      <c r="D20" s="12">
        <f>SUM(D21:D26)</f>
        <v>72020</v>
      </c>
      <c r="E20" s="71">
        <f t="shared" si="0"/>
        <v>125.37943983727115</v>
      </c>
      <c r="F20" s="62">
        <v>72039</v>
      </c>
    </row>
    <row r="21" spans="1:5" s="59" customFormat="1" ht="21.75" customHeight="1">
      <c r="A21" s="83" t="s">
        <v>71</v>
      </c>
      <c r="B21" s="69">
        <v>2959</v>
      </c>
      <c r="C21" s="72">
        <v>3100</v>
      </c>
      <c r="D21" s="72">
        <v>3000</v>
      </c>
      <c r="E21" s="73">
        <f t="shared" si="0"/>
        <v>1.3856032443393038</v>
      </c>
    </row>
    <row r="22" spans="1:5" s="59" customFormat="1" ht="21.75" customHeight="1">
      <c r="A22" s="83" t="s">
        <v>72</v>
      </c>
      <c r="B22" s="69">
        <v>720</v>
      </c>
      <c r="C22" s="72">
        <v>1150</v>
      </c>
      <c r="D22" s="74">
        <v>1700</v>
      </c>
      <c r="E22" s="73">
        <f t="shared" si="0"/>
        <v>136.11111111111111</v>
      </c>
    </row>
    <row r="23" spans="1:5" s="59" customFormat="1" ht="21.75" customHeight="1">
      <c r="A23" s="83" t="s">
        <v>73</v>
      </c>
      <c r="B23" s="69">
        <v>6175</v>
      </c>
      <c r="C23" s="72">
        <v>3000</v>
      </c>
      <c r="D23" s="72">
        <v>2300</v>
      </c>
      <c r="E23" s="73">
        <f t="shared" si="0"/>
        <v>-62.75303643724697</v>
      </c>
    </row>
    <row r="24" spans="1:6" s="59" customFormat="1" ht="30" customHeight="1">
      <c r="A24" s="83" t="s">
        <v>74</v>
      </c>
      <c r="B24" s="69">
        <v>21701</v>
      </c>
      <c r="C24" s="72">
        <v>29940</v>
      </c>
      <c r="D24" s="72">
        <v>64650</v>
      </c>
      <c r="E24" s="73">
        <f t="shared" si="0"/>
        <v>197.9125385926916</v>
      </c>
      <c r="F24" s="59">
        <v>64668</v>
      </c>
    </row>
    <row r="25" spans="1:5" s="59" customFormat="1" ht="21.75" customHeight="1">
      <c r="A25" s="83" t="s">
        <v>75</v>
      </c>
      <c r="B25" s="69">
        <v>400</v>
      </c>
      <c r="C25" s="72">
        <v>500</v>
      </c>
      <c r="D25" s="72">
        <v>366</v>
      </c>
      <c r="E25" s="73">
        <f t="shared" si="0"/>
        <v>-8.5</v>
      </c>
    </row>
    <row r="26" spans="1:5" s="59" customFormat="1" ht="21.75" customHeight="1">
      <c r="A26" s="83" t="s">
        <v>76</v>
      </c>
      <c r="B26" s="69"/>
      <c r="C26" s="72"/>
      <c r="D26" s="72">
        <v>4</v>
      </c>
      <c r="E26" s="73"/>
    </row>
    <row r="27" spans="1:5" s="63" customFormat="1" ht="21.75" customHeight="1">
      <c r="A27" s="85" t="s">
        <v>11</v>
      </c>
      <c r="B27" s="75">
        <f>SUM(B28:B33)</f>
        <v>324374</v>
      </c>
      <c r="C27" s="75">
        <f>SUM(C28:C33)</f>
        <v>293900</v>
      </c>
      <c r="D27" s="75">
        <f>SUM(D28:D33)</f>
        <v>314000</v>
      </c>
      <c r="E27" s="76"/>
    </row>
    <row r="28" spans="1:5" s="61" customFormat="1" ht="21.75" customHeight="1">
      <c r="A28" s="86" t="s">
        <v>12</v>
      </c>
      <c r="B28" s="77">
        <v>11415</v>
      </c>
      <c r="C28" s="72">
        <v>11415</v>
      </c>
      <c r="D28" s="72">
        <v>11415</v>
      </c>
      <c r="E28" s="72"/>
    </row>
    <row r="29" spans="1:5" s="61" customFormat="1" ht="21.75" customHeight="1">
      <c r="A29" s="87" t="s">
        <v>13</v>
      </c>
      <c r="B29" s="50">
        <v>227607</v>
      </c>
      <c r="C29" s="78">
        <v>214130</v>
      </c>
      <c r="D29" s="78">
        <v>190340</v>
      </c>
      <c r="E29" s="78"/>
    </row>
    <row r="30" spans="1:5" s="61" customFormat="1" ht="21.75" customHeight="1">
      <c r="A30" s="87" t="s">
        <v>77</v>
      </c>
      <c r="B30" s="50">
        <v>61741</v>
      </c>
      <c r="C30" s="78">
        <v>62020</v>
      </c>
      <c r="D30" s="78">
        <v>72970</v>
      </c>
      <c r="E30" s="78"/>
    </row>
    <row r="31" spans="1:5" s="61" customFormat="1" ht="21.75" customHeight="1">
      <c r="A31" s="88" t="s">
        <v>14</v>
      </c>
      <c r="B31" s="77">
        <v>7000</v>
      </c>
      <c r="C31" s="79"/>
      <c r="D31" s="79">
        <v>9000</v>
      </c>
      <c r="E31" s="79"/>
    </row>
    <row r="32" spans="1:5" s="61" customFormat="1" ht="21.75" customHeight="1">
      <c r="A32" s="86" t="s">
        <v>15</v>
      </c>
      <c r="B32" s="77">
        <v>16529</v>
      </c>
      <c r="C32" s="79">
        <v>6000</v>
      </c>
      <c r="D32" s="79">
        <v>29940</v>
      </c>
      <c r="E32" s="79"/>
    </row>
    <row r="33" spans="1:5" s="61" customFormat="1" ht="21.75" customHeight="1">
      <c r="A33" s="86" t="s">
        <v>16</v>
      </c>
      <c r="B33" s="80">
        <v>82</v>
      </c>
      <c r="C33" s="79">
        <v>335</v>
      </c>
      <c r="D33" s="79">
        <v>335</v>
      </c>
      <c r="E33" s="79"/>
    </row>
    <row r="34" spans="1:5" s="63" customFormat="1" ht="21.75" customHeight="1">
      <c r="A34" s="89" t="s">
        <v>78</v>
      </c>
      <c r="B34" s="81">
        <f>B27+B5</f>
        <v>411080</v>
      </c>
      <c r="C34" s="81">
        <f>C27+C5</f>
        <v>389300</v>
      </c>
      <c r="D34" s="81">
        <f>D27+D5</f>
        <v>443600</v>
      </c>
      <c r="E34" s="76"/>
    </row>
  </sheetData>
  <sheetProtection/>
  <mergeCells count="1">
    <mergeCell ref="A2:E2"/>
  </mergeCells>
  <printOptions horizontalCentered="1"/>
  <pageMargins left="0" right="0" top="0.7480314960629921" bottom="0.35433070866141736" header="0.31496062992125984" footer="0.31496062992125984"/>
  <pageSetup horizontalDpi="600" verticalDpi="600" orientation="portrait" paperSize="9" scale="90" r:id="rId1"/>
  <ignoredErrors>
    <ignoredError sqref="B27 B20 B6" formulaRange="1"/>
    <ignoredError sqref="E5:E6 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7" sqref="E17"/>
    </sheetView>
  </sheetViews>
  <sheetFormatPr defaultColWidth="9.140625" defaultRowHeight="12.75"/>
  <cols>
    <col min="1" max="1" width="32.140625" style="40" customWidth="1"/>
    <col min="2" max="2" width="11.7109375" style="41" customWidth="1"/>
    <col min="3" max="3" width="11.8515625" style="41" customWidth="1"/>
    <col min="4" max="4" width="12.28125" style="41" customWidth="1"/>
    <col min="5" max="5" width="14.140625" style="41" customWidth="1"/>
    <col min="6" max="16384" width="8.8515625" style="40" customWidth="1"/>
  </cols>
  <sheetData>
    <row r="1" spans="1:2" ht="12" customHeight="1">
      <c r="A1" s="42" t="s">
        <v>17</v>
      </c>
      <c r="B1" s="43"/>
    </row>
    <row r="2" spans="1:5" ht="22.5" customHeight="1">
      <c r="A2" s="95" t="s">
        <v>18</v>
      </c>
      <c r="B2" s="95"/>
      <c r="C2" s="95"/>
      <c r="D2" s="95"/>
      <c r="E2" s="95"/>
    </row>
    <row r="3" spans="1:5" ht="21.75" customHeight="1">
      <c r="A3" s="44"/>
      <c r="B3" s="45"/>
      <c r="E3" s="31" t="s">
        <v>2</v>
      </c>
    </row>
    <row r="4" spans="1:5" ht="33.75" customHeight="1">
      <c r="A4" s="46" t="s">
        <v>19</v>
      </c>
      <c r="B4" s="46" t="s">
        <v>20</v>
      </c>
      <c r="C4" s="12" t="s">
        <v>5</v>
      </c>
      <c r="D4" s="12" t="s">
        <v>6</v>
      </c>
      <c r="E4" s="12" t="s">
        <v>7</v>
      </c>
    </row>
    <row r="5" spans="1:5" ht="20.25" customHeight="1">
      <c r="A5" s="48" t="s">
        <v>21</v>
      </c>
      <c r="B5" s="22">
        <f>SUM(B6:B28)</f>
        <v>373452</v>
      </c>
      <c r="C5" s="22">
        <f>SUM(C6:C28)</f>
        <v>378000</v>
      </c>
      <c r="D5" s="22">
        <f>SUM(D6:D28)</f>
        <v>425400</v>
      </c>
      <c r="E5" s="49">
        <f>(D5-B5)/B5*100</f>
        <v>13.910221393914076</v>
      </c>
    </row>
    <row r="6" spans="1:5" ht="20.25" customHeight="1">
      <c r="A6" s="102" t="s">
        <v>99</v>
      </c>
      <c r="B6" s="50">
        <v>47578</v>
      </c>
      <c r="C6" s="51">
        <v>49500</v>
      </c>
      <c r="D6" s="47">
        <v>42000</v>
      </c>
      <c r="E6" s="52">
        <f aca="true" t="shared" si="0" ref="E6:E27">(D6-B6)/B6*100</f>
        <v>-11.723906006978014</v>
      </c>
    </row>
    <row r="7" spans="1:5" ht="20.25" customHeight="1">
      <c r="A7" s="102" t="s">
        <v>100</v>
      </c>
      <c r="B7" s="50"/>
      <c r="C7" s="51"/>
      <c r="D7" s="47"/>
      <c r="E7" s="52"/>
    </row>
    <row r="8" spans="1:5" ht="20.25" customHeight="1">
      <c r="A8" s="102" t="s">
        <v>101</v>
      </c>
      <c r="B8" s="50">
        <v>548</v>
      </c>
      <c r="C8" s="51">
        <v>550</v>
      </c>
      <c r="D8" s="47">
        <v>550</v>
      </c>
      <c r="E8" s="52">
        <f t="shared" si="0"/>
        <v>0.36496350364963503</v>
      </c>
    </row>
    <row r="9" spans="1:5" ht="20.25" customHeight="1">
      <c r="A9" s="102" t="s">
        <v>102</v>
      </c>
      <c r="B9" s="50">
        <v>20148</v>
      </c>
      <c r="C9" s="51">
        <v>21000</v>
      </c>
      <c r="D9" s="47">
        <v>19000</v>
      </c>
      <c r="E9" s="52">
        <f t="shared" si="0"/>
        <v>-5.697836013500099</v>
      </c>
    </row>
    <row r="10" spans="1:5" ht="20.25" customHeight="1">
      <c r="A10" s="102" t="s">
        <v>53</v>
      </c>
      <c r="B10" s="50">
        <v>32646</v>
      </c>
      <c r="C10" s="47">
        <v>33000</v>
      </c>
      <c r="D10" s="47">
        <v>33000</v>
      </c>
      <c r="E10" s="52">
        <f t="shared" si="0"/>
        <v>1.084359492740305</v>
      </c>
    </row>
    <row r="11" spans="1:5" ht="20.25" customHeight="1">
      <c r="A11" s="102" t="s">
        <v>103</v>
      </c>
      <c r="B11" s="50">
        <v>5825</v>
      </c>
      <c r="C11" s="51">
        <v>6700</v>
      </c>
      <c r="D11" s="47">
        <v>6700</v>
      </c>
      <c r="E11" s="52">
        <f t="shared" si="0"/>
        <v>15.021459227467812</v>
      </c>
    </row>
    <row r="12" spans="1:5" ht="20.25" customHeight="1">
      <c r="A12" s="102" t="s">
        <v>55</v>
      </c>
      <c r="B12" s="50">
        <v>9794</v>
      </c>
      <c r="C12" s="51">
        <v>9800</v>
      </c>
      <c r="D12" s="47">
        <v>13700</v>
      </c>
      <c r="E12" s="52">
        <f t="shared" si="0"/>
        <v>39.88156013886053</v>
      </c>
    </row>
    <row r="13" spans="1:5" ht="20.25" customHeight="1">
      <c r="A13" s="102" t="s">
        <v>104</v>
      </c>
      <c r="B13" s="50">
        <v>39403</v>
      </c>
      <c r="C13" s="51">
        <v>40500</v>
      </c>
      <c r="D13" s="47">
        <v>40500</v>
      </c>
      <c r="E13" s="52">
        <f t="shared" si="0"/>
        <v>2.784051975737888</v>
      </c>
    </row>
    <row r="14" spans="1:5" ht="20.25" customHeight="1">
      <c r="A14" s="102" t="s">
        <v>105</v>
      </c>
      <c r="B14" s="50">
        <v>29078</v>
      </c>
      <c r="C14" s="51">
        <v>27000</v>
      </c>
      <c r="D14" s="47">
        <v>24900</v>
      </c>
      <c r="E14" s="52">
        <f t="shared" si="0"/>
        <v>-14.36825091134191</v>
      </c>
    </row>
    <row r="15" spans="1:5" ht="20.25" customHeight="1">
      <c r="A15" s="102" t="s">
        <v>106</v>
      </c>
      <c r="B15" s="50">
        <v>6386</v>
      </c>
      <c r="C15" s="51">
        <v>6500</v>
      </c>
      <c r="D15" s="47">
        <v>9500</v>
      </c>
      <c r="E15" s="52">
        <f t="shared" si="0"/>
        <v>48.76291888506107</v>
      </c>
    </row>
    <row r="16" spans="1:5" ht="20.25" customHeight="1">
      <c r="A16" s="102" t="s">
        <v>107</v>
      </c>
      <c r="B16" s="50">
        <v>28010</v>
      </c>
      <c r="C16" s="51">
        <v>29500</v>
      </c>
      <c r="D16" s="47">
        <v>45200</v>
      </c>
      <c r="E16" s="52">
        <f t="shared" si="0"/>
        <v>61.370938950374864</v>
      </c>
    </row>
    <row r="17" spans="1:5" ht="20.25" customHeight="1">
      <c r="A17" s="102" t="s">
        <v>57</v>
      </c>
      <c r="B17" s="50">
        <v>84899</v>
      </c>
      <c r="C17" s="51">
        <v>86500</v>
      </c>
      <c r="D17" s="47">
        <v>105500</v>
      </c>
      <c r="E17" s="52">
        <f t="shared" si="0"/>
        <v>24.265303478250626</v>
      </c>
    </row>
    <row r="18" spans="1:5" ht="20.25" customHeight="1">
      <c r="A18" s="102" t="s">
        <v>56</v>
      </c>
      <c r="B18" s="50">
        <v>9895</v>
      </c>
      <c r="C18" s="51">
        <v>22000</v>
      </c>
      <c r="D18" s="47">
        <v>38800</v>
      </c>
      <c r="E18" s="52">
        <f t="shared" si="0"/>
        <v>292.1172309247095</v>
      </c>
    </row>
    <row r="19" spans="1:5" ht="20.25" customHeight="1">
      <c r="A19" s="102" t="s">
        <v>54</v>
      </c>
      <c r="B19" s="53">
        <v>11164</v>
      </c>
      <c r="C19" s="51">
        <v>12000</v>
      </c>
      <c r="D19" s="47">
        <v>15400</v>
      </c>
      <c r="E19" s="52">
        <f t="shared" si="0"/>
        <v>37.94338946614117</v>
      </c>
    </row>
    <row r="20" spans="1:5" ht="20.25" customHeight="1">
      <c r="A20" s="102" t="s">
        <v>22</v>
      </c>
      <c r="B20" s="53">
        <v>2507</v>
      </c>
      <c r="C20" s="51">
        <v>2500</v>
      </c>
      <c r="D20" s="47">
        <v>2500</v>
      </c>
      <c r="E20" s="52">
        <f t="shared" si="0"/>
        <v>-0.2792181890706023</v>
      </c>
    </row>
    <row r="21" spans="1:5" ht="20.25" customHeight="1">
      <c r="A21" s="102" t="s">
        <v>108</v>
      </c>
      <c r="B21" s="50">
        <v>45</v>
      </c>
      <c r="C21" s="51">
        <v>70</v>
      </c>
      <c r="D21" s="47">
        <v>70</v>
      </c>
      <c r="E21" s="52">
        <f t="shared" si="0"/>
        <v>55.55555555555556</v>
      </c>
    </row>
    <row r="22" spans="1:5" ht="20.25" customHeight="1">
      <c r="A22" s="102" t="s">
        <v>109</v>
      </c>
      <c r="B22" s="50">
        <v>24176</v>
      </c>
      <c r="C22" s="51">
        <v>8000</v>
      </c>
      <c r="D22" s="47">
        <v>6000</v>
      </c>
      <c r="E22" s="52">
        <f t="shared" si="0"/>
        <v>-75.18199867637327</v>
      </c>
    </row>
    <row r="23" spans="1:5" ht="20.25" customHeight="1">
      <c r="A23" s="102" t="s">
        <v>110</v>
      </c>
      <c r="B23" s="50">
        <v>7819</v>
      </c>
      <c r="C23" s="51">
        <v>9100</v>
      </c>
      <c r="D23" s="47">
        <v>8000</v>
      </c>
      <c r="E23" s="52">
        <f t="shared" si="0"/>
        <v>2.314874024811357</v>
      </c>
    </row>
    <row r="24" spans="1:5" ht="20.25" customHeight="1">
      <c r="A24" s="102" t="s">
        <v>111</v>
      </c>
      <c r="B24" s="50">
        <v>803</v>
      </c>
      <c r="C24" s="51">
        <v>730</v>
      </c>
      <c r="D24" s="47">
        <v>730</v>
      </c>
      <c r="E24" s="52">
        <f t="shared" si="0"/>
        <v>-9.090909090909092</v>
      </c>
    </row>
    <row r="25" spans="1:5" ht="20.25" customHeight="1">
      <c r="A25" s="102" t="s">
        <v>112</v>
      </c>
      <c r="B25" s="50">
        <v>2062</v>
      </c>
      <c r="C25" s="51">
        <v>2000</v>
      </c>
      <c r="D25" s="47">
        <v>2300</v>
      </c>
      <c r="E25" s="52">
        <f t="shared" si="0"/>
        <v>11.54219204655674</v>
      </c>
    </row>
    <row r="26" spans="1:5" ht="20.25" customHeight="1">
      <c r="A26" s="102" t="s">
        <v>23</v>
      </c>
      <c r="B26" s="50"/>
      <c r="C26" s="51">
        <v>100</v>
      </c>
      <c r="D26" s="47">
        <v>100</v>
      </c>
      <c r="E26" s="52"/>
    </row>
    <row r="27" spans="1:5" ht="20.25" customHeight="1">
      <c r="A27" s="102" t="s">
        <v>24</v>
      </c>
      <c r="B27" s="50">
        <v>10659</v>
      </c>
      <c r="C27" s="51">
        <v>10950</v>
      </c>
      <c r="D27" s="47">
        <v>10950</v>
      </c>
      <c r="E27" s="52">
        <f t="shared" si="0"/>
        <v>2.7300872502110893</v>
      </c>
    </row>
    <row r="28" spans="1:5" ht="20.25" customHeight="1">
      <c r="A28" s="102" t="s">
        <v>25</v>
      </c>
      <c r="B28" s="50">
        <v>7</v>
      </c>
      <c r="C28" s="51"/>
      <c r="D28" s="54"/>
      <c r="E28" s="52"/>
    </row>
    <row r="29" spans="1:5" s="38" customFormat="1" ht="20.25" customHeight="1">
      <c r="A29" s="48" t="s">
        <v>26</v>
      </c>
      <c r="B29" s="22">
        <f>SUM(B30:B35)</f>
        <v>37628</v>
      </c>
      <c r="C29" s="22">
        <f>SUM(C30:C35)</f>
        <v>11300</v>
      </c>
      <c r="D29" s="46">
        <f>SUM(D30:D35)</f>
        <v>18200</v>
      </c>
      <c r="E29" s="46"/>
    </row>
    <row r="30" spans="1:5" ht="20.25" customHeight="1">
      <c r="A30" s="102" t="s">
        <v>27</v>
      </c>
      <c r="B30" s="50">
        <v>6533</v>
      </c>
      <c r="C30" s="51">
        <v>7520</v>
      </c>
      <c r="D30" s="47">
        <v>7520</v>
      </c>
      <c r="E30" s="47"/>
    </row>
    <row r="31" spans="1:5" ht="20.25" customHeight="1">
      <c r="A31" s="102" t="s">
        <v>28</v>
      </c>
      <c r="B31" s="50"/>
      <c r="C31" s="51">
        <v>3780</v>
      </c>
      <c r="D31" s="47">
        <v>3780</v>
      </c>
      <c r="E31" s="47"/>
    </row>
    <row r="32" spans="1:5" ht="20.25" customHeight="1">
      <c r="A32" s="102" t="s">
        <v>95</v>
      </c>
      <c r="B32" s="50">
        <v>335</v>
      </c>
      <c r="C32" s="51"/>
      <c r="D32" s="47"/>
      <c r="E32" s="47"/>
    </row>
    <row r="33" spans="1:5" ht="20.25" customHeight="1">
      <c r="A33" s="102" t="s">
        <v>96</v>
      </c>
      <c r="B33" s="50">
        <v>29940</v>
      </c>
      <c r="C33" s="51"/>
      <c r="D33" s="47">
        <v>6080</v>
      </c>
      <c r="E33" s="47"/>
    </row>
    <row r="34" spans="1:5" ht="20.25" customHeight="1">
      <c r="A34" s="102" t="s">
        <v>97</v>
      </c>
      <c r="B34" s="50">
        <v>820</v>
      </c>
      <c r="C34" s="51"/>
      <c r="D34" s="47">
        <v>820</v>
      </c>
      <c r="E34" s="47"/>
    </row>
    <row r="35" spans="1:5" ht="20.25" customHeight="1">
      <c r="A35" s="102" t="s">
        <v>98</v>
      </c>
      <c r="B35" s="50"/>
      <c r="C35" s="34"/>
      <c r="D35" s="47"/>
      <c r="E35" s="47"/>
    </row>
    <row r="36" spans="1:5" s="39" customFormat="1" ht="20.25" customHeight="1">
      <c r="A36" s="55" t="s">
        <v>29</v>
      </c>
      <c r="B36" s="56">
        <f>B29+B5</f>
        <v>411080</v>
      </c>
      <c r="C36" s="56">
        <f>C29+C5</f>
        <v>389300</v>
      </c>
      <c r="D36" s="56">
        <f>D29+D5</f>
        <v>443600</v>
      </c>
      <c r="E36" s="55"/>
    </row>
    <row r="40" ht="15">
      <c r="C40" s="82"/>
    </row>
  </sheetData>
  <sheetProtection/>
  <mergeCells count="1">
    <mergeCell ref="A2:E2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paperSize="9" r:id="rId1"/>
  <ignoredErrors>
    <ignoredError sqref="B29 B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0">
      <selection activeCell="F10" sqref="F10"/>
    </sheetView>
  </sheetViews>
  <sheetFormatPr defaultColWidth="21.7109375" defaultRowHeight="12.75"/>
  <cols>
    <col min="1" max="1" width="30.57421875" style="8" customWidth="1"/>
    <col min="2" max="2" width="13.57421875" style="8" customWidth="1"/>
    <col min="3" max="3" width="13.7109375" style="2" customWidth="1"/>
    <col min="4" max="4" width="14.140625" style="2" customWidth="1"/>
    <col min="5" max="5" width="14.7109375" style="2" customWidth="1"/>
    <col min="6" max="16384" width="21.7109375" style="8" customWidth="1"/>
  </cols>
  <sheetData>
    <row r="1" spans="1:2" ht="22.5" customHeight="1">
      <c r="A1" s="5" t="s">
        <v>30</v>
      </c>
      <c r="B1" s="5"/>
    </row>
    <row r="2" spans="1:5" s="1" customFormat="1" ht="28.5" customHeight="1">
      <c r="A2" s="96" t="s">
        <v>31</v>
      </c>
      <c r="B2" s="96"/>
      <c r="C2" s="96"/>
      <c r="D2" s="96"/>
      <c r="E2" s="96"/>
    </row>
    <row r="3" ht="24.75" customHeight="1">
      <c r="E3" s="31" t="s">
        <v>2</v>
      </c>
    </row>
    <row r="4" spans="1:5" s="2" customFormat="1" ht="30" customHeight="1">
      <c r="A4" s="11" t="s">
        <v>3</v>
      </c>
      <c r="B4" s="11" t="s">
        <v>4</v>
      </c>
      <c r="C4" s="12" t="s">
        <v>5</v>
      </c>
      <c r="D4" s="12" t="s">
        <v>32</v>
      </c>
      <c r="E4" s="12" t="s">
        <v>7</v>
      </c>
    </row>
    <row r="5" spans="1:5" s="3" customFormat="1" ht="30" customHeight="1">
      <c r="A5" s="97" t="s">
        <v>8</v>
      </c>
      <c r="B5" s="11">
        <f>SUM(B6:B12)</f>
        <v>99056</v>
      </c>
      <c r="C5" s="11">
        <f>SUM(C6:C12)</f>
        <v>114600</v>
      </c>
      <c r="D5" s="11">
        <f>SUM(D6:D12)</f>
        <v>114600</v>
      </c>
      <c r="E5" s="32">
        <f>(D5-B5)/B5*100</f>
        <v>15.69213374252948</v>
      </c>
    </row>
    <row r="6" spans="1:5" s="2" customFormat="1" ht="60" customHeight="1">
      <c r="A6" s="98" t="s">
        <v>33</v>
      </c>
      <c r="B6" s="33">
        <v>94671</v>
      </c>
      <c r="C6" s="34">
        <v>109850</v>
      </c>
      <c r="D6" s="34">
        <v>109850</v>
      </c>
      <c r="E6" s="35">
        <f aca="true" t="shared" si="0" ref="E6:E12">(D6-B6)/B6*100</f>
        <v>16.033421005376514</v>
      </c>
    </row>
    <row r="7" spans="1:5" s="2" customFormat="1" ht="30" customHeight="1">
      <c r="A7" s="98" t="s">
        <v>34</v>
      </c>
      <c r="B7" s="33">
        <v>2615</v>
      </c>
      <c r="C7" s="34">
        <v>3400</v>
      </c>
      <c r="D7" s="34">
        <v>3400</v>
      </c>
      <c r="E7" s="35">
        <f t="shared" si="0"/>
        <v>30.019120458891013</v>
      </c>
    </row>
    <row r="8" spans="1:5" s="2" customFormat="1" ht="30" customHeight="1">
      <c r="A8" s="98" t="s">
        <v>35</v>
      </c>
      <c r="B8" s="33">
        <v>265</v>
      </c>
      <c r="C8" s="34">
        <v>450</v>
      </c>
      <c r="D8" s="34">
        <v>450</v>
      </c>
      <c r="E8" s="35">
        <f t="shared" si="0"/>
        <v>69.81132075471697</v>
      </c>
    </row>
    <row r="9" spans="1:5" s="2" customFormat="1" ht="30" customHeight="1">
      <c r="A9" s="98" t="s">
        <v>36</v>
      </c>
      <c r="B9" s="36">
        <v>241</v>
      </c>
      <c r="C9" s="33">
        <v>200</v>
      </c>
      <c r="D9" s="33">
        <v>200</v>
      </c>
      <c r="E9" s="35">
        <f t="shared" si="0"/>
        <v>-17.012448132780083</v>
      </c>
    </row>
    <row r="10" spans="1:5" s="2" customFormat="1" ht="30" customHeight="1">
      <c r="A10" s="98" t="s">
        <v>37</v>
      </c>
      <c r="B10" s="33">
        <v>82</v>
      </c>
      <c r="C10" s="33">
        <v>100</v>
      </c>
      <c r="D10" s="33">
        <v>100</v>
      </c>
      <c r="E10" s="35">
        <f t="shared" si="0"/>
        <v>21.951219512195124</v>
      </c>
    </row>
    <row r="11" spans="1:5" s="2" customFormat="1" ht="30" customHeight="1">
      <c r="A11" s="98" t="s">
        <v>38</v>
      </c>
      <c r="B11" s="36">
        <v>292</v>
      </c>
      <c r="C11" s="33">
        <v>250</v>
      </c>
      <c r="D11" s="33">
        <v>250</v>
      </c>
      <c r="E11" s="35">
        <f t="shared" si="0"/>
        <v>-14.383561643835616</v>
      </c>
    </row>
    <row r="12" spans="1:5" s="2" customFormat="1" ht="30" customHeight="1">
      <c r="A12" s="98" t="s">
        <v>39</v>
      </c>
      <c r="B12" s="33">
        <v>890</v>
      </c>
      <c r="C12" s="33">
        <v>350</v>
      </c>
      <c r="D12" s="33">
        <v>350</v>
      </c>
      <c r="E12" s="35">
        <f t="shared" si="0"/>
        <v>-60.67415730337079</v>
      </c>
    </row>
    <row r="13" spans="1:5" s="3" customFormat="1" ht="30" customHeight="1">
      <c r="A13" s="99" t="s">
        <v>11</v>
      </c>
      <c r="B13" s="26">
        <f>SUM(B14:B17)</f>
        <v>42362</v>
      </c>
      <c r="C13" s="26">
        <f>SUM(C14:C17)</f>
        <v>18800</v>
      </c>
      <c r="D13" s="26">
        <f>SUM(D14:D17)</f>
        <v>23800</v>
      </c>
      <c r="E13" s="11"/>
    </row>
    <row r="14" spans="1:5" s="2" customFormat="1" ht="30.75" customHeight="1">
      <c r="A14" s="100" t="s">
        <v>91</v>
      </c>
      <c r="B14" s="37">
        <v>7673</v>
      </c>
      <c r="C14" s="33">
        <v>8071</v>
      </c>
      <c r="D14" s="33">
        <v>8184</v>
      </c>
      <c r="E14" s="33"/>
    </row>
    <row r="15" spans="1:5" s="2" customFormat="1" ht="30" customHeight="1">
      <c r="A15" s="100" t="s">
        <v>92</v>
      </c>
      <c r="B15" s="37"/>
      <c r="C15" s="33"/>
      <c r="D15" s="33"/>
      <c r="E15" s="33"/>
    </row>
    <row r="16" spans="1:5" s="2" customFormat="1" ht="30" customHeight="1">
      <c r="A16" s="100" t="s">
        <v>93</v>
      </c>
      <c r="B16" s="37">
        <v>33000</v>
      </c>
      <c r="C16" s="33"/>
      <c r="D16" s="33">
        <v>5000</v>
      </c>
      <c r="E16" s="33"/>
    </row>
    <row r="17" spans="1:5" s="2" customFormat="1" ht="30" customHeight="1">
      <c r="A17" s="100" t="s">
        <v>94</v>
      </c>
      <c r="B17" s="37">
        <v>1689</v>
      </c>
      <c r="C17" s="33">
        <v>10729</v>
      </c>
      <c r="D17" s="33">
        <v>10616</v>
      </c>
      <c r="E17" s="33"/>
    </row>
    <row r="18" spans="1:5" s="7" customFormat="1" ht="30" customHeight="1">
      <c r="A18" s="101" t="s">
        <v>40</v>
      </c>
      <c r="B18" s="26">
        <f>B13+B5</f>
        <v>141418</v>
      </c>
      <c r="C18" s="26">
        <f>C13+C5</f>
        <v>133400</v>
      </c>
      <c r="D18" s="26">
        <f>D13+D5</f>
        <v>138400</v>
      </c>
      <c r="E18" s="26"/>
    </row>
    <row r="19" spans="3:5" s="5" customFormat="1" ht="12.75">
      <c r="C19" s="29"/>
      <c r="D19" s="29"/>
      <c r="E19" s="29"/>
    </row>
    <row r="20" spans="3:5" s="5" customFormat="1" ht="12.75">
      <c r="C20" s="29"/>
      <c r="D20" s="29"/>
      <c r="E20" s="29"/>
    </row>
  </sheetData>
  <sheetProtection/>
  <mergeCells count="1">
    <mergeCell ref="A2:E2"/>
  </mergeCells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13 B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 topLeftCell="A1">
      <selection activeCell="G12" sqref="G12"/>
    </sheetView>
  </sheetViews>
  <sheetFormatPr defaultColWidth="9.140625" defaultRowHeight="12.75"/>
  <cols>
    <col min="1" max="1" width="35.421875" style="8" customWidth="1"/>
    <col min="2" max="2" width="13.57421875" style="8" customWidth="1"/>
    <col min="3" max="3" width="13.421875" style="2" customWidth="1"/>
    <col min="4" max="4" width="13.57421875" style="2" customWidth="1"/>
    <col min="5" max="5" width="14.28125" style="9" customWidth="1"/>
    <col min="6" max="6" width="8.8515625" style="8" bestFit="1" customWidth="1"/>
    <col min="7" max="16384" width="8.8515625" style="8" customWidth="1"/>
  </cols>
  <sheetData>
    <row r="1" spans="1:2" ht="15">
      <c r="A1" s="5" t="s">
        <v>41</v>
      </c>
      <c r="B1" s="5"/>
    </row>
    <row r="2" spans="1:5" s="1" customFormat="1" ht="24.75" customHeight="1">
      <c r="A2" s="96" t="s">
        <v>42</v>
      </c>
      <c r="B2" s="96"/>
      <c r="C2" s="96"/>
      <c r="D2" s="96"/>
      <c r="E2" s="96"/>
    </row>
    <row r="3" ht="21" customHeight="1">
      <c r="E3" s="10" t="s">
        <v>2</v>
      </c>
    </row>
    <row r="4" spans="1:5" s="2" customFormat="1" ht="33" customHeight="1">
      <c r="A4" s="11" t="s">
        <v>43</v>
      </c>
      <c r="B4" s="11" t="s">
        <v>4</v>
      </c>
      <c r="C4" s="12" t="s">
        <v>5</v>
      </c>
      <c r="D4" s="12" t="s">
        <v>32</v>
      </c>
      <c r="E4" s="12" t="s">
        <v>7</v>
      </c>
    </row>
    <row r="5" spans="1:5" s="3" customFormat="1" ht="24" customHeight="1">
      <c r="A5" s="13" t="s">
        <v>44</v>
      </c>
      <c r="B5" s="11">
        <f>B6+B14+B17+B19</f>
        <v>105354</v>
      </c>
      <c r="C5" s="14">
        <f>C6+C14+C17+C19+C12</f>
        <v>133400</v>
      </c>
      <c r="D5" s="14">
        <f>D6+D14+D17+D19+D12</f>
        <v>138400</v>
      </c>
      <c r="E5" s="15">
        <f>(D5-B5)/B5*100</f>
        <v>31.366630597794103</v>
      </c>
    </row>
    <row r="6" spans="1:5" s="2" customFormat="1" ht="24" customHeight="1">
      <c r="A6" s="90" t="s">
        <v>45</v>
      </c>
      <c r="B6" s="16">
        <f>SUM(B7:B11)</f>
        <v>95344</v>
      </c>
      <c r="C6" s="16">
        <f>SUM(C7:C11)</f>
        <v>130860</v>
      </c>
      <c r="D6" s="16">
        <f>SUM(D7:D11)</f>
        <v>130860</v>
      </c>
      <c r="E6" s="17">
        <f aca="true" t="shared" si="0" ref="E6:E18">(D6-B6)/B6*100</f>
        <v>37.250377580130895</v>
      </c>
    </row>
    <row r="7" spans="1:5" s="4" customFormat="1" ht="39" customHeight="1">
      <c r="A7" s="91" t="s">
        <v>79</v>
      </c>
      <c r="B7" s="18">
        <v>92217</v>
      </c>
      <c r="C7" s="19">
        <v>126360</v>
      </c>
      <c r="D7" s="19">
        <v>126360</v>
      </c>
      <c r="E7" s="17">
        <f t="shared" si="0"/>
        <v>37.02462669572855</v>
      </c>
    </row>
    <row r="8" spans="1:5" s="4" customFormat="1" ht="24" customHeight="1">
      <c r="A8" s="91" t="s">
        <v>80</v>
      </c>
      <c r="B8" s="18">
        <v>2562</v>
      </c>
      <c r="C8" s="19">
        <v>3450</v>
      </c>
      <c r="D8" s="19">
        <v>3450</v>
      </c>
      <c r="E8" s="17">
        <f t="shared" si="0"/>
        <v>34.66042154566745</v>
      </c>
    </row>
    <row r="9" spans="1:5" s="4" customFormat="1" ht="24" customHeight="1">
      <c r="A9" s="91" t="s">
        <v>81</v>
      </c>
      <c r="B9" s="18">
        <v>191</v>
      </c>
      <c r="C9" s="19">
        <v>500</v>
      </c>
      <c r="D9" s="19">
        <v>500</v>
      </c>
      <c r="E9" s="17">
        <f t="shared" si="0"/>
        <v>161.7801047120419</v>
      </c>
    </row>
    <row r="10" spans="1:5" s="4" customFormat="1" ht="24" customHeight="1">
      <c r="A10" s="91" t="s">
        <v>82</v>
      </c>
      <c r="B10" s="18">
        <v>107</v>
      </c>
      <c r="C10" s="19">
        <v>350</v>
      </c>
      <c r="D10" s="19">
        <v>350</v>
      </c>
      <c r="E10" s="17">
        <f t="shared" si="0"/>
        <v>227.10280373831776</v>
      </c>
    </row>
    <row r="11" spans="1:5" s="4" customFormat="1" ht="36.75" customHeight="1">
      <c r="A11" s="91" t="s">
        <v>83</v>
      </c>
      <c r="B11" s="18">
        <v>267</v>
      </c>
      <c r="C11" s="19">
        <v>200</v>
      </c>
      <c r="D11" s="19">
        <v>200</v>
      </c>
      <c r="E11" s="17">
        <f t="shared" si="0"/>
        <v>-25.0936329588015</v>
      </c>
    </row>
    <row r="12" spans="1:5" s="4" customFormat="1" ht="24" customHeight="1">
      <c r="A12" s="91" t="s">
        <v>46</v>
      </c>
      <c r="B12" s="18"/>
      <c r="C12" s="19">
        <v>392</v>
      </c>
      <c r="D12" s="19">
        <v>392</v>
      </c>
      <c r="E12" s="17"/>
    </row>
    <row r="13" spans="1:5" s="4" customFormat="1" ht="24" customHeight="1">
      <c r="A13" s="91" t="s">
        <v>84</v>
      </c>
      <c r="B13" s="18"/>
      <c r="C13" s="19">
        <v>392</v>
      </c>
      <c r="D13" s="19">
        <v>392</v>
      </c>
      <c r="E13" s="17"/>
    </row>
    <row r="14" spans="1:5" s="5" customFormat="1" ht="24" customHeight="1">
      <c r="A14" s="91" t="s">
        <v>47</v>
      </c>
      <c r="B14" s="20">
        <f>SUM(B15:B16)</f>
        <v>8622</v>
      </c>
      <c r="C14" s="20">
        <f>SUM(C15:C16)</f>
        <v>953</v>
      </c>
      <c r="D14" s="20">
        <f>SUM(D15:D16)</f>
        <v>5953</v>
      </c>
      <c r="E14" s="17">
        <f t="shared" si="0"/>
        <v>-30.955694734400367</v>
      </c>
    </row>
    <row r="15" spans="1:5" s="5" customFormat="1" ht="24" customHeight="1">
      <c r="A15" s="91" t="s">
        <v>85</v>
      </c>
      <c r="B15" s="18">
        <v>555</v>
      </c>
      <c r="C15" s="19">
        <v>953</v>
      </c>
      <c r="D15" s="19">
        <v>953</v>
      </c>
      <c r="E15" s="17">
        <f t="shared" si="0"/>
        <v>71.71171171171171</v>
      </c>
    </row>
    <row r="16" spans="1:5" s="6" customFormat="1" ht="30.75" customHeight="1">
      <c r="A16" s="91" t="s">
        <v>86</v>
      </c>
      <c r="B16" s="18">
        <v>8067</v>
      </c>
      <c r="C16" s="19"/>
      <c r="D16" s="19">
        <v>5000</v>
      </c>
      <c r="E16" s="17">
        <f t="shared" si="0"/>
        <v>-38.019090120242964</v>
      </c>
    </row>
    <row r="17" spans="1:5" s="5" customFormat="1" ht="24" customHeight="1">
      <c r="A17" s="91" t="s">
        <v>48</v>
      </c>
      <c r="B17" s="20">
        <v>1370</v>
      </c>
      <c r="C17" s="19">
        <f>SUM(C18)</f>
        <v>1195</v>
      </c>
      <c r="D17" s="19">
        <f>SUM(D18)</f>
        <v>1195</v>
      </c>
      <c r="E17" s="17">
        <f t="shared" si="0"/>
        <v>-12.773722627737227</v>
      </c>
    </row>
    <row r="18" spans="1:5" s="6" customFormat="1" ht="24" customHeight="1">
      <c r="A18" s="91" t="s">
        <v>87</v>
      </c>
      <c r="B18" s="18">
        <v>1370</v>
      </c>
      <c r="C18" s="19">
        <v>1195</v>
      </c>
      <c r="D18" s="19">
        <v>1195</v>
      </c>
      <c r="E18" s="17">
        <f t="shared" si="0"/>
        <v>-12.773722627737227</v>
      </c>
    </row>
    <row r="19" spans="1:5" s="6" customFormat="1" ht="24" customHeight="1">
      <c r="A19" s="91" t="s">
        <v>49</v>
      </c>
      <c r="B19" s="20">
        <v>18</v>
      </c>
      <c r="C19" s="19"/>
      <c r="D19" s="19"/>
      <c r="E19" s="21"/>
    </row>
    <row r="20" spans="1:5" s="7" customFormat="1" ht="24" customHeight="1">
      <c r="A20" s="92" t="s">
        <v>88</v>
      </c>
      <c r="B20" s="22">
        <f>SUM(B21:B24)</f>
        <v>36064</v>
      </c>
      <c r="C20" s="22">
        <f>SUM(C21:C24)</f>
        <v>0</v>
      </c>
      <c r="D20" s="22">
        <f>SUM(D21:D24)</f>
        <v>0</v>
      </c>
      <c r="E20" s="23"/>
    </row>
    <row r="21" spans="1:5" s="5" customFormat="1" ht="20.25" customHeight="1">
      <c r="A21" s="90" t="s">
        <v>89</v>
      </c>
      <c r="B21" s="24">
        <v>335</v>
      </c>
      <c r="C21" s="25"/>
      <c r="D21" s="25"/>
      <c r="E21" s="21"/>
    </row>
    <row r="22" spans="1:5" s="5" customFormat="1" ht="20.25" customHeight="1">
      <c r="A22" s="90" t="s">
        <v>50</v>
      </c>
      <c r="B22" s="16">
        <v>10616</v>
      </c>
      <c r="C22" s="25"/>
      <c r="D22" s="25"/>
      <c r="E22" s="21"/>
    </row>
    <row r="23" spans="1:5" s="5" customFormat="1" ht="20.25" customHeight="1">
      <c r="A23" s="90" t="s">
        <v>51</v>
      </c>
      <c r="B23" s="16">
        <v>25000</v>
      </c>
      <c r="C23" s="25"/>
      <c r="D23" s="25"/>
      <c r="E23" s="21"/>
    </row>
    <row r="24" spans="1:5" s="5" customFormat="1" ht="20.25" customHeight="1">
      <c r="A24" s="90" t="s">
        <v>52</v>
      </c>
      <c r="B24" s="16">
        <v>113</v>
      </c>
      <c r="C24" s="25"/>
      <c r="D24" s="25"/>
      <c r="E24" s="21"/>
    </row>
    <row r="25" spans="1:5" s="7" customFormat="1" ht="20.25" customHeight="1">
      <c r="A25" s="93" t="s">
        <v>90</v>
      </c>
      <c r="B25" s="26">
        <f>B20+B5</f>
        <v>141418</v>
      </c>
      <c r="C25" s="14">
        <f>C20+C5</f>
        <v>133400</v>
      </c>
      <c r="D25" s="14">
        <f>D20+D5</f>
        <v>138400</v>
      </c>
      <c r="E25" s="23"/>
    </row>
    <row r="26" spans="3:5" s="5" customFormat="1" ht="12.75">
      <c r="C26" s="27"/>
      <c r="D26" s="27"/>
      <c r="E26" s="28"/>
    </row>
    <row r="27" spans="3:4" ht="15">
      <c r="C27" s="30"/>
      <c r="D27" s="30"/>
    </row>
    <row r="28" spans="3:4" ht="15">
      <c r="C28" s="30"/>
      <c r="D28" s="30"/>
    </row>
    <row r="29" spans="3:4" ht="15">
      <c r="C29" s="30"/>
      <c r="D29" s="30"/>
    </row>
    <row r="30" spans="3:4" ht="15">
      <c r="C30" s="30"/>
      <c r="D30" s="30"/>
    </row>
    <row r="31" spans="3:4" ht="15">
      <c r="C31" s="30"/>
      <c r="D31" s="30"/>
    </row>
    <row r="32" spans="3:4" ht="15">
      <c r="C32" s="30"/>
      <c r="D32" s="30"/>
    </row>
    <row r="33" spans="3:4" ht="15">
      <c r="C33" s="30"/>
      <c r="D33" s="30"/>
    </row>
    <row r="34" spans="3:4" ht="15">
      <c r="C34" s="30"/>
      <c r="D34" s="30"/>
    </row>
    <row r="35" spans="3:4" ht="15">
      <c r="C35" s="30"/>
      <c r="D35" s="30"/>
    </row>
    <row r="36" spans="3:4" ht="15">
      <c r="C36" s="30"/>
      <c r="D36" s="30"/>
    </row>
    <row r="37" spans="3:4" ht="15">
      <c r="C37" s="30"/>
      <c r="D37" s="30"/>
    </row>
    <row r="38" spans="3:4" ht="15">
      <c r="C38" s="30"/>
      <c r="D38" s="30"/>
    </row>
    <row r="39" spans="3:4" ht="15">
      <c r="C39" s="30"/>
      <c r="D39" s="30"/>
    </row>
    <row r="40" spans="3:4" ht="15">
      <c r="C40" s="30"/>
      <c r="D40" s="30"/>
    </row>
    <row r="41" spans="3:4" ht="15">
      <c r="C41" s="30"/>
      <c r="D41" s="30"/>
    </row>
    <row r="42" spans="3:4" ht="15">
      <c r="C42" s="30"/>
      <c r="D42" s="30"/>
    </row>
    <row r="43" spans="3:4" ht="15">
      <c r="C43" s="30"/>
      <c r="D43" s="30"/>
    </row>
    <row r="44" spans="3:4" ht="15">
      <c r="C44" s="30"/>
      <c r="D44" s="30"/>
    </row>
    <row r="45" spans="3:4" ht="15">
      <c r="C45" s="30"/>
      <c r="D45" s="30"/>
    </row>
    <row r="46" spans="3:4" ht="15">
      <c r="C46" s="30"/>
      <c r="D46" s="30"/>
    </row>
    <row r="47" spans="3:4" ht="15">
      <c r="C47" s="30"/>
      <c r="D47" s="30"/>
    </row>
    <row r="48" spans="3:4" ht="15">
      <c r="C48" s="30"/>
      <c r="D48" s="30"/>
    </row>
    <row r="49" spans="3:4" ht="15">
      <c r="C49" s="30"/>
      <c r="D49" s="30"/>
    </row>
    <row r="50" spans="3:4" ht="15">
      <c r="C50" s="30"/>
      <c r="D50" s="30"/>
    </row>
    <row r="51" spans="3:4" ht="15">
      <c r="C51" s="30"/>
      <c r="D51" s="30"/>
    </row>
    <row r="52" spans="3:4" ht="15">
      <c r="C52" s="30"/>
      <c r="D52" s="30"/>
    </row>
    <row r="53" spans="3:4" ht="15">
      <c r="C53" s="30"/>
      <c r="D53" s="30"/>
    </row>
    <row r="54" spans="3:4" ht="15">
      <c r="C54" s="30"/>
      <c r="D54" s="30"/>
    </row>
    <row r="55" spans="3:4" ht="15">
      <c r="C55" s="30"/>
      <c r="D55" s="30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  <ignoredErrors>
    <ignoredError sqref="E5:E6" formula="1"/>
    <ignoredError sqref="B20 D14 B14 B6: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cp:lastPrinted>2023-10-13T03:18:37Z</cp:lastPrinted>
  <dcterms:created xsi:type="dcterms:W3CDTF">2023-09-24T11:07:39Z</dcterms:created>
  <dcterms:modified xsi:type="dcterms:W3CDTF">2023-10-18T01:03:23Z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6734F1ADEEAB406C8C8486EA69ED4F75</vt:lpwstr>
  </property>
  <property fmtid="{D5CDD505-2E9C-101B-9397-08002B2CF9AE}" pid="3" name="KSOProductBuildVer">
    <vt:lpwstr>2052-11.1.0.11045</vt:lpwstr>
  </property>
</Properties>
</file>