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12540" tabRatio="789" activeTab="1"/>
  </bookViews>
  <sheets>
    <sheet name="22年收入决算" sheetId="6" r:id="rId1"/>
    <sheet name="22年支出决算" sheetId="7" r:id="rId2"/>
    <sheet name="2022年专项转移支付分地区、分项目决算表" sheetId="8" r:id="rId3"/>
    <sheet name="2022年政府性基金预算对下级的转移支付分地区、分项目决算表" sheetId="9" r:id="rId4"/>
  </sheets>
  <definedNames>
    <definedName name="_xlnm.Print_Area" localSheetId="0">'22年收入决算'!$A$1:$E$18</definedName>
    <definedName name="_xlnm.Print_Area" localSheetId="1">'22年支出决算'!$A$1:$E$37</definedName>
    <definedName name="_xlnm.Print_Titles" localSheetId="0">'22年收入决算'!$2:$2</definedName>
    <definedName name="_xlnm.Print_Titles" localSheetId="1">'22年支出决算'!$3:$3</definedName>
  </definedNames>
  <calcPr calcId="124519"/>
</workbook>
</file>

<file path=xl/calcChain.xml><?xml version="1.0" encoding="utf-8"?>
<calcChain xmlns="http://schemas.openxmlformats.org/spreadsheetml/2006/main">
  <c r="B32" i="7"/>
  <c r="B28"/>
  <c r="B27" s="1"/>
  <c r="D30"/>
  <c r="B16"/>
  <c r="B14"/>
  <c r="D13"/>
  <c r="B11"/>
  <c r="B6"/>
  <c r="D5" i="6" l="1"/>
  <c r="D6"/>
  <c r="D7"/>
  <c r="D10"/>
  <c r="D9"/>
  <c r="D8"/>
  <c r="D11"/>
  <c r="C4"/>
  <c r="C13"/>
  <c r="C12" s="1"/>
  <c r="C32" i="7"/>
  <c r="D29"/>
  <c r="C28"/>
  <c r="D26"/>
  <c r="D25"/>
  <c r="D24"/>
  <c r="D23"/>
  <c r="C22"/>
  <c r="B22"/>
  <c r="D21"/>
  <c r="C19"/>
  <c r="B19"/>
  <c r="D17"/>
  <c r="C16"/>
  <c r="D15"/>
  <c r="C14"/>
  <c r="D12"/>
  <c r="C11"/>
  <c r="D10"/>
  <c r="D9"/>
  <c r="D8"/>
  <c r="D7"/>
  <c r="C6"/>
  <c r="B5"/>
  <c r="B12" i="6"/>
  <c r="B4"/>
  <c r="D6" i="7" l="1"/>
  <c r="D28"/>
  <c r="D14"/>
  <c r="B19" i="6"/>
  <c r="D16" i="7"/>
  <c r="C18"/>
  <c r="C27"/>
  <c r="D22"/>
  <c r="D19"/>
  <c r="D11"/>
  <c r="C5"/>
  <c r="B18"/>
  <c r="B4" s="1"/>
  <c r="B37" s="1"/>
  <c r="C19" i="6"/>
  <c r="D4"/>
  <c r="C4" i="7" l="1"/>
  <c r="D18"/>
  <c r="D27"/>
  <c r="D5"/>
  <c r="C37" l="1"/>
</calcChain>
</file>

<file path=xl/sharedStrings.xml><?xml version="1.0" encoding="utf-8"?>
<sst xmlns="http://schemas.openxmlformats.org/spreadsheetml/2006/main" count="92" uniqueCount="81">
  <si>
    <t>单位：万元</t>
  </si>
  <si>
    <t>项     目</t>
  </si>
  <si>
    <t>为调整预算%</t>
  </si>
  <si>
    <t>增长%</t>
  </si>
  <si>
    <t>一、本级收入</t>
  </si>
  <si>
    <t>（一）国有土地使用权出让收入</t>
  </si>
  <si>
    <t>（二）国有土地收益基金收入</t>
  </si>
  <si>
    <t>（三）农业土地开发资金收入</t>
  </si>
  <si>
    <t>（五）彩票公益金收入</t>
  </si>
  <si>
    <t>（七）其他政府性基金收入</t>
  </si>
  <si>
    <t>二、转移性收入</t>
  </si>
  <si>
    <t>（一）上级转移支付收入</t>
  </si>
  <si>
    <t xml:space="preserve">      省级转移支付收入</t>
  </si>
  <si>
    <t xml:space="preserve">      市级转移支付收入</t>
  </si>
  <si>
    <t>（二）调入资金</t>
  </si>
  <si>
    <t>（三）地方政府专项债务转贷收入</t>
  </si>
  <si>
    <t>（四）使用结转资金</t>
  </si>
  <si>
    <t>收入合计</t>
  </si>
  <si>
    <t>注：</t>
  </si>
  <si>
    <t>项    目</t>
  </si>
  <si>
    <t>一、本级支出</t>
  </si>
  <si>
    <t>（一）城乡社区支出</t>
  </si>
  <si>
    <t xml:space="preserve">    国有土地使用权出让收入安排的支出</t>
  </si>
  <si>
    <t xml:space="preserve">      征地和拆迁补偿支出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</si>
  <si>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</si>
  <si>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</si>
  <si>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</si>
  <si>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</si>
  <si>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</si>
  <si>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</si>
  <si>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  其他城市基础设施配套费安排的支出</t>
  </si>
  <si>
    <t xml:space="preserve">    污水处理费安排的支出</t>
  </si>
  <si>
    <t xml:space="preserve">      其他污水处理费安排的支出</t>
  </si>
  <si>
    <t>（二）其他支出</t>
  </si>
  <si>
    <t xml:space="preserve">    其他政府性基金及对应专项债务收入安排的支出</t>
  </si>
  <si>
    <t xml:space="preserve">      其他政府性基金安排的支出</t>
  </si>
  <si>
    <t xml:space="preserve">      其他地方自行试点项目收益专项债券收入安排的支出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</si>
  <si>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</si>
  <si>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</si>
  <si>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</si>
  <si>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用于残疾人事业的彩票公益金支出</t>
  </si>
  <si>
    <t xml:space="preserve">      用于城乡医疗救助的彩票公益金支出</t>
  </si>
  <si>
    <t>（三）债务付息支出</t>
  </si>
  <si>
    <t xml:space="preserve">    地方政府专项债务付息支出</t>
  </si>
  <si>
    <t xml:space="preserve">      土地储备专项债券付息支出</t>
  </si>
  <si>
    <t xml:space="preserve">      其他地方自行试点项目收益专项债券付息支出</t>
  </si>
  <si>
    <t>（四）债务发行费用支出</t>
  </si>
  <si>
    <t>二、转移性支出</t>
  </si>
  <si>
    <t>（一）调出资金</t>
  </si>
  <si>
    <t>（二）结转下年支出</t>
  </si>
  <si>
    <t>（三）地方政府专项债务还本支出</t>
  </si>
  <si>
    <t>（四）上解上级支出</t>
  </si>
  <si>
    <t>支出合计</t>
  </si>
  <si>
    <t>单位:万元</t>
  </si>
  <si>
    <t>项目名称</t>
  </si>
  <si>
    <t>菜园镇</t>
  </si>
  <si>
    <t>洋山镇</t>
  </si>
  <si>
    <t>嵊山镇</t>
  </si>
  <si>
    <t>五龙乡</t>
  </si>
  <si>
    <t>枸杞乡</t>
  </si>
  <si>
    <t>黄龙乡</t>
  </si>
  <si>
    <t>花鸟乡</t>
  </si>
  <si>
    <t>注：我县不存在专项转移支付</t>
  </si>
  <si>
    <t>地 区</t>
  </si>
  <si>
    <t>科目</t>
  </si>
  <si>
    <t>项目</t>
  </si>
  <si>
    <t>金额</t>
  </si>
  <si>
    <t>注：我县不存在对下级的转移支付决算</t>
  </si>
  <si>
    <t>嵊泗县2022年政府性基金预算对下级的转移支付分地区、分项目决算表</t>
    <phoneticPr fontId="18" type="noConversion"/>
  </si>
  <si>
    <t>嵊泗县2022年专项转移支付分地区、分项目决算表</t>
    <phoneticPr fontId="18" type="noConversion"/>
  </si>
  <si>
    <t>嵊泗县2022年政府性基金预算收入决算</t>
    <phoneticPr fontId="18" type="noConversion"/>
  </si>
  <si>
    <t>2022年决算数</t>
    <phoneticPr fontId="18" type="noConversion"/>
  </si>
  <si>
    <t>2022年调整预算数</t>
    <phoneticPr fontId="18" type="noConversion"/>
  </si>
  <si>
    <t>嵊泗县2022年政府性基金预算支出决算</t>
    <phoneticPr fontId="18" type="noConversion"/>
  </si>
  <si>
    <t>2022年执行数</t>
    <phoneticPr fontId="18" type="noConversion"/>
  </si>
  <si>
    <t>2022年调整预算数</t>
    <phoneticPr fontId="18" type="noConversion"/>
  </si>
  <si>
    <t>1.国有土地使用权出让收入、国有土地受益基金收入、农业土地开发资金收入明显增加主要是由于2022年小洋山北作业区集装箱码头及配套工程项目的推进，土地出让收入增加。</t>
    <phoneticPr fontId="18" type="noConversion"/>
  </si>
  <si>
    <t>2、其他政府性基金的收入增长明显主要是一次性收入因素</t>
    <phoneticPr fontId="18" type="noConversion"/>
  </si>
  <si>
    <t>注：国有土地使用权出让支出、国有土地收益基金安排的支出、农业土地开发资金安排的支出增长明显主要是2022年土地出让对应的成本增加。</t>
    <phoneticPr fontId="18" type="noConversion"/>
  </si>
  <si>
    <t>（四）城市基础设施配套费收入</t>
    <phoneticPr fontId="18" type="noConversion"/>
  </si>
  <si>
    <t>（六）污水处理费收入</t>
    <phoneticPr fontId="18" type="noConversion"/>
  </si>
</sst>
</file>

<file path=xl/styles.xml><?xml version="1.0" encoding="utf-8"?>
<styleSheet xmlns="http://schemas.openxmlformats.org/spreadsheetml/2006/main">
  <numFmts count="5">
    <numFmt numFmtId="176" formatCode="0.0%"/>
    <numFmt numFmtId="177" formatCode="0.0"/>
    <numFmt numFmtId="178" formatCode="0_);[Red]\(0\)"/>
    <numFmt numFmtId="179" formatCode="0.0_ "/>
    <numFmt numFmtId="184" formatCode="0.0_);[Red]\(0.0\)"/>
  </numFmts>
  <fonts count="28">
    <font>
      <sz val="11"/>
      <color theme="1"/>
      <name val="宋体"/>
      <charset val="134"/>
      <scheme val="minor"/>
    </font>
    <font>
      <sz val="12"/>
      <color indexed="8"/>
      <name val="方正书宋_GBK"/>
      <charset val="134"/>
    </font>
    <font>
      <b/>
      <sz val="10"/>
      <color indexed="8"/>
      <name val="Arial"/>
      <family val="2"/>
    </font>
    <font>
      <sz val="18"/>
      <color indexed="8"/>
      <name val="方正小标宋简体"/>
      <family val="4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indexed="8"/>
      <name val="方正书宋_GBK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name val="Arial"/>
      <family val="2"/>
    </font>
    <font>
      <sz val="18"/>
      <name val="创艺简标宋"/>
      <charset val="134"/>
    </font>
    <font>
      <sz val="9"/>
      <name val="宋体"/>
      <family val="3"/>
      <charset val="134"/>
      <scheme val="minor"/>
    </font>
    <font>
      <sz val="12"/>
      <name val="创艺简标宋"/>
      <charset val="134"/>
    </font>
    <font>
      <b/>
      <sz val="12"/>
      <name val="创艺简标宋"/>
      <charset val="134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indexed="8"/>
      <name val="方正书宋_GBK"/>
      <charset val="134"/>
    </font>
    <font>
      <sz val="9"/>
      <color rgb="FFFF0000"/>
      <name val="宋体"/>
      <family val="3"/>
      <charset val="134"/>
    </font>
    <font>
      <b/>
      <sz val="10"/>
      <color rgb="FFFF0000"/>
      <name val="Arial"/>
      <family val="2"/>
    </font>
    <font>
      <sz val="10"/>
      <color rgb="FFFF0000"/>
      <name val="宋体"/>
      <family val="3"/>
      <charset val="13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15" fillId="0" borderId="0"/>
    <xf numFmtId="0" fontId="16" fillId="0" borderId="0"/>
    <xf numFmtId="0" fontId="14" fillId="0" borderId="0"/>
    <xf numFmtId="0" fontId="13" fillId="0" borderId="0"/>
    <xf numFmtId="0" fontId="14" fillId="0" borderId="0"/>
    <xf numFmtId="0" fontId="15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wrapText="1"/>
    </xf>
    <xf numFmtId="176" fontId="5" fillId="0" borderId="0" xfId="0" applyNumberFormat="1" applyFont="1" applyFill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left" vertical="center" wrapText="1"/>
    </xf>
    <xf numFmtId="178" fontId="6" fillId="2" borderId="1" xfId="0" applyNumberFormat="1" applyFont="1" applyFill="1" applyBorder="1" applyAlignment="1" applyProtection="1">
      <alignment horizontal="center" vertical="center"/>
    </xf>
    <xf numFmtId="179" fontId="4" fillId="0" borderId="3" xfId="3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/>
    </xf>
    <xf numFmtId="178" fontId="8" fillId="2" borderId="1" xfId="0" applyNumberFormat="1" applyFont="1" applyFill="1" applyBorder="1" applyAlignment="1" applyProtection="1">
      <alignment horizontal="center" vertical="center"/>
    </xf>
    <xf numFmtId="178" fontId="7" fillId="2" borderId="1" xfId="0" applyNumberFormat="1" applyFont="1" applyFill="1" applyBorder="1" applyAlignment="1" applyProtection="1">
      <alignment horizontal="center" vertical="center"/>
    </xf>
    <xf numFmtId="179" fontId="5" fillId="0" borderId="3" xfId="3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3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 applyProtection="1">
      <alignment horizontal="left" vertical="center"/>
    </xf>
    <xf numFmtId="178" fontId="9" fillId="0" borderId="1" xfId="3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left" vertical="center"/>
    </xf>
    <xf numFmtId="177" fontId="10" fillId="0" borderId="1" xfId="0" applyNumberFormat="1" applyFont="1" applyFill="1" applyBorder="1" applyAlignment="1">
      <alignment horizontal="left" vertical="center" wrapText="1"/>
    </xf>
    <xf numFmtId="178" fontId="10" fillId="0" borderId="1" xfId="3" applyNumberFormat="1" applyFont="1" applyFill="1" applyBorder="1" applyAlignment="1">
      <alignment horizontal="center" vertical="center" wrapText="1"/>
    </xf>
    <xf numFmtId="0" fontId="9" fillId="0" borderId="1" xfId="6" applyFont="1" applyBorder="1" applyAlignment="1">
      <alignment vertical="center" wrapText="1"/>
    </xf>
    <xf numFmtId="0" fontId="11" fillId="0" borderId="1" xfId="6" applyFont="1" applyBorder="1" applyAlignment="1">
      <alignment vertical="center" wrapText="1"/>
    </xf>
    <xf numFmtId="1" fontId="4" fillId="0" borderId="1" xfId="6" applyNumberFormat="1" applyFont="1" applyBorder="1" applyAlignment="1">
      <alignment horizontal="center" vertical="center" wrapText="1"/>
    </xf>
    <xf numFmtId="178" fontId="4" fillId="0" borderId="1" xfId="3" applyNumberFormat="1" applyFont="1" applyFill="1" applyBorder="1" applyAlignment="1">
      <alignment horizontal="center" vertical="center" wrapText="1"/>
    </xf>
    <xf numFmtId="0" fontId="12" fillId="0" borderId="0" xfId="5" applyFont="1" applyFill="1"/>
    <xf numFmtId="0" fontId="6" fillId="0" borderId="0" xfId="5" applyFont="1" applyFill="1"/>
    <xf numFmtId="0" fontId="8" fillId="0" borderId="0" xfId="5" applyFont="1" applyFill="1"/>
    <xf numFmtId="0" fontId="8" fillId="0" borderId="0" xfId="5" applyFont="1" applyFill="1" applyAlignment="1">
      <alignment horizontal="center"/>
    </xf>
    <xf numFmtId="179" fontId="8" fillId="0" borderId="0" xfId="5" applyNumberFormat="1" applyFont="1" applyFill="1" applyAlignment="1">
      <alignment horizontal="center" vertical="center"/>
    </xf>
    <xf numFmtId="0" fontId="5" fillId="0" borderId="0" xfId="5" applyFont="1" applyFill="1" applyBorder="1"/>
    <xf numFmtId="0" fontId="5" fillId="0" borderId="0" xfId="5" applyFont="1" applyFill="1"/>
    <xf numFmtId="31" fontId="5" fillId="0" borderId="0" xfId="2" applyNumberFormat="1" applyFont="1" applyFill="1" applyAlignment="1">
      <alignment horizontal="center"/>
    </xf>
    <xf numFmtId="179" fontId="5" fillId="0" borderId="0" xfId="5" applyNumberFormat="1" applyFont="1" applyFill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77" fontId="4" fillId="0" borderId="1" xfId="2" applyNumberFormat="1" applyFont="1" applyFill="1" applyBorder="1" applyAlignment="1">
      <alignment horizontal="center" vertical="center"/>
    </xf>
    <xf numFmtId="179" fontId="4" fillId="0" borderId="1" xfId="2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/>
    </xf>
    <xf numFmtId="177" fontId="5" fillId="0" borderId="1" xfId="2" applyNumberFormat="1" applyFont="1" applyFill="1" applyBorder="1" applyAlignment="1">
      <alignment horizontal="center" vertical="center"/>
    </xf>
    <xf numFmtId="179" fontId="5" fillId="0" borderId="1" xfId="2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4" fillId="0" borderId="1" xfId="2" quotePrefix="1" applyFont="1" applyFill="1" applyBorder="1" applyAlignment="1">
      <alignment horizontal="center" vertical="center"/>
    </xf>
    <xf numFmtId="0" fontId="4" fillId="0" borderId="1" xfId="2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0" xfId="0" applyFont="1" applyAlignment="1"/>
    <xf numFmtId="0" fontId="0" fillId="0" borderId="0" xfId="0" applyAlignment="1"/>
    <xf numFmtId="0" fontId="22" fillId="0" borderId="1" xfId="0" applyFont="1" applyBorder="1">
      <alignment vertical="center"/>
    </xf>
    <xf numFmtId="0" fontId="22" fillId="0" borderId="7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3" fillId="0" borderId="0" xfId="5" applyFont="1" applyFill="1"/>
    <xf numFmtId="0" fontId="25" fillId="0" borderId="0" xfId="0" applyFont="1" applyFill="1" applyAlignment="1">
      <alignment vertical="center" wrapText="1"/>
    </xf>
    <xf numFmtId="0" fontId="26" fillId="0" borderId="0" xfId="5" applyFont="1" applyFill="1"/>
    <xf numFmtId="0" fontId="24" fillId="0" borderId="0" xfId="5" applyFont="1" applyFill="1" applyBorder="1" applyAlignment="1">
      <alignment horizontal="left" vertical="center"/>
    </xf>
    <xf numFmtId="0" fontId="27" fillId="0" borderId="0" xfId="0" applyFont="1" applyFill="1" applyAlignment="1">
      <alignment vertical="center" wrapText="1"/>
    </xf>
    <xf numFmtId="0" fontId="24" fillId="0" borderId="0" xfId="5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 vertical="center"/>
    </xf>
    <xf numFmtId="0" fontId="5" fillId="0" borderId="4" xfId="5" applyFont="1" applyFill="1" applyBorder="1" applyAlignment="1">
      <alignment horizontal="left" vertical="top" wrapText="1"/>
    </xf>
    <xf numFmtId="0" fontId="5" fillId="0" borderId="4" xfId="5" applyFont="1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center" wrapText="1"/>
    </xf>
    <xf numFmtId="0" fontId="9" fillId="0" borderId="0" xfId="5" applyFont="1" applyFill="1" applyBorder="1" applyAlignment="1">
      <alignment horizontal="left" vertical="center"/>
    </xf>
    <xf numFmtId="0" fontId="24" fillId="0" borderId="0" xfId="5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84" fontId="6" fillId="2" borderId="1" xfId="0" applyNumberFormat="1" applyFont="1" applyFill="1" applyBorder="1" applyAlignment="1" applyProtection="1">
      <alignment horizontal="center" vertical="center"/>
    </xf>
  </cellXfs>
  <cellStyles count="7">
    <cellStyle name="常规" xfId="0" builtinId="0"/>
    <cellStyle name="常规 5" xfId="4"/>
    <cellStyle name="常规_12.08 2012年全省及省级基金收入执行及2013年计划(含说明)" xfId="1"/>
    <cellStyle name="常规_2000年预计及2001年计划" xfId="2"/>
    <cellStyle name="常规_2011年公共预算收入执行及2012年公共预算收入预算1.5晚清格式" xfId="5"/>
    <cellStyle name="常规_收入预算12.20" xfId="3"/>
    <cellStyle name="常规_支出预算12.9" xfId="6"/>
  </cellStyles>
  <dxfs count="3"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opLeftCell="A7" workbookViewId="0">
      <selection activeCell="I11" sqref="I11"/>
    </sheetView>
  </sheetViews>
  <sheetFormatPr defaultColWidth="8" defaultRowHeight="12"/>
  <cols>
    <col min="1" max="1" width="31.44140625" style="33" customWidth="1"/>
    <col min="2" max="2" width="15.88671875" style="33" customWidth="1"/>
    <col min="3" max="3" width="13.21875" style="34" customWidth="1"/>
    <col min="4" max="4" width="12.77734375" style="34" customWidth="1"/>
    <col min="5" max="5" width="19.109375" style="35" customWidth="1"/>
    <col min="6" max="229" width="7.88671875" style="33" customWidth="1"/>
    <col min="230" max="16384" width="8" style="33"/>
  </cols>
  <sheetData>
    <row r="1" spans="1:5" ht="42.75" customHeight="1">
      <c r="A1" s="68" t="s">
        <v>70</v>
      </c>
      <c r="B1" s="68"/>
      <c r="C1" s="68"/>
      <c r="D1" s="68"/>
      <c r="E1" s="68"/>
    </row>
    <row r="2" spans="1:5" ht="25.2" customHeight="1">
      <c r="A2" s="36"/>
      <c r="B2" s="37"/>
      <c r="C2" s="38"/>
      <c r="D2" s="38"/>
      <c r="E2" s="39" t="s">
        <v>0</v>
      </c>
    </row>
    <row r="3" spans="1:5" s="31" customFormat="1" ht="27.9" customHeight="1">
      <c r="A3" s="52" t="s">
        <v>1</v>
      </c>
      <c r="B3" s="40" t="s">
        <v>72</v>
      </c>
      <c r="C3" s="40" t="s">
        <v>71</v>
      </c>
      <c r="D3" s="41" t="s">
        <v>2</v>
      </c>
      <c r="E3" s="8" t="s">
        <v>3</v>
      </c>
    </row>
    <row r="4" spans="1:5" s="62" customFormat="1" ht="27.9" customHeight="1">
      <c r="A4" s="42" t="s">
        <v>4</v>
      </c>
      <c r="B4" s="8">
        <f>SUM(B5:B11)</f>
        <v>132904</v>
      </c>
      <c r="C4" s="8">
        <f>SUM(C5:C11)</f>
        <v>99056</v>
      </c>
      <c r="D4" s="43">
        <f>C4/B4*100</f>
        <v>74.531993017516413</v>
      </c>
      <c r="E4" s="44">
        <v>475.40516990996218</v>
      </c>
    </row>
    <row r="5" spans="1:5" ht="27.9" customHeight="1">
      <c r="A5" s="45" t="s">
        <v>5</v>
      </c>
      <c r="B5" s="46">
        <v>127619</v>
      </c>
      <c r="C5" s="46">
        <v>94671</v>
      </c>
      <c r="D5" s="47">
        <f t="shared" ref="D5:D11" si="0">C5/B5*100</f>
        <v>74.182527680047642</v>
      </c>
      <c r="E5" s="48">
        <v>497.18034441430643</v>
      </c>
    </row>
    <row r="6" spans="1:5" ht="27.9" customHeight="1">
      <c r="A6" s="45" t="s">
        <v>6</v>
      </c>
      <c r="B6" s="46">
        <v>3828</v>
      </c>
      <c r="C6" s="46">
        <v>2615</v>
      </c>
      <c r="D6" s="47">
        <f t="shared" si="0"/>
        <v>68.31243469174504</v>
      </c>
      <c r="E6" s="48">
        <v>537.80487804878044</v>
      </c>
    </row>
    <row r="7" spans="1:5" ht="27.9" customHeight="1">
      <c r="A7" s="45" t="s">
        <v>7</v>
      </c>
      <c r="B7" s="46">
        <v>628</v>
      </c>
      <c r="C7" s="46">
        <v>265</v>
      </c>
      <c r="D7" s="47">
        <f t="shared" si="0"/>
        <v>42.197452229299365</v>
      </c>
      <c r="E7" s="48">
        <v>110.31746031746033</v>
      </c>
    </row>
    <row r="8" spans="1:5" ht="27.9" customHeight="1">
      <c r="A8" s="45" t="s">
        <v>79</v>
      </c>
      <c r="B8" s="46">
        <v>230</v>
      </c>
      <c r="C8" s="46">
        <v>292</v>
      </c>
      <c r="D8" s="47">
        <f>C8/B8*100</f>
        <v>126.95652173913044</v>
      </c>
      <c r="E8" s="48">
        <v>33.333333333333314</v>
      </c>
    </row>
    <row r="9" spans="1:5" ht="27.9" customHeight="1">
      <c r="A9" s="45" t="s">
        <v>8</v>
      </c>
      <c r="B9" s="46">
        <v>115</v>
      </c>
      <c r="C9" s="46">
        <v>82</v>
      </c>
      <c r="D9" s="47">
        <f>C9/B9*100</f>
        <v>71.304347826086953</v>
      </c>
      <c r="E9" s="48">
        <v>-24.77064220183486</v>
      </c>
    </row>
    <row r="10" spans="1:5" ht="27.9" customHeight="1">
      <c r="A10" s="45" t="s">
        <v>80</v>
      </c>
      <c r="B10" s="46">
        <v>100</v>
      </c>
      <c r="C10" s="46">
        <v>241</v>
      </c>
      <c r="D10" s="47">
        <f t="shared" si="0"/>
        <v>241</v>
      </c>
      <c r="E10" s="48">
        <v>2.9914529914529737</v>
      </c>
    </row>
    <row r="11" spans="1:5" ht="27.9" customHeight="1">
      <c r="A11" s="45" t="s">
        <v>9</v>
      </c>
      <c r="B11" s="46">
        <v>384</v>
      </c>
      <c r="C11" s="46">
        <v>890</v>
      </c>
      <c r="D11" s="47">
        <f t="shared" si="0"/>
        <v>231.77083333333334</v>
      </c>
      <c r="E11" s="48">
        <v>237.12121212121212</v>
      </c>
    </row>
    <row r="12" spans="1:5" s="32" customFormat="1" ht="27.9" customHeight="1">
      <c r="A12" s="25" t="s">
        <v>10</v>
      </c>
      <c r="B12" s="41">
        <f>B13+B16+B17+B18</f>
        <v>35589</v>
      </c>
      <c r="C12" s="41">
        <f>C13+C16+C17+C18</f>
        <v>42362</v>
      </c>
      <c r="D12" s="43"/>
      <c r="E12" s="48"/>
    </row>
    <row r="13" spans="1:5" ht="27.9" customHeight="1">
      <c r="A13" s="49" t="s">
        <v>11</v>
      </c>
      <c r="B13" s="50">
        <v>900</v>
      </c>
      <c r="C13" s="50">
        <f>C14+C15</f>
        <v>7673</v>
      </c>
      <c r="D13" s="47"/>
      <c r="E13" s="48"/>
    </row>
    <row r="14" spans="1:5" ht="27.9" customHeight="1">
      <c r="A14" s="49" t="s">
        <v>12</v>
      </c>
      <c r="B14" s="50">
        <v>550</v>
      </c>
      <c r="C14" s="50">
        <v>7366</v>
      </c>
      <c r="D14" s="47"/>
      <c r="E14" s="48"/>
    </row>
    <row r="15" spans="1:5" ht="27.9" customHeight="1">
      <c r="A15" s="49" t="s">
        <v>13</v>
      </c>
      <c r="B15" s="50">
        <v>350</v>
      </c>
      <c r="C15" s="50">
        <v>307</v>
      </c>
      <c r="D15" s="47"/>
      <c r="E15" s="48"/>
    </row>
    <row r="16" spans="1:5" ht="27.9" customHeight="1">
      <c r="A16" s="49" t="s">
        <v>14</v>
      </c>
      <c r="B16" s="50"/>
      <c r="C16" s="50"/>
      <c r="D16" s="47"/>
      <c r="E16" s="48"/>
    </row>
    <row r="17" spans="1:5" ht="27" customHeight="1">
      <c r="A17" s="49" t="s">
        <v>15</v>
      </c>
      <c r="B17" s="50">
        <v>33000</v>
      </c>
      <c r="C17" s="50">
        <v>33000</v>
      </c>
      <c r="D17" s="47"/>
      <c r="E17" s="48"/>
    </row>
    <row r="18" spans="1:5" ht="21" customHeight="1">
      <c r="A18" s="49" t="s">
        <v>16</v>
      </c>
      <c r="B18" s="50">
        <v>1689</v>
      </c>
      <c r="C18" s="50">
        <v>1689</v>
      </c>
      <c r="D18" s="47"/>
      <c r="E18" s="48"/>
    </row>
    <row r="19" spans="1:5" s="32" customFormat="1" ht="19.2" customHeight="1">
      <c r="A19" s="51" t="s">
        <v>17</v>
      </c>
      <c r="B19" s="41">
        <f>B4+B12</f>
        <v>168493</v>
      </c>
      <c r="C19" s="41">
        <f>C12+C4</f>
        <v>141418</v>
      </c>
      <c r="D19" s="47"/>
      <c r="E19" s="48"/>
    </row>
    <row r="20" spans="1:5" ht="12" customHeight="1">
      <c r="A20" s="69" t="s">
        <v>18</v>
      </c>
      <c r="B20" s="70"/>
      <c r="C20" s="70"/>
      <c r="D20" s="70"/>
      <c r="E20" s="70"/>
    </row>
    <row r="21" spans="1:5" s="64" customFormat="1" ht="25.2" customHeight="1">
      <c r="A21" s="71" t="s">
        <v>76</v>
      </c>
      <c r="B21" s="72"/>
      <c r="C21" s="72"/>
      <c r="D21" s="72"/>
      <c r="E21" s="72"/>
    </row>
    <row r="22" spans="1:5" s="64" customFormat="1" ht="12" customHeight="1">
      <c r="A22" s="71" t="s">
        <v>77</v>
      </c>
      <c r="B22" s="72"/>
      <c r="C22" s="72"/>
      <c r="D22" s="72"/>
      <c r="E22" s="72"/>
    </row>
    <row r="23" spans="1:5" s="64" customFormat="1">
      <c r="A23" s="67"/>
      <c r="B23" s="73"/>
      <c r="C23" s="73"/>
      <c r="D23" s="73"/>
      <c r="E23" s="73"/>
    </row>
    <row r="24" spans="1:5" s="64" customFormat="1">
      <c r="A24" s="67"/>
      <c r="B24" s="67"/>
      <c r="C24" s="67"/>
      <c r="D24" s="65"/>
      <c r="E24" s="65"/>
    </row>
    <row r="25" spans="1:5" s="64" customFormat="1">
      <c r="A25" s="67"/>
      <c r="B25" s="67"/>
      <c r="C25" s="67"/>
      <c r="D25" s="67"/>
      <c r="E25" s="67"/>
    </row>
  </sheetData>
  <mergeCells count="7">
    <mergeCell ref="A24:C24"/>
    <mergeCell ref="A25:E25"/>
    <mergeCell ref="A1:E1"/>
    <mergeCell ref="A20:E20"/>
    <mergeCell ref="A21:E21"/>
    <mergeCell ref="A22:E22"/>
    <mergeCell ref="A23:E23"/>
  </mergeCells>
  <phoneticPr fontId="18" type="noConversion"/>
  <conditionalFormatting sqref="B5:B11">
    <cfRule type="cellIs" dxfId="2" priority="5" stopIfTrue="1" operator="equal">
      <formula>0</formula>
    </cfRule>
    <cfRule type="cellIs" dxfId="1" priority="6" stopIfTrue="1" operator="equal">
      <formula>0</formula>
    </cfRule>
  </conditionalFormatting>
  <conditionalFormatting sqref="C2:D2 A2:A3 B3:D19">
    <cfRule type="cellIs" dxfId="0" priority="4" stopIfTrue="1" operator="equal">
      <formula>0</formula>
    </cfRule>
  </conditionalFormatting>
  <printOptions horizontalCentered="1"/>
  <pageMargins left="0.59055118110236204" right="0.59055118110236204" top="0.78740157480314998" bottom="0.62992125984252001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6"/>
  <sheetViews>
    <sheetView tabSelected="1" topLeftCell="A25" workbookViewId="0">
      <selection activeCell="A39" sqref="A39:E39"/>
    </sheetView>
  </sheetViews>
  <sheetFormatPr defaultColWidth="9" defaultRowHeight="13.2"/>
  <cols>
    <col min="1" max="1" width="45.77734375" style="2" customWidth="1"/>
    <col min="2" max="2" width="15.33203125" style="2" customWidth="1"/>
    <col min="3" max="3" width="12.77734375" style="2" customWidth="1"/>
    <col min="4" max="4" width="10.21875" style="2" customWidth="1"/>
    <col min="5" max="5" width="10.88671875" style="2" customWidth="1"/>
    <col min="6" max="6" width="9" style="2" customWidth="1"/>
    <col min="7" max="16384" width="9" style="2"/>
  </cols>
  <sheetData>
    <row r="1" spans="1:5" ht="32.25" customHeight="1">
      <c r="A1" s="68" t="s">
        <v>73</v>
      </c>
      <c r="B1" s="68"/>
      <c r="C1" s="68"/>
      <c r="D1" s="68"/>
      <c r="E1" s="68"/>
    </row>
    <row r="2" spans="1:5" ht="21" customHeight="1">
      <c r="A2" s="3"/>
      <c r="B2" s="4"/>
      <c r="C2" s="3"/>
      <c r="D2" s="3"/>
      <c r="E2" s="5" t="s">
        <v>0</v>
      </c>
    </row>
    <row r="3" spans="1:5" s="1" customFormat="1" ht="48.75" customHeight="1">
      <c r="A3" s="53" t="s">
        <v>19</v>
      </c>
      <c r="B3" s="7" t="s">
        <v>75</v>
      </c>
      <c r="C3" s="6" t="s">
        <v>74</v>
      </c>
      <c r="D3" s="8" t="s">
        <v>2</v>
      </c>
      <c r="E3" s="9" t="s">
        <v>3</v>
      </c>
    </row>
    <row r="4" spans="1:5" s="1" customFormat="1" ht="23.1" customHeight="1">
      <c r="A4" s="10" t="s">
        <v>20</v>
      </c>
      <c r="B4" s="11">
        <f>B5+B18+B27+B31</f>
        <v>143493</v>
      </c>
      <c r="C4" s="11">
        <f t="shared" ref="C4" si="0">C5+C18+C27+C31</f>
        <v>105354</v>
      </c>
      <c r="D4" s="77">
        <v>73.400000000000006</v>
      </c>
      <c r="E4" s="13">
        <v>443.65034315496155</v>
      </c>
    </row>
    <row r="5" spans="1:5" ht="23.1" customHeight="1">
      <c r="A5" s="14" t="s">
        <v>21</v>
      </c>
      <c r="B5" s="15">
        <f>B6+B11+B13+B14+B16</f>
        <v>133046</v>
      </c>
      <c r="C5" s="16">
        <f>C6+C11+C13+C14+C16</f>
        <v>95344</v>
      </c>
      <c r="D5" s="17">
        <f t="shared" ref="D5:D30" si="1">C5/B5*100</f>
        <v>71.662432542128286</v>
      </c>
      <c r="E5" s="18">
        <v>539.42056200120714</v>
      </c>
    </row>
    <row r="6" spans="1:5" ht="23.1" customHeight="1">
      <c r="A6" s="14" t="s">
        <v>22</v>
      </c>
      <c r="B6" s="15">
        <f>SUM(B7:B10)</f>
        <v>128170</v>
      </c>
      <c r="C6" s="15">
        <f>SUM(C7:C10)</f>
        <v>92217</v>
      </c>
      <c r="D6" s="17">
        <f t="shared" si="1"/>
        <v>71.948974018881174</v>
      </c>
      <c r="E6" s="18">
        <v>562.24057450628368</v>
      </c>
    </row>
    <row r="7" spans="1:5" ht="23.1" customHeight="1">
      <c r="A7" s="19" t="s">
        <v>23</v>
      </c>
      <c r="B7" s="20">
        <v>98460</v>
      </c>
      <c r="C7" s="16">
        <v>72722</v>
      </c>
      <c r="D7" s="17">
        <f t="shared" si="1"/>
        <v>73.859435303676619</v>
      </c>
      <c r="E7" s="18">
        <v>739.64900127006126</v>
      </c>
    </row>
    <row r="8" spans="1:5" ht="23.1" customHeight="1">
      <c r="A8" s="19" t="s">
        <v>24</v>
      </c>
      <c r="B8" s="20">
        <v>12400</v>
      </c>
      <c r="C8" s="16">
        <v>8309</v>
      </c>
      <c r="D8" s="17">
        <f t="shared" si="1"/>
        <v>67.008064516129025</v>
      </c>
      <c r="E8" s="18">
        <v>1058.8563458856345</v>
      </c>
    </row>
    <row r="9" spans="1:5" ht="23.1" customHeight="1">
      <c r="A9" s="19" t="s">
        <v>25</v>
      </c>
      <c r="B9" s="20">
        <v>15210</v>
      </c>
      <c r="C9" s="16">
        <v>9400</v>
      </c>
      <c r="D9" s="17">
        <f t="shared" si="1"/>
        <v>61.801446416831027</v>
      </c>
      <c r="E9" s="18">
        <v>18.8</v>
      </c>
    </row>
    <row r="10" spans="1:5" ht="23.1" customHeight="1">
      <c r="A10" s="19" t="s">
        <v>26</v>
      </c>
      <c r="B10" s="20">
        <v>2100</v>
      </c>
      <c r="C10" s="16">
        <v>1786</v>
      </c>
      <c r="D10" s="17">
        <f t="shared" si="1"/>
        <v>85.047619047619051</v>
      </c>
      <c r="E10" s="18">
        <v>-17.847286108555664</v>
      </c>
    </row>
    <row r="11" spans="1:5" ht="23.1" customHeight="1">
      <c r="A11" s="14" t="s">
        <v>27</v>
      </c>
      <c r="B11" s="15">
        <f>B12</f>
        <v>3828</v>
      </c>
      <c r="C11" s="16">
        <f>SUM(C12:C12)</f>
        <v>2562</v>
      </c>
      <c r="D11" s="17">
        <f t="shared" si="1"/>
        <v>66.927899686520377</v>
      </c>
      <c r="E11" s="18">
        <v>527.94117647058818</v>
      </c>
    </row>
    <row r="12" spans="1:5" ht="23.1" customHeight="1">
      <c r="A12" s="14" t="s">
        <v>23</v>
      </c>
      <c r="B12" s="21">
        <v>3828</v>
      </c>
      <c r="C12" s="16">
        <v>2562</v>
      </c>
      <c r="D12" s="17">
        <f t="shared" si="1"/>
        <v>66.927899686520377</v>
      </c>
      <c r="E12" s="18">
        <v>527.94117647058818</v>
      </c>
    </row>
    <row r="13" spans="1:5" s="1" customFormat="1" ht="23.1" customHeight="1">
      <c r="A13" s="14" t="s">
        <v>28</v>
      </c>
      <c r="B13" s="21">
        <v>628</v>
      </c>
      <c r="C13" s="16">
        <v>191</v>
      </c>
      <c r="D13" s="17">
        <f t="shared" si="1"/>
        <v>30.414012738853501</v>
      </c>
      <c r="E13" s="18">
        <v>61.86440677966101</v>
      </c>
    </row>
    <row r="14" spans="1:5" ht="23.1" customHeight="1">
      <c r="A14" s="14" t="s">
        <v>29</v>
      </c>
      <c r="B14" s="15">
        <f>B15</f>
        <v>165</v>
      </c>
      <c r="C14" s="16">
        <f>C15</f>
        <v>107</v>
      </c>
      <c r="D14" s="17">
        <f t="shared" si="1"/>
        <v>64.848484848484844</v>
      </c>
      <c r="E14" s="18">
        <v>-47.804878048780488</v>
      </c>
    </row>
    <row r="15" spans="1:5" ht="23.1" customHeight="1">
      <c r="A15" s="14" t="s">
        <v>30</v>
      </c>
      <c r="B15" s="21">
        <v>165</v>
      </c>
      <c r="C15" s="16">
        <v>107</v>
      </c>
      <c r="D15" s="17">
        <f t="shared" si="1"/>
        <v>64.848484848484844</v>
      </c>
      <c r="E15" s="18">
        <v>-47.804878048780488</v>
      </c>
    </row>
    <row r="16" spans="1:5" ht="23.1" customHeight="1">
      <c r="A16" s="14" t="s">
        <v>31</v>
      </c>
      <c r="B16" s="15">
        <f>B17</f>
        <v>255</v>
      </c>
      <c r="C16" s="16">
        <f>SUM(C17:C17)</f>
        <v>267</v>
      </c>
      <c r="D16" s="17">
        <f t="shared" si="1"/>
        <v>104.70588235294119</v>
      </c>
      <c r="E16" s="18">
        <v>4.7058823529411882</v>
      </c>
    </row>
    <row r="17" spans="1:5" ht="23.1" customHeight="1">
      <c r="A17" s="14" t="s">
        <v>32</v>
      </c>
      <c r="B17" s="21">
        <v>255</v>
      </c>
      <c r="C17" s="16">
        <v>267</v>
      </c>
      <c r="D17" s="17">
        <f t="shared" si="1"/>
        <v>104.70588235294119</v>
      </c>
      <c r="E17" s="18">
        <v>4.7058823529411882</v>
      </c>
    </row>
    <row r="18" spans="1:5" ht="23.1" customHeight="1">
      <c r="A18" s="14" t="s">
        <v>33</v>
      </c>
      <c r="B18" s="15">
        <f>SUM(B19,B22,)</f>
        <v>9138</v>
      </c>
      <c r="C18" s="16">
        <f>SUM(C19,C22,)</f>
        <v>8622</v>
      </c>
      <c r="D18" s="17">
        <f t="shared" si="1"/>
        <v>94.353250164149699</v>
      </c>
      <c r="E18" s="18">
        <v>163.02623550945697</v>
      </c>
    </row>
    <row r="19" spans="1:5" ht="23.1" customHeight="1">
      <c r="A19" s="14" t="s">
        <v>34</v>
      </c>
      <c r="B19" s="15">
        <f>B20+B21</f>
        <v>8000</v>
      </c>
      <c r="C19" s="16">
        <f>C20+C21</f>
        <v>8067</v>
      </c>
      <c r="D19" s="17">
        <f t="shared" si="1"/>
        <v>100.83750000000001</v>
      </c>
      <c r="E19" s="18">
        <v>237.67266638760987</v>
      </c>
    </row>
    <row r="20" spans="1:5" ht="23.1" customHeight="1">
      <c r="A20" s="22" t="s">
        <v>35</v>
      </c>
      <c r="B20" s="15"/>
      <c r="C20" s="16">
        <v>67</v>
      </c>
      <c r="D20" s="17"/>
      <c r="E20" s="18"/>
    </row>
    <row r="21" spans="1:5" ht="23.1" customHeight="1">
      <c r="A21" s="22" t="s">
        <v>36</v>
      </c>
      <c r="B21" s="15">
        <v>8000</v>
      </c>
      <c r="C21" s="16">
        <v>8000</v>
      </c>
      <c r="D21" s="17">
        <f t="shared" si="1"/>
        <v>100</v>
      </c>
      <c r="E21" s="18">
        <v>300</v>
      </c>
    </row>
    <row r="22" spans="1:5" ht="23.1" customHeight="1">
      <c r="A22" s="14" t="s">
        <v>37</v>
      </c>
      <c r="B22" s="15">
        <f>SUM(B23:B26)</f>
        <v>1138</v>
      </c>
      <c r="C22" s="16">
        <f>SUM(C23:C26)</f>
        <v>555</v>
      </c>
      <c r="D22" s="17">
        <f t="shared" si="1"/>
        <v>48.769771528998241</v>
      </c>
      <c r="E22" s="18">
        <v>-37.570303712035994</v>
      </c>
    </row>
    <row r="23" spans="1:5" ht="23.1" customHeight="1">
      <c r="A23" s="14" t="s">
        <v>38</v>
      </c>
      <c r="B23" s="20">
        <v>727</v>
      </c>
      <c r="C23" s="16">
        <v>492</v>
      </c>
      <c r="D23" s="17">
        <f t="shared" si="1"/>
        <v>67.675378266850075</v>
      </c>
      <c r="E23" s="18">
        <v>-26.567164179104481</v>
      </c>
    </row>
    <row r="24" spans="1:5" ht="23.1" customHeight="1">
      <c r="A24" s="14" t="s">
        <v>39</v>
      </c>
      <c r="B24" s="20">
        <v>386</v>
      </c>
      <c r="C24" s="16">
        <v>42</v>
      </c>
      <c r="D24" s="17">
        <f t="shared" si="1"/>
        <v>10.880829015544041</v>
      </c>
      <c r="E24" s="18">
        <v>-79.104477611940297</v>
      </c>
    </row>
    <row r="25" spans="1:5" ht="23.1" customHeight="1">
      <c r="A25" s="14" t="s">
        <v>40</v>
      </c>
      <c r="B25" s="20">
        <v>20</v>
      </c>
      <c r="C25" s="16">
        <v>19</v>
      </c>
      <c r="D25" s="17">
        <f t="shared" si="1"/>
        <v>95</v>
      </c>
      <c r="E25" s="18">
        <v>11.764705882352942</v>
      </c>
    </row>
    <row r="26" spans="1:5" ht="23.1" customHeight="1">
      <c r="A26" s="22" t="s">
        <v>41</v>
      </c>
      <c r="B26" s="20">
        <v>5</v>
      </c>
      <c r="C26" s="16">
        <v>2</v>
      </c>
      <c r="D26" s="17">
        <f t="shared" si="1"/>
        <v>40</v>
      </c>
      <c r="E26" s="18">
        <v>100</v>
      </c>
    </row>
    <row r="27" spans="1:5" ht="23.1" customHeight="1">
      <c r="A27" s="14" t="s">
        <v>42</v>
      </c>
      <c r="B27" s="21">
        <f>B28</f>
        <v>1309</v>
      </c>
      <c r="C27" s="23">
        <f>C28</f>
        <v>1370</v>
      </c>
      <c r="D27" s="17">
        <f t="shared" si="1"/>
        <v>104.66004583651642</v>
      </c>
      <c r="E27" s="18">
        <v>15.319865319865315</v>
      </c>
    </row>
    <row r="28" spans="1:5" ht="23.1" customHeight="1">
      <c r="A28" s="14" t="s">
        <v>43</v>
      </c>
      <c r="B28" s="21">
        <f>B29+B30</f>
        <v>1309</v>
      </c>
      <c r="C28" s="23">
        <f>C29+C30</f>
        <v>1370</v>
      </c>
      <c r="D28" s="17">
        <f t="shared" si="1"/>
        <v>104.66004583651642</v>
      </c>
      <c r="E28" s="18">
        <v>15.319865319865315</v>
      </c>
    </row>
    <row r="29" spans="1:5" ht="23.1" customHeight="1">
      <c r="A29" s="14" t="s">
        <v>44</v>
      </c>
      <c r="B29" s="21">
        <v>925</v>
      </c>
      <c r="C29" s="23">
        <v>925</v>
      </c>
      <c r="D29" s="17">
        <f t="shared" si="1"/>
        <v>100</v>
      </c>
      <c r="E29" s="18">
        <v>0</v>
      </c>
    </row>
    <row r="30" spans="1:5" ht="23.1" customHeight="1">
      <c r="A30" s="24" t="s">
        <v>45</v>
      </c>
      <c r="B30" s="21">
        <v>384</v>
      </c>
      <c r="C30" s="23">
        <v>445</v>
      </c>
      <c r="D30" s="17">
        <f t="shared" si="1"/>
        <v>115.88541666666667</v>
      </c>
      <c r="E30" s="18">
        <v>69.201520912547522</v>
      </c>
    </row>
    <row r="31" spans="1:5" ht="23.1" customHeight="1">
      <c r="A31" s="22" t="s">
        <v>46</v>
      </c>
      <c r="B31" s="21"/>
      <c r="C31" s="23">
        <v>18</v>
      </c>
      <c r="D31" s="12"/>
      <c r="E31" s="18"/>
    </row>
    <row r="32" spans="1:5" ht="23.1" customHeight="1">
      <c r="A32" s="25" t="s">
        <v>47</v>
      </c>
      <c r="B32" s="26">
        <f>B33+B34+B35+B36</f>
        <v>25000</v>
      </c>
      <c r="C32" s="26">
        <f>C33+C34+C35+C36</f>
        <v>36064</v>
      </c>
      <c r="D32" s="12"/>
      <c r="E32" s="13"/>
    </row>
    <row r="33" spans="1:5" ht="23.1" customHeight="1">
      <c r="A33" s="27" t="s">
        <v>48</v>
      </c>
      <c r="B33" s="21"/>
      <c r="C33" s="21">
        <v>335</v>
      </c>
      <c r="D33" s="12"/>
      <c r="E33" s="18"/>
    </row>
    <row r="34" spans="1:5" ht="23.1" customHeight="1">
      <c r="A34" s="27" t="s">
        <v>49</v>
      </c>
      <c r="B34" s="21"/>
      <c r="C34" s="21">
        <v>10616</v>
      </c>
      <c r="D34" s="12"/>
      <c r="E34" s="18"/>
    </row>
    <row r="35" spans="1:5" ht="23.1" customHeight="1">
      <c r="A35" s="27" t="s">
        <v>50</v>
      </c>
      <c r="B35" s="21">
        <v>25000</v>
      </c>
      <c r="C35" s="21">
        <v>25000</v>
      </c>
      <c r="D35" s="12"/>
      <c r="E35" s="18"/>
    </row>
    <row r="36" spans="1:5" ht="23.1" customHeight="1">
      <c r="A36" s="28" t="s">
        <v>51</v>
      </c>
      <c r="B36" s="21"/>
      <c r="C36" s="21">
        <v>113</v>
      </c>
      <c r="D36" s="12"/>
      <c r="E36" s="18"/>
    </row>
    <row r="37" spans="1:5" ht="23.1" customHeight="1">
      <c r="A37" s="29" t="s">
        <v>52</v>
      </c>
      <c r="B37" s="30">
        <f>B32+B4</f>
        <v>168493</v>
      </c>
      <c r="C37" s="30">
        <f>C32+C4</f>
        <v>141418</v>
      </c>
      <c r="D37" s="12"/>
      <c r="E37" s="13"/>
    </row>
    <row r="38" spans="1:5" ht="23.1" customHeight="1">
      <c r="A38" s="69"/>
      <c r="B38" s="70"/>
      <c r="C38" s="70"/>
      <c r="D38" s="70"/>
      <c r="E38" s="70"/>
    </row>
    <row r="39" spans="1:5" ht="26.4" customHeight="1">
      <c r="A39" s="71" t="s">
        <v>78</v>
      </c>
      <c r="B39" s="71"/>
      <c r="C39" s="71"/>
      <c r="D39" s="71"/>
      <c r="E39" s="71"/>
    </row>
    <row r="40" spans="1:5">
      <c r="A40" s="67"/>
      <c r="B40" s="73"/>
      <c r="C40" s="73"/>
      <c r="D40" s="73"/>
      <c r="E40" s="73"/>
    </row>
    <row r="41" spans="1:5" s="66" customFormat="1" ht="24" customHeight="1">
      <c r="A41" s="67"/>
      <c r="B41" s="67"/>
      <c r="C41" s="67"/>
      <c r="D41" s="67"/>
      <c r="E41" s="67"/>
    </row>
    <row r="42" spans="1:5" s="63" customFormat="1">
      <c r="A42" s="67"/>
      <c r="B42" s="73"/>
      <c r="C42" s="73"/>
      <c r="D42" s="73"/>
      <c r="E42" s="73"/>
    </row>
    <row r="43" spans="1:5" s="63" customFormat="1">
      <c r="A43" s="67"/>
      <c r="B43" s="73"/>
      <c r="C43" s="73"/>
      <c r="D43" s="73"/>
      <c r="E43" s="73"/>
    </row>
    <row r="44" spans="1:5" s="63" customFormat="1" ht="15" customHeight="1">
      <c r="A44" s="67"/>
      <c r="B44" s="73"/>
      <c r="C44" s="73"/>
      <c r="D44" s="73"/>
      <c r="E44" s="73"/>
    </row>
    <row r="45" spans="1:5" s="63" customFormat="1"/>
    <row r="46" spans="1:5" s="63" customFormat="1">
      <c r="A46" s="2"/>
      <c r="B46" s="2"/>
      <c r="C46" s="2"/>
      <c r="D46" s="2"/>
      <c r="E46" s="2"/>
    </row>
    <row r="47" spans="1:5" s="63" customFormat="1">
      <c r="A47" s="2"/>
      <c r="B47" s="2"/>
      <c r="C47" s="2"/>
      <c r="D47" s="2"/>
      <c r="E47" s="2"/>
    </row>
    <row r="50" ht="13.2" customHeight="1"/>
    <row r="53" ht="13.2" customHeight="1"/>
    <row r="55" ht="13.2" customHeight="1"/>
    <row r="56" ht="13.2" customHeight="1"/>
  </sheetData>
  <mergeCells count="8">
    <mergeCell ref="A42:E42"/>
    <mergeCell ref="A43:E43"/>
    <mergeCell ref="A44:E44"/>
    <mergeCell ref="A1:E1"/>
    <mergeCell ref="A38:E38"/>
    <mergeCell ref="A40:E40"/>
    <mergeCell ref="A41:E41"/>
    <mergeCell ref="A39:E39"/>
  </mergeCells>
  <phoneticPr fontId="18" type="noConversion"/>
  <printOptions horizontalCentered="1"/>
  <pageMargins left="0.511811023622047" right="0.511811023622047" top="0.98425196850393704" bottom="0.98425196850393704" header="0.31496062992126" footer="0.3149606299212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N9" sqref="N9"/>
    </sheetView>
  </sheetViews>
  <sheetFormatPr defaultColWidth="9" defaultRowHeight="14.4"/>
  <cols>
    <col min="1" max="1" width="11" customWidth="1"/>
    <col min="2" max="8" width="10" customWidth="1"/>
  </cols>
  <sheetData>
    <row r="1" spans="1:8" ht="45" customHeight="1">
      <c r="A1" s="74" t="s">
        <v>69</v>
      </c>
      <c r="B1" s="74"/>
      <c r="C1" s="74"/>
      <c r="D1" s="74"/>
      <c r="E1" s="74"/>
      <c r="F1" s="74"/>
      <c r="G1" s="74"/>
      <c r="H1" s="74"/>
    </row>
    <row r="2" spans="1:8" ht="27" customHeight="1">
      <c r="A2" s="54"/>
      <c r="B2" s="54"/>
      <c r="C2" s="54"/>
      <c r="D2" s="54"/>
      <c r="E2" s="54"/>
      <c r="F2" s="75" t="s">
        <v>53</v>
      </c>
      <c r="G2" s="75"/>
      <c r="H2" s="75"/>
    </row>
    <row r="3" spans="1:8" ht="36" customHeight="1">
      <c r="A3" s="55" t="s">
        <v>54</v>
      </c>
      <c r="B3" s="55" t="s">
        <v>55</v>
      </c>
      <c r="C3" s="55" t="s">
        <v>56</v>
      </c>
      <c r="D3" s="55" t="s">
        <v>57</v>
      </c>
      <c r="E3" s="55" t="s">
        <v>58</v>
      </c>
      <c r="F3" s="55" t="s">
        <v>59</v>
      </c>
      <c r="G3" s="55" t="s">
        <v>60</v>
      </c>
      <c r="H3" s="55" t="s">
        <v>61</v>
      </c>
    </row>
    <row r="4" spans="1:8" ht="36" customHeight="1">
      <c r="A4" s="56"/>
      <c r="B4" s="56"/>
      <c r="C4" s="56"/>
      <c r="D4" s="56"/>
      <c r="E4" s="56"/>
      <c r="F4" s="56"/>
      <c r="G4" s="56"/>
      <c r="H4" s="56"/>
    </row>
    <row r="5" spans="1:8" ht="36" customHeight="1">
      <c r="A5" s="56"/>
      <c r="B5" s="56"/>
      <c r="C5" s="56"/>
      <c r="D5" s="56"/>
      <c r="E5" s="56"/>
      <c r="F5" s="56"/>
      <c r="G5" s="56"/>
      <c r="H5" s="56"/>
    </row>
    <row r="6" spans="1:8" ht="36" customHeight="1">
      <c r="A6" s="56"/>
      <c r="B6" s="56"/>
      <c r="C6" s="56"/>
      <c r="D6" s="56"/>
      <c r="E6" s="56"/>
      <c r="F6" s="56"/>
      <c r="G6" s="56"/>
      <c r="H6" s="56"/>
    </row>
    <row r="7" spans="1:8" ht="36" customHeight="1">
      <c r="A7" s="56"/>
      <c r="B7" s="56"/>
      <c r="C7" s="56"/>
      <c r="D7" s="56"/>
      <c r="E7" s="56"/>
      <c r="F7" s="56"/>
      <c r="G7" s="56"/>
      <c r="H7" s="56"/>
    </row>
    <row r="8" spans="1:8" ht="36" customHeight="1">
      <c r="A8" s="56"/>
      <c r="B8" s="56"/>
      <c r="C8" s="56"/>
      <c r="D8" s="56"/>
      <c r="E8" s="56"/>
      <c r="F8" s="56"/>
      <c r="G8" s="56"/>
      <c r="H8" s="56"/>
    </row>
    <row r="9" spans="1:8" ht="36" customHeight="1">
      <c r="A9" s="56"/>
      <c r="B9" s="56"/>
      <c r="C9" s="56"/>
      <c r="D9" s="56"/>
      <c r="E9" s="56"/>
      <c r="F9" s="56"/>
      <c r="G9" s="56"/>
      <c r="H9" s="56"/>
    </row>
    <row r="10" spans="1:8" ht="36" customHeight="1">
      <c r="A10" s="56"/>
      <c r="B10" s="56"/>
      <c r="C10" s="56"/>
      <c r="D10" s="56"/>
      <c r="E10" s="56"/>
      <c r="F10" s="56"/>
      <c r="G10" s="56"/>
      <c r="H10" s="56"/>
    </row>
    <row r="11" spans="1:8" ht="21" customHeight="1">
      <c r="A11" s="57" t="s">
        <v>62</v>
      </c>
      <c r="B11" s="58"/>
      <c r="C11" s="58"/>
      <c r="D11" s="58"/>
      <c r="E11" s="58"/>
      <c r="F11" s="58"/>
      <c r="G11" s="58"/>
      <c r="H11" s="58"/>
    </row>
  </sheetData>
  <mergeCells count="2">
    <mergeCell ref="A1:H1"/>
    <mergeCell ref="F2:H2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6" sqref="D6"/>
    </sheetView>
  </sheetViews>
  <sheetFormatPr defaultColWidth="9" defaultRowHeight="14.4"/>
  <cols>
    <col min="1" max="1" width="20.21875" customWidth="1"/>
    <col min="2" max="2" width="24.88671875" customWidth="1"/>
    <col min="3" max="3" width="17.88671875" customWidth="1"/>
    <col min="4" max="4" width="40.33203125" customWidth="1"/>
  </cols>
  <sheetData>
    <row r="1" spans="1:4" ht="30" customHeight="1">
      <c r="A1" s="76" t="s">
        <v>68</v>
      </c>
      <c r="B1" s="76"/>
      <c r="C1" s="76"/>
      <c r="D1" s="76"/>
    </row>
    <row r="2" spans="1:4" ht="20.25" customHeight="1"/>
    <row r="3" spans="1:4" ht="39.75" customHeight="1">
      <c r="A3" s="59" t="s">
        <v>63</v>
      </c>
      <c r="B3" s="59" t="s">
        <v>64</v>
      </c>
      <c r="C3" s="59" t="s">
        <v>65</v>
      </c>
      <c r="D3" s="59" t="s">
        <v>66</v>
      </c>
    </row>
    <row r="4" spans="1:4" ht="39.75" customHeight="1">
      <c r="A4" s="59" t="s">
        <v>55</v>
      </c>
      <c r="B4" s="59"/>
      <c r="C4" s="59"/>
      <c r="D4" s="59"/>
    </row>
    <row r="5" spans="1:4" ht="39.75" customHeight="1">
      <c r="A5" s="59" t="s">
        <v>56</v>
      </c>
      <c r="B5" s="59"/>
      <c r="C5" s="59"/>
      <c r="D5" s="59"/>
    </row>
    <row r="6" spans="1:4" ht="39.75" customHeight="1">
      <c r="A6" s="59" t="s">
        <v>57</v>
      </c>
      <c r="B6" s="59"/>
      <c r="C6" s="59"/>
      <c r="D6" s="59"/>
    </row>
    <row r="7" spans="1:4" ht="39.75" customHeight="1">
      <c r="A7" s="59" t="s">
        <v>58</v>
      </c>
      <c r="B7" s="59"/>
      <c r="C7" s="59"/>
      <c r="D7" s="59"/>
    </row>
    <row r="8" spans="1:4" ht="39.75" customHeight="1">
      <c r="A8" s="59" t="s">
        <v>59</v>
      </c>
      <c r="B8" s="59"/>
      <c r="C8" s="59"/>
      <c r="D8" s="59"/>
    </row>
    <row r="9" spans="1:4" ht="39.75" customHeight="1">
      <c r="A9" s="59" t="s">
        <v>60</v>
      </c>
      <c r="B9" s="59"/>
      <c r="C9" s="59"/>
      <c r="D9" s="59"/>
    </row>
    <row r="10" spans="1:4" ht="39.75" customHeight="1">
      <c r="A10" s="59" t="s">
        <v>61</v>
      </c>
      <c r="B10" s="59"/>
      <c r="C10" s="59"/>
      <c r="D10" s="59"/>
    </row>
    <row r="11" spans="1:4" ht="29.25" customHeight="1">
      <c r="A11" s="60" t="s">
        <v>67</v>
      </c>
      <c r="B11" s="61"/>
      <c r="C11" s="61"/>
    </row>
  </sheetData>
  <mergeCells count="1">
    <mergeCell ref="A1:D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22年收入决算</vt:lpstr>
      <vt:lpstr>22年支出决算</vt:lpstr>
      <vt:lpstr>2022年专项转移支付分地区、分项目决算表</vt:lpstr>
      <vt:lpstr>2022年政府性基金预算对下级的转移支付分地区、分项目决算表</vt:lpstr>
      <vt:lpstr>'22年收入决算'!Print_Area</vt:lpstr>
      <vt:lpstr>'22年支出决算'!Print_Area</vt:lpstr>
      <vt:lpstr>'22年收入决算'!Print_Titles</vt:lpstr>
      <vt:lpstr>'22年支出决算'!Print_Titles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Root</cp:lastModifiedBy>
  <cp:lastPrinted>2019-07-09T01:13:00Z</cp:lastPrinted>
  <dcterms:created xsi:type="dcterms:W3CDTF">2016-11-16T11:10:00Z</dcterms:created>
  <dcterms:modified xsi:type="dcterms:W3CDTF">2023-07-19T01:02:10Z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933434B2FF924B0BADA67D9F98F2AF77</vt:lpwstr>
  </property>
</Properties>
</file>