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59" activeTab="5"/>
  </bookViews>
  <sheets>
    <sheet name="23收执" sheetId="5" r:id="rId1"/>
    <sheet name="23支执" sheetId="21" r:id="rId2"/>
    <sheet name="24收预" sheetId="12" r:id="rId3"/>
    <sheet name="24支预" sheetId="19" r:id="rId4"/>
    <sheet name="本级17支预 (原)" sheetId="17" state="hidden" r:id="rId5"/>
    <sheet name="基本公共支出预算表" sheetId="20" r:id="rId6"/>
    <sheet name="嵊泗县2024年一般公共预算税收返还和转移支付表" sheetId="22" r:id="rId7"/>
    <sheet name="嵊泗县2024年对下专项转移支付分地区、分项目预算表" sheetId="23" r:id="rId8"/>
    <sheet name="嵊泗县2024年对下一般公共预算税收返还和一般性转移支付表" sheetId="24" r:id="rId9"/>
  </sheets>
  <definedNames>
    <definedName name="_xlnm.Print_Titles" localSheetId="0">'23收执'!$3:$3</definedName>
    <definedName name="_xlnm.Print_Titles" localSheetId="1">'23支执'!$3:$3</definedName>
    <definedName name="_xlnm.Print_Titles" localSheetId="3">'24支预'!$2:$2</definedName>
  </definedNames>
  <calcPr calcId="144525"/>
</workbook>
</file>

<file path=xl/sharedStrings.xml><?xml version="1.0" encoding="utf-8"?>
<sst xmlns="http://schemas.openxmlformats.org/spreadsheetml/2006/main" count="2284" uniqueCount="1542">
  <si>
    <t>嵊泗县2023年一般公共预算收入执行情况</t>
  </si>
  <si>
    <t>单位：万元</t>
  </si>
  <si>
    <r>
      <rPr>
        <b/>
        <sz val="12"/>
        <color indexed="8"/>
        <rFont val="宋体"/>
        <charset val="134"/>
      </rPr>
      <t>项　　目</t>
    </r>
  </si>
  <si>
    <r>
      <rPr>
        <b/>
        <sz val="12"/>
        <rFont val="Times New Roman"/>
        <charset val="134"/>
      </rPr>
      <t>2023</t>
    </r>
    <r>
      <rPr>
        <b/>
        <sz val="12"/>
        <rFont val="宋体"/>
        <charset val="134"/>
      </rPr>
      <t>年调整预算数</t>
    </r>
  </si>
  <si>
    <r>
      <rPr>
        <b/>
        <sz val="12"/>
        <color indexed="8"/>
        <rFont val="Times New Roman"/>
        <charset val="134"/>
      </rPr>
      <t>2023</t>
    </r>
    <r>
      <rPr>
        <b/>
        <sz val="12"/>
        <color indexed="8"/>
        <rFont val="宋体"/>
        <charset val="134"/>
      </rPr>
      <t>年执行数</t>
    </r>
  </si>
  <si>
    <r>
      <rPr>
        <b/>
        <sz val="12"/>
        <color indexed="8"/>
        <rFont val="宋体"/>
        <charset val="134"/>
      </rPr>
      <t>为调整预算</t>
    </r>
    <r>
      <rPr>
        <b/>
        <sz val="12"/>
        <color indexed="8"/>
        <rFont val="Times New Roman"/>
        <charset val="134"/>
      </rPr>
      <t>%</t>
    </r>
  </si>
  <si>
    <r>
      <rPr>
        <b/>
        <sz val="12"/>
        <color indexed="8"/>
        <rFont val="宋体"/>
        <charset val="134"/>
      </rPr>
      <t>增长</t>
    </r>
    <r>
      <rPr>
        <b/>
        <sz val="12"/>
        <color indexed="8"/>
        <rFont val="Times New Roman"/>
        <charset val="134"/>
      </rPr>
      <t>%</t>
    </r>
  </si>
  <si>
    <t>一、本级收入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</si>
  <si>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</si>
  <si>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</si>
  <si>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</si>
  <si>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</si>
  <si>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</si>
  <si>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</si>
  <si>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</si>
  <si>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</si>
  <si>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</si>
  <si>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</si>
  <si>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</si>
  <si>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</si>
  <si>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</si>
  <si>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</si>
  <si>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</si>
  <si>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</si>
  <si>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</si>
  <si>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</si>
  <si>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</si>
  <si>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</si>
  <si>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</si>
  <si>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二、转移性收入</t>
  </si>
  <si>
    <t>（一）上级税收返还收入</t>
  </si>
  <si>
    <t>（二）上级转移支付收入</t>
  </si>
  <si>
    <t xml:space="preserve">     省级一般性转移支付补助</t>
  </si>
  <si>
    <t xml:space="preserve">        专项转入一般转移支付补助</t>
  </si>
  <si>
    <t xml:space="preserve">        其他体制结算补助</t>
  </si>
  <si>
    <t xml:space="preserve">     省级专项转移支付补助</t>
  </si>
  <si>
    <t xml:space="preserve">     市级转移支付补助</t>
  </si>
  <si>
    <t>（三）调入资金</t>
  </si>
  <si>
    <t>（四）动用预算稳定调节基金</t>
  </si>
  <si>
    <t>（五）地方政府一般债务转贷收入</t>
  </si>
  <si>
    <t>（六）上年结余收入</t>
  </si>
  <si>
    <t>收入合计</t>
  </si>
  <si>
    <t>嵊泗县2023年一般公共预算支出执行情况</t>
  </si>
  <si>
    <r>
      <rPr>
        <sz val="12"/>
        <rFont val="宋体"/>
        <charset val="134"/>
      </rPr>
      <t>单位：万元</t>
    </r>
  </si>
  <si>
    <t>项　　目</t>
  </si>
  <si>
    <t>2023年调整预算数</t>
  </si>
  <si>
    <t>2023年执行数</t>
  </si>
  <si>
    <t>为调整预算%</t>
  </si>
  <si>
    <t>增长%</t>
  </si>
  <si>
    <r>
      <rPr>
        <b/>
        <sz val="12"/>
        <color indexed="8"/>
        <rFont val="仿宋_GB2312"/>
        <charset val="134"/>
      </rPr>
      <t>一、本级支出</t>
    </r>
  </si>
  <si>
    <r>
      <rPr>
        <b/>
        <sz val="12"/>
        <color indexed="8"/>
        <rFont val="仿宋_GB2312"/>
        <charset val="134"/>
      </rPr>
      <t>（一）一般公共服务支出</t>
    </r>
  </si>
  <si>
    <r>
      <rPr>
        <b/>
        <sz val="12"/>
        <color indexed="8"/>
        <rFont val="Times New Roman"/>
        <charset val="134"/>
      </rPr>
      <t xml:space="preserve">    </t>
    </r>
    <r>
      <rPr>
        <b/>
        <sz val="12"/>
        <color indexed="8"/>
        <rFont val="仿宋_GB2312"/>
        <charset val="134"/>
      </rPr>
      <t>人大事务</t>
    </r>
  </si>
  <si>
    <r>
      <rPr>
        <sz val="12"/>
        <color indexed="8"/>
        <rFont val="Times New Roman"/>
        <charset val="134"/>
      </rPr>
      <t xml:space="preserve">      </t>
    </r>
    <r>
      <rPr>
        <sz val="12"/>
        <color indexed="8"/>
        <rFont val="仿宋_GB2312"/>
        <charset val="134"/>
      </rPr>
      <t>行政运行</t>
    </r>
  </si>
  <si>
    <r>
      <rPr>
        <sz val="12"/>
        <color indexed="8"/>
        <rFont val="Times New Roman"/>
        <charset val="134"/>
      </rPr>
      <t xml:space="preserve">      </t>
    </r>
    <r>
      <rPr>
        <sz val="12"/>
        <color indexed="8"/>
        <rFont val="仿宋_GB2312"/>
        <charset val="134"/>
      </rPr>
      <t>一般行政管理事务</t>
    </r>
  </si>
  <si>
    <r>
      <rPr>
        <sz val="12"/>
        <color indexed="8"/>
        <rFont val="Times New Roman"/>
        <charset val="134"/>
      </rPr>
      <t xml:space="preserve">      </t>
    </r>
    <r>
      <rPr>
        <sz val="12"/>
        <color indexed="8"/>
        <rFont val="仿宋_GB2312"/>
        <charset val="134"/>
      </rPr>
      <t>代表工作</t>
    </r>
  </si>
  <si>
    <r>
      <rPr>
        <sz val="12"/>
        <color indexed="8"/>
        <rFont val="Times New Roman"/>
        <charset val="134"/>
      </rPr>
      <t xml:space="preserve">      </t>
    </r>
    <r>
      <rPr>
        <sz val="12"/>
        <color indexed="8"/>
        <rFont val="仿宋_GB2312"/>
        <charset val="134"/>
      </rPr>
      <t>其他人大事务支出</t>
    </r>
  </si>
  <si>
    <r>
      <rPr>
        <b/>
        <sz val="12"/>
        <color indexed="8"/>
        <rFont val="Times New Roman"/>
        <charset val="134"/>
      </rPr>
      <t xml:space="preserve">    </t>
    </r>
    <r>
      <rPr>
        <b/>
        <sz val="12"/>
        <color indexed="8"/>
        <rFont val="仿宋_GB2312"/>
        <charset val="134"/>
      </rPr>
      <t>政协事务</t>
    </r>
  </si>
  <si>
    <r>
      <rPr>
        <sz val="12"/>
        <color indexed="8"/>
        <rFont val="Times New Roman"/>
        <charset val="134"/>
      </rPr>
      <t xml:space="preserve">      </t>
    </r>
    <r>
      <rPr>
        <sz val="12"/>
        <color indexed="8"/>
        <rFont val="仿宋_GB2312"/>
        <charset val="134"/>
      </rPr>
      <t>政协会议</t>
    </r>
  </si>
  <si>
    <t xml:space="preserve">  政府办公厅（室）及相关机构事务</t>
  </si>
  <si>
    <r>
      <rPr>
        <sz val="12"/>
        <color indexed="8"/>
        <rFont val="Times New Roman"/>
        <charset val="134"/>
      </rPr>
      <t xml:space="preserve">      </t>
    </r>
    <r>
      <rPr>
        <sz val="12"/>
        <color indexed="8"/>
        <rFont val="仿宋_GB2312"/>
        <charset val="134"/>
      </rPr>
      <t>机关服务</t>
    </r>
  </si>
  <si>
    <t xml:space="preserve">   其他政府办公厅（室）及相关机构事务支出</t>
  </si>
  <si>
    <r>
      <rPr>
        <b/>
        <sz val="12"/>
        <color indexed="8"/>
        <rFont val="Times New Roman"/>
        <charset val="134"/>
      </rPr>
      <t xml:space="preserve">    </t>
    </r>
    <r>
      <rPr>
        <b/>
        <sz val="12"/>
        <color indexed="8"/>
        <rFont val="仿宋_GB2312"/>
        <charset val="134"/>
      </rPr>
      <t>发展与改革事务</t>
    </r>
  </si>
  <si>
    <r>
      <rPr>
        <sz val="12"/>
        <color indexed="8"/>
        <rFont val="Times New Roman"/>
        <charset val="134"/>
      </rPr>
      <t xml:space="preserve">      </t>
    </r>
    <r>
      <rPr>
        <sz val="12"/>
        <color indexed="8"/>
        <rFont val="仿宋_GB2312"/>
        <charset val="134"/>
      </rPr>
      <t>物价管理</t>
    </r>
  </si>
  <si>
    <r>
      <rPr>
        <sz val="12"/>
        <color indexed="8"/>
        <rFont val="Times New Roman"/>
        <charset val="134"/>
      </rPr>
      <t xml:space="preserve">      </t>
    </r>
    <r>
      <rPr>
        <sz val="12"/>
        <color indexed="8"/>
        <rFont val="仿宋_GB2312"/>
        <charset val="134"/>
      </rPr>
      <t>其他发展与改革事务支出</t>
    </r>
  </si>
  <si>
    <r>
      <rPr>
        <b/>
        <sz val="12"/>
        <color indexed="8"/>
        <rFont val="Times New Roman"/>
        <charset val="134"/>
      </rPr>
      <t xml:space="preserve">    </t>
    </r>
    <r>
      <rPr>
        <b/>
        <sz val="12"/>
        <color indexed="8"/>
        <rFont val="仿宋_GB2312"/>
        <charset val="134"/>
      </rPr>
      <t>统计信息事务</t>
    </r>
  </si>
  <si>
    <r>
      <rPr>
        <sz val="12"/>
        <rFont val="Times New Roman"/>
        <charset val="134"/>
      </rPr>
      <t xml:space="preserve">      </t>
    </r>
    <r>
      <rPr>
        <sz val="12"/>
        <rFont val="仿宋_GB2312"/>
        <charset val="134"/>
      </rPr>
      <t>专项统计业务</t>
    </r>
  </si>
  <si>
    <r>
      <rPr>
        <sz val="12"/>
        <rFont val="Times New Roman"/>
        <charset val="134"/>
      </rPr>
      <t xml:space="preserve">      </t>
    </r>
    <r>
      <rPr>
        <sz val="12"/>
        <rFont val="仿宋_GB2312"/>
        <charset val="134"/>
      </rPr>
      <t>专项普查活动</t>
    </r>
  </si>
  <si>
    <r>
      <rPr>
        <b/>
        <sz val="12"/>
        <color indexed="8"/>
        <rFont val="Times New Roman"/>
        <charset val="134"/>
      </rPr>
      <t xml:space="preserve">    </t>
    </r>
    <r>
      <rPr>
        <b/>
        <sz val="12"/>
        <color indexed="8"/>
        <rFont val="仿宋_GB2312"/>
        <charset val="134"/>
      </rPr>
      <t>财政事务</t>
    </r>
  </si>
  <si>
    <r>
      <rPr>
        <b/>
        <sz val="12"/>
        <color indexed="8"/>
        <rFont val="Times New Roman"/>
        <charset val="134"/>
      </rPr>
      <t xml:space="preserve">    </t>
    </r>
    <r>
      <rPr>
        <b/>
        <sz val="12"/>
        <color indexed="8"/>
        <rFont val="仿宋_GB2312"/>
        <charset val="134"/>
      </rPr>
      <t>税收事务</t>
    </r>
  </si>
  <si>
    <r>
      <rPr>
        <b/>
        <sz val="12"/>
        <color indexed="8"/>
        <rFont val="Times New Roman"/>
        <charset val="134"/>
      </rPr>
      <t xml:space="preserve">    </t>
    </r>
    <r>
      <rPr>
        <b/>
        <sz val="12"/>
        <color indexed="8"/>
        <rFont val="仿宋_GB2312"/>
        <charset val="134"/>
      </rPr>
      <t>审计事务</t>
    </r>
  </si>
  <si>
    <r>
      <rPr>
        <sz val="12"/>
        <color indexed="8"/>
        <rFont val="Times New Roman"/>
        <charset val="134"/>
      </rPr>
      <t xml:space="preserve">      </t>
    </r>
    <r>
      <rPr>
        <sz val="12"/>
        <color indexed="8"/>
        <rFont val="仿宋_GB2312"/>
        <charset val="134"/>
      </rPr>
      <t>审计业务</t>
    </r>
  </si>
  <si>
    <r>
      <rPr>
        <b/>
        <sz val="12"/>
        <color indexed="8"/>
        <rFont val="Times New Roman"/>
        <charset val="134"/>
      </rPr>
      <t xml:space="preserve">    </t>
    </r>
    <r>
      <rPr>
        <b/>
        <sz val="12"/>
        <color indexed="8"/>
        <rFont val="仿宋_GB2312"/>
        <charset val="134"/>
      </rPr>
      <t>海关事务</t>
    </r>
  </si>
  <si>
    <r>
      <rPr>
        <b/>
        <sz val="12"/>
        <color indexed="8"/>
        <rFont val="Times New Roman"/>
        <charset val="134"/>
      </rPr>
      <t xml:space="preserve">    </t>
    </r>
    <r>
      <rPr>
        <b/>
        <sz val="12"/>
        <color indexed="8"/>
        <rFont val="仿宋_GB2312"/>
        <charset val="134"/>
      </rPr>
      <t>纪检监察事务</t>
    </r>
  </si>
  <si>
    <r>
      <rPr>
        <sz val="12"/>
        <rFont val="Times New Roman"/>
        <charset val="134"/>
      </rPr>
      <t xml:space="preserve">      </t>
    </r>
    <r>
      <rPr>
        <sz val="12"/>
        <rFont val="仿宋_GB2312"/>
        <charset val="134"/>
      </rPr>
      <t>其他纪检监察事务支出</t>
    </r>
  </si>
  <si>
    <r>
      <rPr>
        <b/>
        <sz val="12"/>
        <color indexed="8"/>
        <rFont val="Times New Roman"/>
        <charset val="134"/>
      </rPr>
      <t xml:space="preserve">    </t>
    </r>
    <r>
      <rPr>
        <b/>
        <sz val="12"/>
        <color indexed="8"/>
        <rFont val="仿宋_GB2312"/>
        <charset val="134"/>
      </rPr>
      <t>商贸事务</t>
    </r>
  </si>
  <si>
    <r>
      <rPr>
        <sz val="12"/>
        <rFont val="Times New Roman"/>
        <charset val="134"/>
      </rPr>
      <t xml:space="preserve">      </t>
    </r>
    <r>
      <rPr>
        <sz val="12"/>
        <rFont val="仿宋_GB2312"/>
        <charset val="134"/>
      </rPr>
      <t>其他商贸事务支出</t>
    </r>
  </si>
  <si>
    <r>
      <rPr>
        <b/>
        <sz val="12"/>
        <color indexed="8"/>
        <rFont val="Times New Roman"/>
        <charset val="134"/>
      </rPr>
      <t xml:space="preserve">     </t>
    </r>
    <r>
      <rPr>
        <b/>
        <sz val="12"/>
        <color indexed="8"/>
        <rFont val="仿宋_GB2312"/>
        <charset val="134"/>
      </rPr>
      <t>民族事务</t>
    </r>
  </si>
  <si>
    <r>
      <rPr>
        <sz val="12"/>
        <color indexed="8"/>
        <rFont val="Times New Roman"/>
        <charset val="134"/>
      </rPr>
      <t xml:space="preserve">       </t>
    </r>
    <r>
      <rPr>
        <sz val="12"/>
        <color indexed="8"/>
        <rFont val="仿宋_GB2312"/>
        <charset val="134"/>
      </rPr>
      <t>其他民族事务支出</t>
    </r>
  </si>
  <si>
    <r>
      <rPr>
        <b/>
        <sz val="12"/>
        <rFont val="Times New Roman"/>
        <charset val="134"/>
      </rPr>
      <t xml:space="preserve">    </t>
    </r>
    <r>
      <rPr>
        <b/>
        <sz val="12"/>
        <rFont val="仿宋_GB2312"/>
        <charset val="134"/>
      </rPr>
      <t>档案事务</t>
    </r>
  </si>
  <si>
    <r>
      <rPr>
        <sz val="12"/>
        <color indexed="8"/>
        <rFont val="Times New Roman"/>
        <charset val="134"/>
      </rPr>
      <t xml:space="preserve">      </t>
    </r>
    <r>
      <rPr>
        <sz val="12"/>
        <color indexed="8"/>
        <rFont val="仿宋_GB2312"/>
        <charset val="134"/>
      </rPr>
      <t>其他档案事务支出</t>
    </r>
  </si>
  <si>
    <r>
      <rPr>
        <b/>
        <sz val="12"/>
        <color indexed="8"/>
        <rFont val="Times New Roman"/>
        <charset val="134"/>
      </rPr>
      <t xml:space="preserve">    </t>
    </r>
    <r>
      <rPr>
        <b/>
        <sz val="12"/>
        <color indexed="8"/>
        <rFont val="仿宋_GB2312"/>
        <charset val="134"/>
      </rPr>
      <t>民主党派及工商联事务</t>
    </r>
  </si>
  <si>
    <r>
      <rPr>
        <b/>
        <sz val="12"/>
        <color indexed="8"/>
        <rFont val="Times New Roman"/>
        <charset val="134"/>
      </rPr>
      <t xml:space="preserve">    </t>
    </r>
    <r>
      <rPr>
        <b/>
        <sz val="12"/>
        <color indexed="8"/>
        <rFont val="仿宋_GB2312"/>
        <charset val="134"/>
      </rPr>
      <t>群众团体事务</t>
    </r>
  </si>
  <si>
    <r>
      <rPr>
        <sz val="12"/>
        <color indexed="8"/>
        <rFont val="Times New Roman"/>
        <charset val="134"/>
      </rPr>
      <t xml:space="preserve">      </t>
    </r>
    <r>
      <rPr>
        <sz val="12"/>
        <color indexed="8"/>
        <rFont val="仿宋_GB2312"/>
        <charset val="134"/>
      </rPr>
      <t>其他群众团体事务支出</t>
    </r>
  </si>
  <si>
    <t xml:space="preserve">  党委办公厅（室）及相关机构事务</t>
  </si>
  <si>
    <t xml:space="preserve">   行政运行</t>
  </si>
  <si>
    <t xml:space="preserve">   一般行政管理事务</t>
  </si>
  <si>
    <t xml:space="preserve">   其他党委办公厅（室）及相关机构事务支出</t>
  </si>
  <si>
    <r>
      <rPr>
        <b/>
        <sz val="12"/>
        <color indexed="8"/>
        <rFont val="Times New Roman"/>
        <charset val="134"/>
      </rPr>
      <t xml:space="preserve">    </t>
    </r>
    <r>
      <rPr>
        <b/>
        <sz val="12"/>
        <color indexed="8"/>
        <rFont val="仿宋_GB2312"/>
        <charset val="134"/>
      </rPr>
      <t>组织事务</t>
    </r>
  </si>
  <si>
    <r>
      <rPr>
        <sz val="12"/>
        <color indexed="8"/>
        <rFont val="Times New Roman"/>
        <charset val="134"/>
      </rPr>
      <t xml:space="preserve">      </t>
    </r>
    <r>
      <rPr>
        <sz val="12"/>
        <color indexed="8"/>
        <rFont val="仿宋_GB2312"/>
        <charset val="134"/>
      </rPr>
      <t>其他组织事务支出</t>
    </r>
  </si>
  <si>
    <r>
      <rPr>
        <b/>
        <sz val="12"/>
        <color indexed="8"/>
        <rFont val="Times New Roman"/>
        <charset val="134"/>
      </rPr>
      <t xml:space="preserve">    </t>
    </r>
    <r>
      <rPr>
        <b/>
        <sz val="12"/>
        <color indexed="8"/>
        <rFont val="仿宋_GB2312"/>
        <charset val="134"/>
      </rPr>
      <t>宣传事务</t>
    </r>
  </si>
  <si>
    <r>
      <rPr>
        <sz val="12"/>
        <color indexed="8"/>
        <rFont val="Times New Roman"/>
        <charset val="134"/>
      </rPr>
      <t xml:space="preserve">      </t>
    </r>
    <r>
      <rPr>
        <sz val="12"/>
        <color indexed="8"/>
        <rFont val="仿宋_GB2312"/>
        <charset val="134"/>
      </rPr>
      <t>宣传管理</t>
    </r>
  </si>
  <si>
    <r>
      <rPr>
        <sz val="12"/>
        <color indexed="8"/>
        <rFont val="Times New Roman"/>
        <charset val="134"/>
      </rPr>
      <t xml:space="preserve">      </t>
    </r>
    <r>
      <rPr>
        <sz val="12"/>
        <color indexed="8"/>
        <rFont val="仿宋_GB2312"/>
        <charset val="134"/>
      </rPr>
      <t>其他宣传事务支出</t>
    </r>
  </si>
  <si>
    <r>
      <rPr>
        <b/>
        <sz val="12"/>
        <color indexed="8"/>
        <rFont val="Times New Roman"/>
        <charset val="134"/>
      </rPr>
      <t xml:space="preserve">    </t>
    </r>
    <r>
      <rPr>
        <b/>
        <sz val="12"/>
        <color indexed="8"/>
        <rFont val="仿宋_GB2312"/>
        <charset val="134"/>
      </rPr>
      <t>统战事务</t>
    </r>
  </si>
  <si>
    <r>
      <rPr>
        <sz val="12"/>
        <rFont val="Times New Roman"/>
        <charset val="134"/>
      </rPr>
      <t xml:space="preserve">      </t>
    </r>
    <r>
      <rPr>
        <sz val="12"/>
        <rFont val="仿宋_GB2312"/>
        <charset val="134"/>
      </rPr>
      <t>其他统战事务支出</t>
    </r>
  </si>
  <si>
    <r>
      <rPr>
        <b/>
        <sz val="12"/>
        <rFont val="Times New Roman"/>
        <charset val="134"/>
      </rPr>
      <t xml:space="preserve">    </t>
    </r>
    <r>
      <rPr>
        <b/>
        <sz val="12"/>
        <rFont val="仿宋_GB2312"/>
        <charset val="134"/>
      </rPr>
      <t>其他共产党事务支出</t>
    </r>
  </si>
  <si>
    <r>
      <rPr>
        <sz val="12"/>
        <color indexed="8"/>
        <rFont val="Times New Roman"/>
        <charset val="134"/>
      </rPr>
      <t xml:space="preserve">      </t>
    </r>
    <r>
      <rPr>
        <sz val="12"/>
        <color indexed="8"/>
        <rFont val="仿宋_GB2312"/>
        <charset val="134"/>
      </rPr>
      <t>其他共产党事务支出</t>
    </r>
  </si>
  <si>
    <r>
      <rPr>
        <b/>
        <sz val="12"/>
        <color indexed="8"/>
        <rFont val="Times New Roman"/>
        <charset val="134"/>
      </rPr>
      <t xml:space="preserve">     </t>
    </r>
    <r>
      <rPr>
        <b/>
        <sz val="12"/>
        <color indexed="8"/>
        <rFont val="仿宋_GB2312"/>
        <charset val="134"/>
      </rPr>
      <t>网信事务</t>
    </r>
  </si>
  <si>
    <r>
      <rPr>
        <b/>
        <sz val="12"/>
        <rFont val="Times New Roman"/>
        <charset val="134"/>
      </rPr>
      <t xml:space="preserve">    </t>
    </r>
    <r>
      <rPr>
        <b/>
        <sz val="12"/>
        <rFont val="仿宋_GB2312"/>
        <charset val="134"/>
      </rPr>
      <t>市场监督管理事务</t>
    </r>
  </si>
  <si>
    <r>
      <rPr>
        <sz val="12"/>
        <rFont val="Times New Roman"/>
        <charset val="134"/>
      </rPr>
      <t xml:space="preserve">      </t>
    </r>
    <r>
      <rPr>
        <sz val="12"/>
        <rFont val="仿宋_GB2312"/>
        <charset val="134"/>
      </rPr>
      <t>行政运行</t>
    </r>
  </si>
  <si>
    <r>
      <rPr>
        <sz val="12"/>
        <rFont val="Times New Roman"/>
        <charset val="134"/>
      </rPr>
      <t xml:space="preserve">      </t>
    </r>
    <r>
      <rPr>
        <sz val="12"/>
        <rFont val="仿宋_GB2312"/>
        <charset val="134"/>
      </rPr>
      <t>一般行政管理事务</t>
    </r>
  </si>
  <si>
    <r>
      <rPr>
        <sz val="12"/>
        <rFont val="Times New Roman"/>
        <charset val="134"/>
      </rPr>
      <t xml:space="preserve">      </t>
    </r>
    <r>
      <rPr>
        <sz val="12"/>
        <rFont val="仿宋_GB2312"/>
        <charset val="134"/>
      </rPr>
      <t>市场秩序执法</t>
    </r>
  </si>
  <si>
    <r>
      <rPr>
        <sz val="12"/>
        <rFont val="Times New Roman"/>
        <charset val="134"/>
      </rPr>
      <t xml:space="preserve">      </t>
    </r>
    <r>
      <rPr>
        <sz val="12"/>
        <rFont val="仿宋_GB2312"/>
        <charset val="134"/>
      </rPr>
      <t>药品事务</t>
    </r>
  </si>
  <si>
    <r>
      <rPr>
        <sz val="12"/>
        <rFont val="Times New Roman"/>
        <charset val="134"/>
      </rPr>
      <t xml:space="preserve">      </t>
    </r>
    <r>
      <rPr>
        <sz val="12"/>
        <rFont val="仿宋_GB2312"/>
        <charset val="134"/>
      </rPr>
      <t>质量安全监管</t>
    </r>
  </si>
  <si>
    <r>
      <rPr>
        <sz val="12"/>
        <rFont val="Times New Roman"/>
        <charset val="134"/>
      </rPr>
      <t xml:space="preserve">      </t>
    </r>
    <r>
      <rPr>
        <sz val="12"/>
        <rFont val="仿宋_GB2312"/>
        <charset val="134"/>
      </rPr>
      <t>食品安全监管</t>
    </r>
  </si>
  <si>
    <r>
      <rPr>
        <sz val="12"/>
        <rFont val="Times New Roman"/>
        <charset val="134"/>
      </rPr>
      <t xml:space="preserve">      </t>
    </r>
    <r>
      <rPr>
        <sz val="12"/>
        <rFont val="仿宋_GB2312"/>
        <charset val="134"/>
      </rPr>
      <t>其他市场监督管理事务</t>
    </r>
  </si>
  <si>
    <t xml:space="preserve">  其他一般公共服务支出（款）</t>
  </si>
  <si>
    <t xml:space="preserve">   其他一般公共服务支出（项）</t>
  </si>
  <si>
    <r>
      <rPr>
        <b/>
        <sz val="12"/>
        <color indexed="8"/>
        <rFont val="仿宋_GB2312"/>
        <charset val="134"/>
      </rPr>
      <t>（二）国防支出</t>
    </r>
  </si>
  <si>
    <r>
      <rPr>
        <b/>
        <sz val="12"/>
        <rFont val="Times New Roman"/>
        <charset val="134"/>
      </rPr>
      <t xml:space="preserve">    </t>
    </r>
    <r>
      <rPr>
        <b/>
        <sz val="12"/>
        <rFont val="仿宋_GB2312"/>
        <charset val="134"/>
      </rPr>
      <t>国防动员</t>
    </r>
  </si>
  <si>
    <r>
      <rPr>
        <sz val="12"/>
        <rFont val="Times New Roman"/>
        <charset val="134"/>
      </rPr>
      <t xml:space="preserve">      </t>
    </r>
    <r>
      <rPr>
        <sz val="12"/>
        <rFont val="仿宋_GB2312"/>
        <charset val="134"/>
      </rPr>
      <t>兵役征集</t>
    </r>
  </si>
  <si>
    <r>
      <rPr>
        <sz val="12"/>
        <rFont val="Times New Roman"/>
        <charset val="134"/>
      </rPr>
      <t xml:space="preserve">      </t>
    </r>
    <r>
      <rPr>
        <sz val="12"/>
        <rFont val="仿宋_GB2312"/>
        <charset val="134"/>
      </rPr>
      <t>民兵</t>
    </r>
  </si>
  <si>
    <r>
      <rPr>
        <sz val="12"/>
        <rFont val="Times New Roman"/>
        <charset val="134"/>
      </rPr>
      <t xml:space="preserve">      </t>
    </r>
    <r>
      <rPr>
        <sz val="12"/>
        <rFont val="仿宋_GB2312"/>
        <charset val="134"/>
      </rPr>
      <t>边海防</t>
    </r>
  </si>
  <si>
    <r>
      <rPr>
        <b/>
        <sz val="12"/>
        <color indexed="8"/>
        <rFont val="仿宋_GB2312"/>
        <charset val="134"/>
      </rPr>
      <t>（三）公共安全支出</t>
    </r>
  </si>
  <si>
    <r>
      <rPr>
        <b/>
        <sz val="12"/>
        <rFont val="Times New Roman"/>
        <charset val="134"/>
      </rPr>
      <t xml:space="preserve">    </t>
    </r>
    <r>
      <rPr>
        <b/>
        <sz val="12"/>
        <rFont val="仿宋_GB2312"/>
        <charset val="134"/>
      </rPr>
      <t>公安</t>
    </r>
  </si>
  <si>
    <r>
      <rPr>
        <sz val="12"/>
        <rFont val="Times New Roman"/>
        <charset val="134"/>
      </rPr>
      <t xml:space="preserve">      </t>
    </r>
    <r>
      <rPr>
        <sz val="12"/>
        <rFont val="仿宋_GB2312"/>
        <charset val="134"/>
      </rPr>
      <t>执法办案</t>
    </r>
  </si>
  <si>
    <r>
      <rPr>
        <sz val="12"/>
        <rFont val="Times New Roman"/>
        <charset val="134"/>
      </rPr>
      <t xml:space="preserve">      </t>
    </r>
    <r>
      <rPr>
        <sz val="12"/>
        <rFont val="仿宋_GB2312"/>
        <charset val="134"/>
      </rPr>
      <t>其他公安支出</t>
    </r>
  </si>
  <si>
    <r>
      <rPr>
        <b/>
        <sz val="12"/>
        <rFont val="Times New Roman"/>
        <charset val="134"/>
      </rPr>
      <t xml:space="preserve">    </t>
    </r>
    <r>
      <rPr>
        <b/>
        <sz val="12"/>
        <rFont val="仿宋_GB2312"/>
        <charset val="134"/>
      </rPr>
      <t>国家安全</t>
    </r>
  </si>
  <si>
    <r>
      <rPr>
        <b/>
        <sz val="12"/>
        <rFont val="Times New Roman"/>
        <charset val="134"/>
      </rPr>
      <t xml:space="preserve">    </t>
    </r>
    <r>
      <rPr>
        <b/>
        <sz val="12"/>
        <rFont val="仿宋_GB2312"/>
        <charset val="134"/>
      </rPr>
      <t>检察</t>
    </r>
  </si>
  <si>
    <r>
      <rPr>
        <b/>
        <sz val="12"/>
        <rFont val="Times New Roman"/>
        <charset val="134"/>
      </rPr>
      <t xml:space="preserve">    </t>
    </r>
    <r>
      <rPr>
        <b/>
        <sz val="12"/>
        <rFont val="仿宋_GB2312"/>
        <charset val="134"/>
      </rPr>
      <t>法院</t>
    </r>
  </si>
  <si>
    <r>
      <rPr>
        <sz val="12"/>
        <rFont val="Times New Roman"/>
        <charset val="134"/>
      </rPr>
      <t xml:space="preserve">      </t>
    </r>
    <r>
      <rPr>
        <sz val="12"/>
        <rFont val="仿宋_GB2312"/>
        <charset val="134"/>
      </rPr>
      <t>其他法院支出</t>
    </r>
  </si>
  <si>
    <r>
      <rPr>
        <b/>
        <sz val="12"/>
        <color indexed="8"/>
        <rFont val="Times New Roman"/>
        <charset val="134"/>
      </rPr>
      <t xml:space="preserve">    </t>
    </r>
    <r>
      <rPr>
        <b/>
        <sz val="12"/>
        <color indexed="8"/>
        <rFont val="仿宋_GB2312"/>
        <charset val="134"/>
      </rPr>
      <t>司法</t>
    </r>
  </si>
  <si>
    <r>
      <rPr>
        <sz val="12"/>
        <rFont val="Times New Roman"/>
        <charset val="134"/>
      </rPr>
      <t xml:space="preserve">      </t>
    </r>
    <r>
      <rPr>
        <sz val="12"/>
        <rFont val="仿宋_GB2312"/>
        <charset val="134"/>
      </rPr>
      <t>基层司法业务</t>
    </r>
  </si>
  <si>
    <r>
      <rPr>
        <sz val="12"/>
        <rFont val="Times New Roman"/>
        <charset val="134"/>
      </rPr>
      <t xml:space="preserve">      </t>
    </r>
    <r>
      <rPr>
        <sz val="12"/>
        <rFont val="仿宋_GB2312"/>
        <charset val="134"/>
      </rPr>
      <t>普法宣传</t>
    </r>
  </si>
  <si>
    <r>
      <rPr>
        <sz val="12"/>
        <rFont val="Times New Roman"/>
        <charset val="134"/>
      </rPr>
      <t xml:space="preserve">      </t>
    </r>
    <r>
      <rPr>
        <sz val="12"/>
        <rFont val="仿宋_GB2312"/>
        <charset val="134"/>
      </rPr>
      <t>公共法律服务</t>
    </r>
  </si>
  <si>
    <r>
      <rPr>
        <sz val="12"/>
        <rFont val="Times New Roman"/>
        <charset val="134"/>
      </rPr>
      <t xml:space="preserve">      </t>
    </r>
    <r>
      <rPr>
        <sz val="12"/>
        <rFont val="仿宋_GB2312"/>
        <charset val="134"/>
      </rPr>
      <t>社区矫正</t>
    </r>
  </si>
  <si>
    <r>
      <rPr>
        <sz val="12"/>
        <rFont val="Times New Roman"/>
        <charset val="134"/>
      </rPr>
      <t xml:space="preserve">      </t>
    </r>
    <r>
      <rPr>
        <sz val="12"/>
        <rFont val="仿宋_GB2312"/>
        <charset val="134"/>
      </rPr>
      <t>其他司法支出</t>
    </r>
  </si>
  <si>
    <t xml:space="preserve">  其他公共安全支出（款）</t>
  </si>
  <si>
    <t xml:space="preserve">   其他公共安全支出（项）</t>
  </si>
  <si>
    <r>
      <rPr>
        <b/>
        <sz val="12"/>
        <color indexed="8"/>
        <rFont val="仿宋_GB2312"/>
        <charset val="134"/>
      </rPr>
      <t>（四）教育支出</t>
    </r>
  </si>
  <si>
    <r>
      <rPr>
        <b/>
        <sz val="12"/>
        <color indexed="8"/>
        <rFont val="Times New Roman"/>
        <charset val="134"/>
      </rPr>
      <t xml:space="preserve">    </t>
    </r>
    <r>
      <rPr>
        <b/>
        <sz val="12"/>
        <color indexed="8"/>
        <rFont val="仿宋_GB2312"/>
        <charset val="134"/>
      </rPr>
      <t>教育管理事务</t>
    </r>
  </si>
  <si>
    <r>
      <rPr>
        <sz val="12"/>
        <color indexed="8"/>
        <rFont val="Times New Roman"/>
        <charset val="134"/>
      </rPr>
      <t xml:space="preserve">      </t>
    </r>
    <r>
      <rPr>
        <sz val="12"/>
        <color indexed="8"/>
        <rFont val="仿宋_GB2312"/>
        <charset val="134"/>
      </rPr>
      <t>其他教育管理事务支出</t>
    </r>
  </si>
  <si>
    <r>
      <rPr>
        <b/>
        <sz val="12"/>
        <color indexed="8"/>
        <rFont val="Times New Roman"/>
        <charset val="134"/>
      </rPr>
      <t xml:space="preserve">    </t>
    </r>
    <r>
      <rPr>
        <b/>
        <sz val="12"/>
        <color indexed="8"/>
        <rFont val="仿宋_GB2312"/>
        <charset val="134"/>
      </rPr>
      <t>普通教育</t>
    </r>
  </si>
  <si>
    <r>
      <rPr>
        <sz val="12"/>
        <color indexed="8"/>
        <rFont val="Times New Roman"/>
        <charset val="134"/>
      </rPr>
      <t xml:space="preserve">      </t>
    </r>
    <r>
      <rPr>
        <sz val="12"/>
        <color indexed="8"/>
        <rFont val="仿宋_GB2312"/>
        <charset val="134"/>
      </rPr>
      <t>学前教育</t>
    </r>
  </si>
  <si>
    <r>
      <rPr>
        <sz val="12"/>
        <color indexed="8"/>
        <rFont val="Times New Roman"/>
        <charset val="134"/>
      </rPr>
      <t xml:space="preserve">      </t>
    </r>
    <r>
      <rPr>
        <sz val="12"/>
        <color indexed="8"/>
        <rFont val="仿宋_GB2312"/>
        <charset val="134"/>
      </rPr>
      <t>小学教育</t>
    </r>
  </si>
  <si>
    <r>
      <rPr>
        <sz val="12"/>
        <color indexed="8"/>
        <rFont val="Times New Roman"/>
        <charset val="134"/>
      </rPr>
      <t xml:space="preserve">      </t>
    </r>
    <r>
      <rPr>
        <sz val="12"/>
        <color indexed="8"/>
        <rFont val="仿宋_GB2312"/>
        <charset val="134"/>
      </rPr>
      <t>初中教育</t>
    </r>
  </si>
  <si>
    <r>
      <rPr>
        <sz val="12"/>
        <color indexed="8"/>
        <rFont val="Times New Roman"/>
        <charset val="134"/>
      </rPr>
      <t xml:space="preserve">      </t>
    </r>
    <r>
      <rPr>
        <sz val="12"/>
        <color indexed="8"/>
        <rFont val="仿宋_GB2312"/>
        <charset val="134"/>
      </rPr>
      <t>高中教育</t>
    </r>
  </si>
  <si>
    <r>
      <rPr>
        <sz val="12"/>
        <color indexed="8"/>
        <rFont val="Times New Roman"/>
        <charset val="134"/>
      </rPr>
      <t xml:space="preserve">      </t>
    </r>
    <r>
      <rPr>
        <sz val="12"/>
        <color indexed="8"/>
        <rFont val="仿宋_GB2312"/>
        <charset val="134"/>
      </rPr>
      <t>其他普通教育支出</t>
    </r>
  </si>
  <si>
    <r>
      <rPr>
        <b/>
        <sz val="12"/>
        <color indexed="8"/>
        <rFont val="Times New Roman"/>
        <charset val="134"/>
      </rPr>
      <t xml:space="preserve">    </t>
    </r>
    <r>
      <rPr>
        <b/>
        <sz val="12"/>
        <color indexed="8"/>
        <rFont val="仿宋_GB2312"/>
        <charset val="134"/>
      </rPr>
      <t>职业教育</t>
    </r>
  </si>
  <si>
    <r>
      <rPr>
        <sz val="12"/>
        <color indexed="8"/>
        <rFont val="Times New Roman"/>
        <charset val="134"/>
      </rPr>
      <t xml:space="preserve">      </t>
    </r>
    <r>
      <rPr>
        <sz val="12"/>
        <color indexed="8"/>
        <rFont val="仿宋_GB2312"/>
        <charset val="134"/>
      </rPr>
      <t>中等职业教育</t>
    </r>
  </si>
  <si>
    <r>
      <rPr>
        <b/>
        <sz val="12"/>
        <color indexed="8"/>
        <rFont val="Times New Roman"/>
        <charset val="134"/>
      </rPr>
      <t xml:space="preserve">    </t>
    </r>
    <r>
      <rPr>
        <b/>
        <sz val="12"/>
        <color indexed="8"/>
        <rFont val="仿宋_GB2312"/>
        <charset val="134"/>
      </rPr>
      <t>成人教育</t>
    </r>
  </si>
  <si>
    <r>
      <rPr>
        <sz val="12"/>
        <color indexed="8"/>
        <rFont val="Times New Roman"/>
        <charset val="134"/>
      </rPr>
      <t xml:space="preserve">      </t>
    </r>
    <r>
      <rPr>
        <sz val="12"/>
        <color indexed="8"/>
        <rFont val="仿宋_GB2312"/>
        <charset val="134"/>
      </rPr>
      <t>其他成人教育支出</t>
    </r>
  </si>
  <si>
    <r>
      <rPr>
        <b/>
        <sz val="12"/>
        <rFont val="Times New Roman"/>
        <charset val="134"/>
      </rPr>
      <t xml:space="preserve">    </t>
    </r>
    <r>
      <rPr>
        <b/>
        <sz val="12"/>
        <rFont val="仿宋_GB2312"/>
        <charset val="134"/>
      </rPr>
      <t>特殊教育</t>
    </r>
  </si>
  <si>
    <r>
      <rPr>
        <sz val="12"/>
        <rFont val="Times New Roman"/>
        <charset val="134"/>
      </rPr>
      <t xml:space="preserve">      </t>
    </r>
    <r>
      <rPr>
        <sz val="12"/>
        <rFont val="仿宋_GB2312"/>
        <charset val="134"/>
      </rPr>
      <t>特殊学校教育</t>
    </r>
  </si>
  <si>
    <r>
      <rPr>
        <b/>
        <sz val="12"/>
        <color indexed="8"/>
        <rFont val="Times New Roman"/>
        <charset val="134"/>
      </rPr>
      <t xml:space="preserve">    </t>
    </r>
    <r>
      <rPr>
        <b/>
        <sz val="12"/>
        <color indexed="8"/>
        <rFont val="仿宋_GB2312"/>
        <charset val="134"/>
      </rPr>
      <t>进修及培训</t>
    </r>
  </si>
  <si>
    <r>
      <rPr>
        <sz val="12"/>
        <color indexed="8"/>
        <rFont val="Times New Roman"/>
        <charset val="134"/>
      </rPr>
      <t xml:space="preserve">      </t>
    </r>
    <r>
      <rPr>
        <sz val="12"/>
        <color indexed="8"/>
        <rFont val="仿宋_GB2312"/>
        <charset val="134"/>
      </rPr>
      <t>干部教育</t>
    </r>
  </si>
  <si>
    <r>
      <rPr>
        <b/>
        <sz val="12"/>
        <color indexed="8"/>
        <rFont val="Times New Roman"/>
        <charset val="134"/>
      </rPr>
      <t xml:space="preserve">    </t>
    </r>
    <r>
      <rPr>
        <b/>
        <sz val="12"/>
        <color indexed="8"/>
        <rFont val="仿宋_GB2312"/>
        <charset val="134"/>
      </rPr>
      <t>教育费附加安排的支出</t>
    </r>
  </si>
  <si>
    <r>
      <rPr>
        <sz val="12"/>
        <color indexed="8"/>
        <rFont val="Times New Roman"/>
        <charset val="134"/>
      </rPr>
      <t xml:space="preserve">      </t>
    </r>
    <r>
      <rPr>
        <sz val="12"/>
        <color indexed="8"/>
        <rFont val="仿宋_GB2312"/>
        <charset val="134"/>
      </rPr>
      <t>其他教育费附加安排的支出</t>
    </r>
  </si>
  <si>
    <t xml:space="preserve">  其他教育支出（款）</t>
  </si>
  <si>
    <t xml:space="preserve">   其他教育支出（项）</t>
  </si>
  <si>
    <r>
      <rPr>
        <b/>
        <sz val="12"/>
        <color indexed="8"/>
        <rFont val="仿宋_GB2312"/>
        <charset val="134"/>
      </rPr>
      <t>（五）科学技术支出</t>
    </r>
  </si>
  <si>
    <r>
      <rPr>
        <b/>
        <sz val="12"/>
        <color indexed="8"/>
        <rFont val="Times New Roman"/>
        <charset val="134"/>
      </rPr>
      <t xml:space="preserve">    </t>
    </r>
    <r>
      <rPr>
        <b/>
        <sz val="12"/>
        <color indexed="8"/>
        <rFont val="仿宋_GB2312"/>
        <charset val="134"/>
      </rPr>
      <t>科学技术管理事务</t>
    </r>
  </si>
  <si>
    <r>
      <rPr>
        <b/>
        <sz val="12"/>
        <color indexed="8"/>
        <rFont val="Times New Roman"/>
        <charset val="134"/>
      </rPr>
      <t xml:space="preserve">    </t>
    </r>
    <r>
      <rPr>
        <b/>
        <sz val="12"/>
        <color indexed="8"/>
        <rFont val="仿宋_GB2312"/>
        <charset val="134"/>
      </rPr>
      <t>技术研究与开发</t>
    </r>
  </si>
  <si>
    <r>
      <rPr>
        <sz val="12"/>
        <color indexed="8"/>
        <rFont val="Times New Roman"/>
        <charset val="134"/>
      </rPr>
      <t xml:space="preserve">      </t>
    </r>
    <r>
      <rPr>
        <sz val="12"/>
        <color indexed="8"/>
        <rFont val="仿宋_GB2312"/>
        <charset val="134"/>
      </rPr>
      <t>其他技术研究与开发支出</t>
    </r>
  </si>
  <si>
    <r>
      <rPr>
        <b/>
        <sz val="12"/>
        <color indexed="8"/>
        <rFont val="Times New Roman"/>
        <charset val="134"/>
      </rPr>
      <t xml:space="preserve">    </t>
    </r>
    <r>
      <rPr>
        <b/>
        <sz val="12"/>
        <color indexed="8"/>
        <rFont val="仿宋_GB2312"/>
        <charset val="134"/>
      </rPr>
      <t>科学技术普及</t>
    </r>
  </si>
  <si>
    <r>
      <rPr>
        <sz val="12"/>
        <color indexed="8"/>
        <rFont val="Times New Roman"/>
        <charset val="134"/>
      </rPr>
      <t xml:space="preserve">      </t>
    </r>
    <r>
      <rPr>
        <sz val="12"/>
        <color indexed="8"/>
        <rFont val="仿宋_GB2312"/>
        <charset val="134"/>
      </rPr>
      <t>科普活动</t>
    </r>
  </si>
  <si>
    <t xml:space="preserve">  其他科学技术支出（款）</t>
  </si>
  <si>
    <t xml:space="preserve">   其他科学技术支出（项）</t>
  </si>
  <si>
    <r>
      <rPr>
        <b/>
        <sz val="12"/>
        <color indexed="8"/>
        <rFont val="仿宋_GB2312"/>
        <charset val="134"/>
      </rPr>
      <t>（六）文化旅游体育与传媒支出</t>
    </r>
  </si>
  <si>
    <r>
      <rPr>
        <b/>
        <sz val="12"/>
        <rFont val="Times New Roman"/>
        <charset val="134"/>
      </rPr>
      <t xml:space="preserve">    </t>
    </r>
    <r>
      <rPr>
        <b/>
        <sz val="12"/>
        <rFont val="仿宋_GB2312"/>
        <charset val="134"/>
      </rPr>
      <t>文化和旅游</t>
    </r>
  </si>
  <si>
    <r>
      <rPr>
        <sz val="12"/>
        <color indexed="8"/>
        <rFont val="Times New Roman"/>
        <charset val="134"/>
      </rPr>
      <t xml:space="preserve">      </t>
    </r>
    <r>
      <rPr>
        <sz val="12"/>
        <color indexed="8"/>
        <rFont val="仿宋_GB2312"/>
        <charset val="134"/>
      </rPr>
      <t>图书馆</t>
    </r>
  </si>
  <si>
    <r>
      <rPr>
        <sz val="12"/>
        <rFont val="Times New Roman"/>
        <charset val="134"/>
      </rPr>
      <t xml:space="preserve">      </t>
    </r>
    <r>
      <rPr>
        <sz val="12"/>
        <rFont val="仿宋_GB2312"/>
        <charset val="134"/>
      </rPr>
      <t>文化活动</t>
    </r>
  </si>
  <si>
    <r>
      <rPr>
        <sz val="12"/>
        <color indexed="8"/>
        <rFont val="Times New Roman"/>
        <charset val="134"/>
      </rPr>
      <t xml:space="preserve">      </t>
    </r>
    <r>
      <rPr>
        <sz val="12"/>
        <color indexed="8"/>
        <rFont val="仿宋_GB2312"/>
        <charset val="134"/>
      </rPr>
      <t>群众文化</t>
    </r>
  </si>
  <si>
    <r>
      <rPr>
        <sz val="12"/>
        <color indexed="8"/>
        <rFont val="Times New Roman"/>
        <charset val="134"/>
      </rPr>
      <t xml:space="preserve">      </t>
    </r>
    <r>
      <rPr>
        <sz val="12"/>
        <color indexed="8"/>
        <rFont val="仿宋_GB2312"/>
        <charset val="134"/>
      </rPr>
      <t>文化创作与保护</t>
    </r>
  </si>
  <si>
    <r>
      <rPr>
        <sz val="12"/>
        <rFont val="Times New Roman"/>
        <charset val="134"/>
      </rPr>
      <t xml:space="preserve">      </t>
    </r>
    <r>
      <rPr>
        <sz val="12"/>
        <rFont val="仿宋_GB2312"/>
        <charset val="134"/>
      </rPr>
      <t>旅游宣传</t>
    </r>
  </si>
  <si>
    <r>
      <rPr>
        <sz val="12"/>
        <rFont val="Times New Roman"/>
        <charset val="134"/>
      </rPr>
      <t xml:space="preserve">      </t>
    </r>
    <r>
      <rPr>
        <sz val="12"/>
        <rFont val="仿宋_GB2312"/>
        <charset val="134"/>
      </rPr>
      <t>其他文化和旅游支出</t>
    </r>
  </si>
  <si>
    <r>
      <rPr>
        <b/>
        <sz val="12"/>
        <rFont val="Times New Roman"/>
        <charset val="134"/>
      </rPr>
      <t xml:space="preserve">    </t>
    </r>
    <r>
      <rPr>
        <b/>
        <sz val="12"/>
        <rFont val="仿宋_GB2312"/>
        <charset val="134"/>
      </rPr>
      <t>文物</t>
    </r>
  </si>
  <si>
    <r>
      <rPr>
        <sz val="12"/>
        <rFont val="Times New Roman"/>
        <charset val="134"/>
      </rPr>
      <t xml:space="preserve">      </t>
    </r>
    <r>
      <rPr>
        <sz val="12"/>
        <rFont val="仿宋_GB2312"/>
        <charset val="134"/>
      </rPr>
      <t>其他文物支出</t>
    </r>
  </si>
  <si>
    <r>
      <rPr>
        <b/>
        <sz val="12"/>
        <color indexed="8"/>
        <rFont val="Times New Roman"/>
        <charset val="134"/>
      </rPr>
      <t xml:space="preserve">    </t>
    </r>
    <r>
      <rPr>
        <b/>
        <sz val="12"/>
        <color indexed="8"/>
        <rFont val="仿宋_GB2312"/>
        <charset val="134"/>
      </rPr>
      <t>体育</t>
    </r>
  </si>
  <si>
    <r>
      <rPr>
        <sz val="12"/>
        <color indexed="8"/>
        <rFont val="Times New Roman"/>
        <charset val="134"/>
      </rPr>
      <t xml:space="preserve">      </t>
    </r>
    <r>
      <rPr>
        <sz val="12"/>
        <color indexed="8"/>
        <rFont val="仿宋_GB2312"/>
        <charset val="134"/>
      </rPr>
      <t>其他体育支出</t>
    </r>
  </si>
  <si>
    <r>
      <rPr>
        <b/>
        <sz val="12"/>
        <rFont val="Times New Roman"/>
        <charset val="134"/>
      </rPr>
      <t xml:space="preserve">    </t>
    </r>
    <r>
      <rPr>
        <b/>
        <sz val="12"/>
        <rFont val="仿宋_GB2312"/>
        <charset val="134"/>
      </rPr>
      <t>广播电视</t>
    </r>
  </si>
  <si>
    <r>
      <rPr>
        <sz val="12"/>
        <rFont val="Times New Roman"/>
        <charset val="134"/>
      </rPr>
      <t xml:space="preserve">      </t>
    </r>
    <r>
      <rPr>
        <sz val="12"/>
        <rFont val="仿宋_GB2312"/>
        <charset val="134"/>
      </rPr>
      <t>其他广播电视支出</t>
    </r>
  </si>
  <si>
    <r>
      <rPr>
        <b/>
        <sz val="12"/>
        <color indexed="8"/>
        <rFont val="Times New Roman"/>
        <charset val="134"/>
      </rPr>
      <t xml:space="preserve">    </t>
    </r>
    <r>
      <rPr>
        <b/>
        <sz val="12"/>
        <color indexed="8"/>
        <rFont val="仿宋_GB2312"/>
        <charset val="134"/>
      </rPr>
      <t>其他文化旅游体育与传媒支出</t>
    </r>
  </si>
  <si>
    <r>
      <rPr>
        <sz val="12"/>
        <rFont val="Times New Roman"/>
        <charset val="134"/>
      </rPr>
      <t xml:space="preserve">      </t>
    </r>
    <r>
      <rPr>
        <sz val="12"/>
        <rFont val="仿宋_GB2312"/>
        <charset val="134"/>
      </rPr>
      <t>文化产业发展专项支出</t>
    </r>
  </si>
  <si>
    <r>
      <rPr>
        <sz val="12"/>
        <color indexed="8"/>
        <rFont val="Times New Roman"/>
        <charset val="134"/>
      </rPr>
      <t xml:space="preserve">      </t>
    </r>
    <r>
      <rPr>
        <sz val="12"/>
        <color indexed="8"/>
        <rFont val="仿宋_GB2312"/>
        <charset val="134"/>
      </rPr>
      <t>其他文化旅游体育与传媒支出</t>
    </r>
  </si>
  <si>
    <r>
      <rPr>
        <b/>
        <sz val="12"/>
        <color indexed="8"/>
        <rFont val="仿宋_GB2312"/>
        <charset val="134"/>
      </rPr>
      <t>（七）社会保障和就业支出</t>
    </r>
  </si>
  <si>
    <r>
      <rPr>
        <b/>
        <sz val="12"/>
        <color indexed="8"/>
        <rFont val="Times New Roman"/>
        <charset val="134"/>
      </rPr>
      <t xml:space="preserve">    </t>
    </r>
    <r>
      <rPr>
        <b/>
        <sz val="12"/>
        <color indexed="8"/>
        <rFont val="仿宋_GB2312"/>
        <charset val="134"/>
      </rPr>
      <t>人力资源和社会保障管理事务</t>
    </r>
  </si>
  <si>
    <r>
      <rPr>
        <sz val="12"/>
        <color rgb="FF000000"/>
        <rFont val="Times New Roman"/>
        <charset val="134"/>
      </rPr>
      <t xml:space="preserve">      </t>
    </r>
    <r>
      <rPr>
        <sz val="12"/>
        <color rgb="FF000000"/>
        <rFont val="仿宋_GB2312"/>
        <charset val="134"/>
      </rPr>
      <t>就业管理事务</t>
    </r>
  </si>
  <si>
    <r>
      <rPr>
        <sz val="12"/>
        <color indexed="8"/>
        <rFont val="Times New Roman"/>
        <charset val="134"/>
      </rPr>
      <t xml:space="preserve">      </t>
    </r>
    <r>
      <rPr>
        <sz val="12"/>
        <color indexed="8"/>
        <rFont val="仿宋_GB2312"/>
        <charset val="134"/>
      </rPr>
      <t>其他人力资源和社会保障管理事务支出</t>
    </r>
  </si>
  <si>
    <r>
      <rPr>
        <b/>
        <sz val="12"/>
        <color indexed="8"/>
        <rFont val="Times New Roman"/>
        <charset val="134"/>
      </rPr>
      <t xml:space="preserve">    </t>
    </r>
    <r>
      <rPr>
        <b/>
        <sz val="12"/>
        <color indexed="8"/>
        <rFont val="仿宋_GB2312"/>
        <charset val="134"/>
      </rPr>
      <t>民政管理事务</t>
    </r>
  </si>
  <si>
    <r>
      <rPr>
        <sz val="12"/>
        <rFont val="Times New Roman"/>
        <charset val="134"/>
      </rPr>
      <t xml:space="preserve">      </t>
    </r>
    <r>
      <rPr>
        <sz val="12"/>
        <rFont val="仿宋_GB2312"/>
        <charset val="134"/>
      </rPr>
      <t>社会组织管理</t>
    </r>
  </si>
  <si>
    <r>
      <rPr>
        <sz val="12"/>
        <color indexed="8"/>
        <rFont val="Times New Roman"/>
        <charset val="134"/>
      </rPr>
      <t xml:space="preserve">      </t>
    </r>
    <r>
      <rPr>
        <sz val="12"/>
        <color indexed="8"/>
        <rFont val="仿宋_GB2312"/>
        <charset val="134"/>
      </rPr>
      <t>行政区划和地名管理</t>
    </r>
  </si>
  <si>
    <r>
      <rPr>
        <sz val="12"/>
        <rFont val="Times New Roman"/>
        <charset val="134"/>
      </rPr>
      <t xml:space="preserve">      </t>
    </r>
    <r>
      <rPr>
        <sz val="12"/>
        <rFont val="仿宋_GB2312"/>
        <charset val="134"/>
      </rPr>
      <t>基层政权建设和社区治理</t>
    </r>
  </si>
  <si>
    <r>
      <rPr>
        <sz val="12"/>
        <color indexed="8"/>
        <rFont val="Times New Roman"/>
        <charset val="134"/>
      </rPr>
      <t xml:space="preserve">      </t>
    </r>
    <r>
      <rPr>
        <sz val="12"/>
        <color indexed="8"/>
        <rFont val="仿宋_GB2312"/>
        <charset val="134"/>
      </rPr>
      <t>其他民政管理事务支出</t>
    </r>
  </si>
  <si>
    <r>
      <rPr>
        <b/>
        <sz val="12"/>
        <color indexed="8"/>
        <rFont val="Times New Roman"/>
        <charset val="134"/>
      </rPr>
      <t xml:space="preserve">    </t>
    </r>
    <r>
      <rPr>
        <b/>
        <sz val="12"/>
        <color indexed="8"/>
        <rFont val="仿宋_GB2312"/>
        <charset val="134"/>
      </rPr>
      <t>行政事业单位养老支出</t>
    </r>
  </si>
  <si>
    <r>
      <rPr>
        <sz val="12"/>
        <color indexed="8"/>
        <rFont val="Times New Roman"/>
        <charset val="134"/>
      </rPr>
      <t xml:space="preserve">      </t>
    </r>
    <r>
      <rPr>
        <sz val="12"/>
        <color indexed="8"/>
        <rFont val="仿宋_GB2312"/>
        <charset val="134"/>
      </rPr>
      <t>行政单位离退休</t>
    </r>
  </si>
  <si>
    <r>
      <rPr>
        <sz val="12"/>
        <color indexed="8"/>
        <rFont val="Times New Roman"/>
        <charset val="134"/>
      </rPr>
      <t xml:space="preserve">      </t>
    </r>
    <r>
      <rPr>
        <sz val="12"/>
        <color indexed="8"/>
        <rFont val="仿宋_GB2312"/>
        <charset val="134"/>
      </rPr>
      <t>事业单位离退休</t>
    </r>
  </si>
  <si>
    <r>
      <rPr>
        <sz val="12"/>
        <color indexed="8"/>
        <rFont val="Times New Roman"/>
        <charset val="134"/>
      </rPr>
      <t xml:space="preserve">      </t>
    </r>
    <r>
      <rPr>
        <sz val="12"/>
        <color indexed="8"/>
        <rFont val="仿宋_GB2312"/>
        <charset val="134"/>
      </rPr>
      <t>机关事业单位基本养老保险缴费支出</t>
    </r>
  </si>
  <si>
    <r>
      <rPr>
        <sz val="12"/>
        <color indexed="8"/>
        <rFont val="Times New Roman"/>
        <charset val="134"/>
      </rPr>
      <t xml:space="preserve">      </t>
    </r>
    <r>
      <rPr>
        <sz val="12"/>
        <color indexed="8"/>
        <rFont val="仿宋_GB2312"/>
        <charset val="134"/>
      </rPr>
      <t>机关事业单位职业年金缴费支出</t>
    </r>
  </si>
  <si>
    <r>
      <rPr>
        <sz val="12"/>
        <color indexed="8"/>
        <rFont val="Times New Roman"/>
        <charset val="134"/>
      </rPr>
      <t xml:space="preserve">      </t>
    </r>
    <r>
      <rPr>
        <sz val="12"/>
        <color indexed="8"/>
        <rFont val="仿宋_GB2312"/>
        <charset val="134"/>
      </rPr>
      <t>对机关事业单位基本养老保险基金的补助</t>
    </r>
  </si>
  <si>
    <r>
      <rPr>
        <b/>
        <sz val="12"/>
        <color indexed="8"/>
        <rFont val="Times New Roman"/>
        <charset val="134"/>
      </rPr>
      <t xml:space="preserve">    </t>
    </r>
    <r>
      <rPr>
        <b/>
        <sz val="12"/>
        <color indexed="8"/>
        <rFont val="仿宋_GB2312"/>
        <charset val="134"/>
      </rPr>
      <t>就业补助</t>
    </r>
  </si>
  <si>
    <r>
      <rPr>
        <sz val="12"/>
        <color indexed="8"/>
        <rFont val="Times New Roman"/>
        <charset val="134"/>
      </rPr>
      <t xml:space="preserve">      </t>
    </r>
    <r>
      <rPr>
        <sz val="12"/>
        <color indexed="8"/>
        <rFont val="仿宋_GB2312"/>
        <charset val="134"/>
      </rPr>
      <t>其他就业补助支出</t>
    </r>
  </si>
  <si>
    <r>
      <rPr>
        <b/>
        <sz val="12"/>
        <color indexed="8"/>
        <rFont val="Times New Roman"/>
        <charset val="134"/>
      </rPr>
      <t xml:space="preserve">    </t>
    </r>
    <r>
      <rPr>
        <b/>
        <sz val="12"/>
        <color indexed="8"/>
        <rFont val="仿宋_GB2312"/>
        <charset val="134"/>
      </rPr>
      <t>抚恤</t>
    </r>
  </si>
  <si>
    <r>
      <rPr>
        <sz val="12"/>
        <color rgb="FF000000"/>
        <rFont val="Times New Roman"/>
        <charset val="134"/>
      </rPr>
      <t xml:space="preserve">      </t>
    </r>
    <r>
      <rPr>
        <sz val="12"/>
        <color rgb="FF000000"/>
        <rFont val="仿宋_GB2312"/>
        <charset val="134"/>
      </rPr>
      <t>死亡抚恤</t>
    </r>
  </si>
  <si>
    <r>
      <rPr>
        <sz val="12"/>
        <color indexed="8"/>
        <rFont val="Times New Roman"/>
        <charset val="134"/>
      </rPr>
      <t xml:space="preserve">      </t>
    </r>
    <r>
      <rPr>
        <sz val="12"/>
        <color indexed="8"/>
        <rFont val="仿宋_GB2312"/>
        <charset val="134"/>
      </rPr>
      <t>伤残抚恤</t>
    </r>
  </si>
  <si>
    <r>
      <rPr>
        <sz val="12"/>
        <color indexed="8"/>
        <rFont val="Times New Roman"/>
        <charset val="134"/>
      </rPr>
      <t xml:space="preserve">      </t>
    </r>
    <r>
      <rPr>
        <sz val="12"/>
        <color indexed="8"/>
        <rFont val="仿宋_GB2312"/>
        <charset val="134"/>
      </rPr>
      <t>在乡复员、退伍军人生活补助</t>
    </r>
  </si>
  <si>
    <r>
      <rPr>
        <sz val="12"/>
        <color indexed="8"/>
        <rFont val="Times New Roman"/>
        <charset val="134"/>
      </rPr>
      <t xml:space="preserve">      </t>
    </r>
    <r>
      <rPr>
        <sz val="12"/>
        <color indexed="8"/>
        <rFont val="仿宋_GB2312"/>
        <charset val="134"/>
      </rPr>
      <t>义务兵优待</t>
    </r>
  </si>
  <si>
    <r>
      <rPr>
        <sz val="12"/>
        <color indexed="8"/>
        <rFont val="Times New Roman"/>
        <charset val="134"/>
      </rPr>
      <t xml:space="preserve">      </t>
    </r>
    <r>
      <rPr>
        <sz val="12"/>
        <color indexed="8"/>
        <rFont val="仿宋_GB2312"/>
        <charset val="134"/>
      </rPr>
      <t>农村籍退役士兵老年生活补助</t>
    </r>
  </si>
  <si>
    <r>
      <rPr>
        <sz val="12"/>
        <color indexed="8"/>
        <rFont val="Times New Roman"/>
        <charset val="134"/>
      </rPr>
      <t xml:space="preserve">      </t>
    </r>
    <r>
      <rPr>
        <sz val="12"/>
        <color indexed="8"/>
        <rFont val="仿宋_GB2312"/>
        <charset val="134"/>
      </rPr>
      <t>其他优抚支出</t>
    </r>
  </si>
  <si>
    <r>
      <rPr>
        <b/>
        <sz val="12"/>
        <color indexed="8"/>
        <rFont val="Times New Roman"/>
        <charset val="134"/>
      </rPr>
      <t xml:space="preserve">    </t>
    </r>
    <r>
      <rPr>
        <b/>
        <sz val="12"/>
        <color indexed="8"/>
        <rFont val="仿宋_GB2312"/>
        <charset val="134"/>
      </rPr>
      <t>退役安置</t>
    </r>
  </si>
  <si>
    <r>
      <rPr>
        <sz val="12"/>
        <rFont val="Times New Roman"/>
        <charset val="134"/>
      </rPr>
      <t xml:space="preserve">      </t>
    </r>
    <r>
      <rPr>
        <sz val="12"/>
        <rFont val="仿宋_GB2312"/>
        <charset val="134"/>
      </rPr>
      <t>退役士兵安置</t>
    </r>
  </si>
  <si>
    <r>
      <rPr>
        <sz val="12"/>
        <rFont val="Times New Roman"/>
        <charset val="134"/>
      </rPr>
      <t xml:space="preserve">      </t>
    </r>
    <r>
      <rPr>
        <sz val="12"/>
        <rFont val="仿宋_GB2312"/>
        <charset val="134"/>
      </rPr>
      <t>军队移交政府的离退休人员安置</t>
    </r>
  </si>
  <si>
    <r>
      <rPr>
        <sz val="12"/>
        <rFont val="Times New Roman"/>
        <charset val="134"/>
      </rPr>
      <t xml:space="preserve">      </t>
    </r>
    <r>
      <rPr>
        <sz val="12"/>
        <rFont val="仿宋_GB2312"/>
        <charset val="134"/>
      </rPr>
      <t>军队移交政府离退休干部管理机构</t>
    </r>
  </si>
  <si>
    <r>
      <rPr>
        <sz val="12"/>
        <rFont val="Times New Roman"/>
        <charset val="134"/>
      </rPr>
      <t xml:space="preserve">      </t>
    </r>
    <r>
      <rPr>
        <sz val="12"/>
        <rFont val="仿宋_GB2312"/>
        <charset val="134"/>
      </rPr>
      <t>其他退役安置支出</t>
    </r>
  </si>
  <si>
    <r>
      <rPr>
        <b/>
        <sz val="12"/>
        <color indexed="8"/>
        <rFont val="Times New Roman"/>
        <charset val="134"/>
      </rPr>
      <t xml:space="preserve">    </t>
    </r>
    <r>
      <rPr>
        <b/>
        <sz val="12"/>
        <color indexed="8"/>
        <rFont val="仿宋_GB2312"/>
        <charset val="134"/>
      </rPr>
      <t>社会福利</t>
    </r>
  </si>
  <si>
    <r>
      <rPr>
        <sz val="12"/>
        <color indexed="8"/>
        <rFont val="Times New Roman"/>
        <charset val="134"/>
      </rPr>
      <t xml:space="preserve">      </t>
    </r>
    <r>
      <rPr>
        <sz val="12"/>
        <color indexed="8"/>
        <rFont val="仿宋_GB2312"/>
        <charset val="134"/>
      </rPr>
      <t>儿童福利</t>
    </r>
  </si>
  <si>
    <r>
      <rPr>
        <sz val="12"/>
        <color indexed="8"/>
        <rFont val="Times New Roman"/>
        <charset val="134"/>
      </rPr>
      <t xml:space="preserve">      </t>
    </r>
    <r>
      <rPr>
        <sz val="12"/>
        <color indexed="8"/>
        <rFont val="仿宋_GB2312"/>
        <charset val="134"/>
      </rPr>
      <t>老年福利</t>
    </r>
  </si>
  <si>
    <r>
      <rPr>
        <sz val="12"/>
        <color indexed="8"/>
        <rFont val="Times New Roman"/>
        <charset val="134"/>
      </rPr>
      <t xml:space="preserve">      </t>
    </r>
    <r>
      <rPr>
        <sz val="12"/>
        <color indexed="8"/>
        <rFont val="仿宋_GB2312"/>
        <charset val="134"/>
      </rPr>
      <t>殡葬</t>
    </r>
  </si>
  <si>
    <r>
      <rPr>
        <sz val="12"/>
        <color indexed="8"/>
        <rFont val="Times New Roman"/>
        <charset val="134"/>
      </rPr>
      <t xml:space="preserve">      </t>
    </r>
    <r>
      <rPr>
        <sz val="12"/>
        <color indexed="8"/>
        <rFont val="仿宋_GB2312"/>
        <charset val="134"/>
      </rPr>
      <t>社会福利事业单位</t>
    </r>
  </si>
  <si>
    <r>
      <rPr>
        <sz val="12"/>
        <color indexed="8"/>
        <rFont val="Times New Roman"/>
        <charset val="134"/>
      </rPr>
      <t xml:space="preserve">      </t>
    </r>
    <r>
      <rPr>
        <sz val="12"/>
        <color indexed="8"/>
        <rFont val="仿宋_GB2312"/>
        <charset val="134"/>
      </rPr>
      <t>养老服务</t>
    </r>
  </si>
  <si>
    <r>
      <rPr>
        <sz val="12"/>
        <color indexed="8"/>
        <rFont val="Times New Roman"/>
        <charset val="134"/>
      </rPr>
      <t xml:space="preserve">      </t>
    </r>
    <r>
      <rPr>
        <sz val="12"/>
        <color indexed="8"/>
        <rFont val="仿宋_GB2312"/>
        <charset val="134"/>
      </rPr>
      <t>其他社会福利支出</t>
    </r>
  </si>
  <si>
    <r>
      <rPr>
        <b/>
        <sz val="12"/>
        <color indexed="8"/>
        <rFont val="Times New Roman"/>
        <charset val="134"/>
      </rPr>
      <t xml:space="preserve">    </t>
    </r>
    <r>
      <rPr>
        <b/>
        <sz val="12"/>
        <color indexed="8"/>
        <rFont val="仿宋_GB2312"/>
        <charset val="134"/>
      </rPr>
      <t>残疾人事业</t>
    </r>
  </si>
  <si>
    <r>
      <rPr>
        <sz val="12"/>
        <color indexed="8"/>
        <rFont val="Times New Roman"/>
        <charset val="134"/>
      </rPr>
      <t xml:space="preserve">      </t>
    </r>
    <r>
      <rPr>
        <sz val="12"/>
        <color indexed="8"/>
        <rFont val="仿宋_GB2312"/>
        <charset val="134"/>
      </rPr>
      <t>残疾人生活和护理补贴</t>
    </r>
  </si>
  <si>
    <r>
      <rPr>
        <sz val="12"/>
        <color indexed="8"/>
        <rFont val="Times New Roman"/>
        <charset val="134"/>
      </rPr>
      <t xml:space="preserve">      </t>
    </r>
    <r>
      <rPr>
        <sz val="12"/>
        <color indexed="8"/>
        <rFont val="仿宋_GB2312"/>
        <charset val="134"/>
      </rPr>
      <t>其他残疾人事业支出</t>
    </r>
  </si>
  <si>
    <r>
      <rPr>
        <b/>
        <sz val="12"/>
        <color indexed="8"/>
        <rFont val="Times New Roman"/>
        <charset val="134"/>
      </rPr>
      <t xml:space="preserve">    </t>
    </r>
    <r>
      <rPr>
        <b/>
        <sz val="12"/>
        <color indexed="8"/>
        <rFont val="仿宋_GB2312"/>
        <charset val="134"/>
      </rPr>
      <t>红十字事业</t>
    </r>
  </si>
  <si>
    <r>
      <rPr>
        <sz val="12"/>
        <color indexed="8"/>
        <rFont val="Times New Roman"/>
        <charset val="134"/>
      </rPr>
      <t xml:space="preserve">      </t>
    </r>
    <r>
      <rPr>
        <sz val="12"/>
        <color indexed="8"/>
        <rFont val="仿宋_GB2312"/>
        <charset val="134"/>
      </rPr>
      <t>其他红十字事业支出</t>
    </r>
  </si>
  <si>
    <r>
      <rPr>
        <b/>
        <sz val="12"/>
        <color indexed="8"/>
        <rFont val="Times New Roman"/>
        <charset val="134"/>
      </rPr>
      <t xml:space="preserve">    </t>
    </r>
    <r>
      <rPr>
        <b/>
        <sz val="12"/>
        <color indexed="8"/>
        <rFont val="仿宋_GB2312"/>
        <charset val="134"/>
      </rPr>
      <t>最低生活保障</t>
    </r>
  </si>
  <si>
    <r>
      <rPr>
        <sz val="12"/>
        <color indexed="8"/>
        <rFont val="Times New Roman"/>
        <charset val="134"/>
      </rPr>
      <t xml:space="preserve">      </t>
    </r>
    <r>
      <rPr>
        <sz val="12"/>
        <color indexed="8"/>
        <rFont val="仿宋_GB2312"/>
        <charset val="134"/>
      </rPr>
      <t>城市最低生活保障金支出</t>
    </r>
  </si>
  <si>
    <r>
      <rPr>
        <sz val="12"/>
        <color indexed="8"/>
        <rFont val="Times New Roman"/>
        <charset val="134"/>
      </rPr>
      <t xml:space="preserve">      </t>
    </r>
    <r>
      <rPr>
        <sz val="12"/>
        <color indexed="8"/>
        <rFont val="仿宋_GB2312"/>
        <charset val="134"/>
      </rPr>
      <t>农村最低生活保障金支出</t>
    </r>
  </si>
  <si>
    <r>
      <rPr>
        <b/>
        <sz val="12"/>
        <color indexed="8"/>
        <rFont val="Times New Roman"/>
        <charset val="134"/>
      </rPr>
      <t xml:space="preserve">    </t>
    </r>
    <r>
      <rPr>
        <b/>
        <sz val="12"/>
        <color indexed="8"/>
        <rFont val="仿宋_GB2312"/>
        <charset val="134"/>
      </rPr>
      <t>临时救助</t>
    </r>
  </si>
  <si>
    <r>
      <rPr>
        <sz val="12"/>
        <color indexed="8"/>
        <rFont val="Times New Roman"/>
        <charset val="134"/>
      </rPr>
      <t xml:space="preserve">      </t>
    </r>
    <r>
      <rPr>
        <sz val="12"/>
        <color indexed="8"/>
        <rFont val="仿宋_GB2312"/>
        <charset val="134"/>
      </rPr>
      <t>临时救助支出</t>
    </r>
  </si>
  <si>
    <r>
      <rPr>
        <sz val="12"/>
        <color indexed="8"/>
        <rFont val="Times New Roman"/>
        <charset val="134"/>
      </rPr>
      <t xml:space="preserve">      </t>
    </r>
    <r>
      <rPr>
        <sz val="12"/>
        <color indexed="8"/>
        <rFont val="仿宋_GB2312"/>
        <charset val="134"/>
      </rPr>
      <t>流浪乞讨人员救助支出</t>
    </r>
  </si>
  <si>
    <r>
      <rPr>
        <b/>
        <sz val="12"/>
        <color indexed="8"/>
        <rFont val="Times New Roman"/>
        <charset val="134"/>
      </rPr>
      <t xml:space="preserve">    </t>
    </r>
    <r>
      <rPr>
        <b/>
        <sz val="12"/>
        <color indexed="8"/>
        <rFont val="仿宋_GB2312"/>
        <charset val="134"/>
      </rPr>
      <t>特困人员救助供养</t>
    </r>
  </si>
  <si>
    <r>
      <rPr>
        <sz val="12"/>
        <rFont val="Times New Roman"/>
        <charset val="134"/>
      </rPr>
      <t xml:space="preserve">      </t>
    </r>
    <r>
      <rPr>
        <sz val="12"/>
        <rFont val="仿宋_GB2312"/>
        <charset val="134"/>
      </rPr>
      <t>农村特困人员救助供养支出</t>
    </r>
  </si>
  <si>
    <r>
      <rPr>
        <b/>
        <sz val="12"/>
        <color indexed="8"/>
        <rFont val="Times New Roman"/>
        <charset val="134"/>
      </rPr>
      <t xml:space="preserve">    </t>
    </r>
    <r>
      <rPr>
        <b/>
        <sz val="12"/>
        <color indexed="8"/>
        <rFont val="仿宋_GB2312"/>
        <charset val="134"/>
      </rPr>
      <t>其他生活救助</t>
    </r>
  </si>
  <si>
    <r>
      <rPr>
        <sz val="12"/>
        <color indexed="8"/>
        <rFont val="Times New Roman"/>
        <charset val="134"/>
      </rPr>
      <t xml:space="preserve">      </t>
    </r>
    <r>
      <rPr>
        <sz val="12"/>
        <color indexed="8"/>
        <rFont val="仿宋_GB2312"/>
        <charset val="134"/>
      </rPr>
      <t>其他农村生活救助</t>
    </r>
  </si>
  <si>
    <r>
      <rPr>
        <b/>
        <sz val="12"/>
        <color indexed="8"/>
        <rFont val="Times New Roman"/>
        <charset val="134"/>
      </rPr>
      <t xml:space="preserve">    </t>
    </r>
    <r>
      <rPr>
        <b/>
        <sz val="12"/>
        <color indexed="8"/>
        <rFont val="仿宋_GB2312"/>
        <charset val="134"/>
      </rPr>
      <t>财政对基本养老保险基金的补助</t>
    </r>
  </si>
  <si>
    <r>
      <rPr>
        <sz val="12"/>
        <color indexed="8"/>
        <rFont val="Times New Roman"/>
        <charset val="134"/>
      </rPr>
      <t xml:space="preserve">      </t>
    </r>
    <r>
      <rPr>
        <sz val="12"/>
        <color indexed="8"/>
        <rFont val="仿宋_GB2312"/>
        <charset val="134"/>
      </rPr>
      <t>财政对城乡居民基本养老保险基金的补助</t>
    </r>
  </si>
  <si>
    <r>
      <rPr>
        <sz val="12"/>
        <color indexed="8"/>
        <rFont val="Times New Roman"/>
        <charset val="134"/>
      </rPr>
      <t xml:space="preserve">      </t>
    </r>
    <r>
      <rPr>
        <sz val="12"/>
        <color indexed="8"/>
        <rFont val="仿宋_GB2312"/>
        <charset val="134"/>
      </rPr>
      <t>财政对其他基本养老保险基金的补助</t>
    </r>
  </si>
  <si>
    <r>
      <rPr>
        <b/>
        <sz val="12"/>
        <rFont val="Times New Roman"/>
        <charset val="134"/>
      </rPr>
      <t xml:space="preserve">    </t>
    </r>
    <r>
      <rPr>
        <b/>
        <sz val="12"/>
        <rFont val="仿宋_GB2312"/>
        <charset val="134"/>
      </rPr>
      <t>退役军人管理事务</t>
    </r>
  </si>
  <si>
    <r>
      <rPr>
        <sz val="12"/>
        <rFont val="Times New Roman"/>
        <charset val="134"/>
      </rPr>
      <t xml:space="preserve">      </t>
    </r>
    <r>
      <rPr>
        <sz val="12"/>
        <rFont val="仿宋_GB2312"/>
        <charset val="134"/>
      </rPr>
      <t>拥军优属</t>
    </r>
  </si>
  <si>
    <r>
      <rPr>
        <sz val="12"/>
        <rFont val="Times New Roman"/>
        <charset val="134"/>
      </rPr>
      <t xml:space="preserve">      </t>
    </r>
    <r>
      <rPr>
        <sz val="12"/>
        <rFont val="仿宋_GB2312"/>
        <charset val="134"/>
      </rPr>
      <t>其他退役军人事务管理支出</t>
    </r>
  </si>
  <si>
    <t xml:space="preserve">  其他社会保障和就业支出（款）</t>
  </si>
  <si>
    <t xml:space="preserve">   其他社会保障和就业支出（项）</t>
  </si>
  <si>
    <r>
      <rPr>
        <b/>
        <sz val="12"/>
        <color indexed="8"/>
        <rFont val="仿宋_GB2312"/>
        <charset val="134"/>
      </rPr>
      <t>（八）卫生健康支出</t>
    </r>
  </si>
  <si>
    <r>
      <rPr>
        <b/>
        <sz val="12"/>
        <rFont val="Times New Roman"/>
        <charset val="134"/>
      </rPr>
      <t xml:space="preserve">    </t>
    </r>
    <r>
      <rPr>
        <b/>
        <sz val="12"/>
        <rFont val="仿宋_GB2312"/>
        <charset val="134"/>
      </rPr>
      <t>卫生健康管理事务</t>
    </r>
  </si>
  <si>
    <r>
      <rPr>
        <sz val="12"/>
        <rFont val="Times New Roman"/>
        <charset val="134"/>
      </rPr>
      <t xml:space="preserve">      </t>
    </r>
    <r>
      <rPr>
        <sz val="12"/>
        <rFont val="仿宋_GB2312"/>
        <charset val="134"/>
      </rPr>
      <t>其他卫生健康管理事务支出</t>
    </r>
  </si>
  <si>
    <r>
      <rPr>
        <b/>
        <sz val="12"/>
        <color indexed="8"/>
        <rFont val="Times New Roman"/>
        <charset val="134"/>
      </rPr>
      <t xml:space="preserve">    </t>
    </r>
    <r>
      <rPr>
        <b/>
        <sz val="12"/>
        <color indexed="8"/>
        <rFont val="仿宋_GB2312"/>
        <charset val="134"/>
      </rPr>
      <t>公立医院</t>
    </r>
  </si>
  <si>
    <r>
      <rPr>
        <sz val="12"/>
        <color indexed="8"/>
        <rFont val="Times New Roman"/>
        <charset val="134"/>
      </rPr>
      <t xml:space="preserve">      </t>
    </r>
    <r>
      <rPr>
        <sz val="12"/>
        <color indexed="8"/>
        <rFont val="仿宋_GB2312"/>
        <charset val="134"/>
      </rPr>
      <t>综合医院</t>
    </r>
  </si>
  <si>
    <r>
      <rPr>
        <sz val="12"/>
        <color rgb="FF000000"/>
        <rFont val="Times New Roman"/>
        <charset val="134"/>
      </rPr>
      <t xml:space="preserve">      </t>
    </r>
    <r>
      <rPr>
        <sz val="12"/>
        <color rgb="FF000000"/>
        <rFont val="仿宋_GB2312"/>
        <charset val="134"/>
      </rPr>
      <t>中医</t>
    </r>
    <r>
      <rPr>
        <sz val="12"/>
        <color rgb="FF000000"/>
        <rFont val="宋体"/>
        <charset val="134"/>
      </rPr>
      <t>（</t>
    </r>
    <r>
      <rPr>
        <sz val="12"/>
        <color rgb="FF000000"/>
        <rFont val="仿宋_GB2312"/>
        <charset val="134"/>
      </rPr>
      <t>民族</t>
    </r>
    <r>
      <rPr>
        <sz val="12"/>
        <color rgb="FF000000"/>
        <rFont val="宋体"/>
        <charset val="134"/>
      </rPr>
      <t>）</t>
    </r>
    <r>
      <rPr>
        <sz val="12"/>
        <color rgb="FF000000"/>
        <rFont val="仿宋_GB2312"/>
        <charset val="134"/>
      </rPr>
      <t>医院</t>
    </r>
  </si>
  <si>
    <r>
      <rPr>
        <sz val="12"/>
        <color indexed="8"/>
        <rFont val="Times New Roman"/>
        <charset val="134"/>
      </rPr>
      <t xml:space="preserve">      </t>
    </r>
    <r>
      <rPr>
        <sz val="12"/>
        <color indexed="8"/>
        <rFont val="仿宋_GB2312"/>
        <charset val="134"/>
      </rPr>
      <t>其他公立医院支出</t>
    </r>
  </si>
  <si>
    <r>
      <rPr>
        <b/>
        <sz val="12"/>
        <color indexed="8"/>
        <rFont val="Times New Roman"/>
        <charset val="134"/>
      </rPr>
      <t xml:space="preserve">    </t>
    </r>
    <r>
      <rPr>
        <b/>
        <sz val="12"/>
        <color indexed="8"/>
        <rFont val="仿宋_GB2312"/>
        <charset val="134"/>
      </rPr>
      <t>基层医疗卫生机构</t>
    </r>
  </si>
  <si>
    <r>
      <rPr>
        <sz val="12"/>
        <color indexed="8"/>
        <rFont val="Times New Roman"/>
        <charset val="134"/>
      </rPr>
      <t xml:space="preserve">      </t>
    </r>
    <r>
      <rPr>
        <sz val="12"/>
        <color indexed="8"/>
        <rFont val="仿宋_GB2312"/>
        <charset val="134"/>
      </rPr>
      <t>乡镇卫生院</t>
    </r>
  </si>
  <si>
    <r>
      <rPr>
        <sz val="12"/>
        <rFont val="Times New Roman"/>
        <charset val="134"/>
      </rPr>
      <t xml:space="preserve">      </t>
    </r>
    <r>
      <rPr>
        <sz val="12"/>
        <rFont val="仿宋_GB2312"/>
        <charset val="134"/>
      </rPr>
      <t>其他基层医疗卫生机构支出</t>
    </r>
  </si>
  <si>
    <r>
      <rPr>
        <b/>
        <sz val="12"/>
        <color indexed="8"/>
        <rFont val="Times New Roman"/>
        <charset val="134"/>
      </rPr>
      <t xml:space="preserve">    </t>
    </r>
    <r>
      <rPr>
        <b/>
        <sz val="12"/>
        <color indexed="8"/>
        <rFont val="仿宋_GB2312"/>
        <charset val="134"/>
      </rPr>
      <t>公共卫生</t>
    </r>
  </si>
  <si>
    <r>
      <rPr>
        <sz val="12"/>
        <color indexed="8"/>
        <rFont val="Times New Roman"/>
        <charset val="134"/>
      </rPr>
      <t xml:space="preserve">      </t>
    </r>
    <r>
      <rPr>
        <sz val="12"/>
        <color indexed="8"/>
        <rFont val="仿宋_GB2312"/>
        <charset val="134"/>
      </rPr>
      <t>疾病预防控制机构</t>
    </r>
  </si>
  <si>
    <r>
      <rPr>
        <sz val="12"/>
        <color indexed="8"/>
        <rFont val="Times New Roman"/>
        <charset val="134"/>
      </rPr>
      <t xml:space="preserve">      </t>
    </r>
    <r>
      <rPr>
        <sz val="12"/>
        <color indexed="8"/>
        <rFont val="仿宋_GB2312"/>
        <charset val="134"/>
      </rPr>
      <t>卫生监督机构</t>
    </r>
  </si>
  <si>
    <r>
      <rPr>
        <sz val="12"/>
        <color indexed="8"/>
        <rFont val="Times New Roman"/>
        <charset val="134"/>
      </rPr>
      <t xml:space="preserve">      </t>
    </r>
    <r>
      <rPr>
        <sz val="12"/>
        <color indexed="8"/>
        <rFont val="仿宋_GB2312"/>
        <charset val="134"/>
      </rPr>
      <t>妇幼保健机构</t>
    </r>
  </si>
  <si>
    <r>
      <rPr>
        <sz val="12"/>
        <color indexed="8"/>
        <rFont val="Times New Roman"/>
        <charset val="134"/>
      </rPr>
      <t xml:space="preserve">      </t>
    </r>
    <r>
      <rPr>
        <sz val="12"/>
        <color indexed="8"/>
        <rFont val="仿宋_GB2312"/>
        <charset val="134"/>
      </rPr>
      <t>基本公共卫生服务</t>
    </r>
  </si>
  <si>
    <r>
      <rPr>
        <sz val="12"/>
        <color indexed="8"/>
        <rFont val="Times New Roman"/>
        <charset val="134"/>
      </rPr>
      <t xml:space="preserve">      </t>
    </r>
    <r>
      <rPr>
        <sz val="12"/>
        <color indexed="8"/>
        <rFont val="仿宋_GB2312"/>
        <charset val="134"/>
      </rPr>
      <t>重大公共卫生服务</t>
    </r>
  </si>
  <si>
    <r>
      <rPr>
        <sz val="12"/>
        <color indexed="8"/>
        <rFont val="Times New Roman"/>
        <charset val="134"/>
      </rPr>
      <t xml:space="preserve">      </t>
    </r>
    <r>
      <rPr>
        <sz val="12"/>
        <color indexed="8"/>
        <rFont val="仿宋_GB2312"/>
        <charset val="134"/>
      </rPr>
      <t>突发公共卫生事件应急处理</t>
    </r>
  </si>
  <si>
    <r>
      <rPr>
        <sz val="12"/>
        <color indexed="8"/>
        <rFont val="Times New Roman"/>
        <charset val="134"/>
      </rPr>
      <t xml:space="preserve">      </t>
    </r>
    <r>
      <rPr>
        <sz val="12"/>
        <color indexed="8"/>
        <rFont val="仿宋_GB2312"/>
        <charset val="134"/>
      </rPr>
      <t>其他公共卫生支出</t>
    </r>
  </si>
  <si>
    <r>
      <rPr>
        <b/>
        <sz val="12"/>
        <color indexed="8"/>
        <rFont val="Times New Roman"/>
        <charset val="134"/>
      </rPr>
      <t xml:space="preserve">    </t>
    </r>
    <r>
      <rPr>
        <b/>
        <sz val="12"/>
        <color indexed="8"/>
        <rFont val="仿宋_GB2312"/>
        <charset val="134"/>
      </rPr>
      <t>计划生育事务</t>
    </r>
  </si>
  <si>
    <r>
      <rPr>
        <sz val="12"/>
        <color indexed="8"/>
        <rFont val="Times New Roman"/>
        <charset val="134"/>
      </rPr>
      <t xml:space="preserve">      </t>
    </r>
    <r>
      <rPr>
        <sz val="12"/>
        <color indexed="8"/>
        <rFont val="仿宋_GB2312"/>
        <charset val="134"/>
      </rPr>
      <t>其他计划生育事务支出</t>
    </r>
  </si>
  <si>
    <r>
      <rPr>
        <b/>
        <sz val="12"/>
        <color indexed="8"/>
        <rFont val="Times New Roman"/>
        <charset val="134"/>
      </rPr>
      <t xml:space="preserve">    </t>
    </r>
    <r>
      <rPr>
        <b/>
        <sz val="12"/>
        <color indexed="8"/>
        <rFont val="仿宋_GB2312"/>
        <charset val="134"/>
      </rPr>
      <t>行政事业单位医疗</t>
    </r>
  </si>
  <si>
    <r>
      <rPr>
        <sz val="12"/>
        <color indexed="8"/>
        <rFont val="Times New Roman"/>
        <charset val="134"/>
      </rPr>
      <t xml:space="preserve">      </t>
    </r>
    <r>
      <rPr>
        <sz val="12"/>
        <color indexed="8"/>
        <rFont val="仿宋_GB2312"/>
        <charset val="134"/>
      </rPr>
      <t>行政单位医疗</t>
    </r>
  </si>
  <si>
    <r>
      <rPr>
        <sz val="12"/>
        <color indexed="8"/>
        <rFont val="Times New Roman"/>
        <charset val="134"/>
      </rPr>
      <t xml:space="preserve">      </t>
    </r>
    <r>
      <rPr>
        <sz val="12"/>
        <color indexed="8"/>
        <rFont val="仿宋_GB2312"/>
        <charset val="134"/>
      </rPr>
      <t>事业单位医疗</t>
    </r>
  </si>
  <si>
    <r>
      <rPr>
        <sz val="12"/>
        <color indexed="8"/>
        <rFont val="Times New Roman"/>
        <charset val="134"/>
      </rPr>
      <t xml:space="preserve">      </t>
    </r>
    <r>
      <rPr>
        <sz val="12"/>
        <color indexed="8"/>
        <rFont val="仿宋_GB2312"/>
        <charset val="134"/>
      </rPr>
      <t>公务员医疗补助</t>
    </r>
  </si>
  <si>
    <r>
      <rPr>
        <sz val="12"/>
        <color indexed="8"/>
        <rFont val="Times New Roman"/>
        <charset val="134"/>
      </rPr>
      <t xml:space="preserve">      </t>
    </r>
    <r>
      <rPr>
        <sz val="12"/>
        <color indexed="8"/>
        <rFont val="仿宋_GB2312"/>
        <charset val="134"/>
      </rPr>
      <t>其他行政事业单位医疗支出</t>
    </r>
  </si>
  <si>
    <r>
      <rPr>
        <b/>
        <sz val="12"/>
        <color indexed="8"/>
        <rFont val="Times New Roman"/>
        <charset val="134"/>
      </rPr>
      <t xml:space="preserve">    </t>
    </r>
    <r>
      <rPr>
        <b/>
        <sz val="12"/>
        <color indexed="8"/>
        <rFont val="仿宋_GB2312"/>
        <charset val="134"/>
      </rPr>
      <t>财政对基本医疗保险基金的补助</t>
    </r>
  </si>
  <si>
    <r>
      <rPr>
        <sz val="12"/>
        <color indexed="8"/>
        <rFont val="Times New Roman"/>
        <charset val="134"/>
      </rPr>
      <t xml:space="preserve">      </t>
    </r>
    <r>
      <rPr>
        <sz val="12"/>
        <color indexed="8"/>
        <rFont val="仿宋_GB2312"/>
        <charset val="134"/>
      </rPr>
      <t>财政对职工基本医疗保险基金的补助</t>
    </r>
  </si>
  <si>
    <r>
      <rPr>
        <sz val="12"/>
        <color indexed="8"/>
        <rFont val="Times New Roman"/>
        <charset val="134"/>
      </rPr>
      <t xml:space="preserve">      </t>
    </r>
    <r>
      <rPr>
        <sz val="12"/>
        <color indexed="8"/>
        <rFont val="仿宋_GB2312"/>
        <charset val="134"/>
      </rPr>
      <t>财政对城乡居民基本医疗保险基金的补助</t>
    </r>
  </si>
  <si>
    <r>
      <rPr>
        <b/>
        <sz val="12"/>
        <color indexed="8"/>
        <rFont val="Times New Roman"/>
        <charset val="134"/>
      </rPr>
      <t xml:space="preserve">    </t>
    </r>
    <r>
      <rPr>
        <b/>
        <sz val="12"/>
        <color indexed="8"/>
        <rFont val="仿宋_GB2312"/>
        <charset val="134"/>
      </rPr>
      <t>医疗救助</t>
    </r>
  </si>
  <si>
    <r>
      <rPr>
        <sz val="12"/>
        <color indexed="8"/>
        <rFont val="Times New Roman"/>
        <charset val="134"/>
      </rPr>
      <t xml:space="preserve">      </t>
    </r>
    <r>
      <rPr>
        <sz val="12"/>
        <color indexed="8"/>
        <rFont val="仿宋_GB2312"/>
        <charset val="134"/>
      </rPr>
      <t>城乡医疗救助</t>
    </r>
  </si>
  <si>
    <r>
      <rPr>
        <b/>
        <sz val="12"/>
        <color indexed="8"/>
        <rFont val="Times New Roman"/>
        <charset val="134"/>
      </rPr>
      <t xml:space="preserve">    </t>
    </r>
    <r>
      <rPr>
        <b/>
        <sz val="12"/>
        <color indexed="8"/>
        <rFont val="仿宋_GB2312"/>
        <charset val="134"/>
      </rPr>
      <t>优抚对象医疗</t>
    </r>
  </si>
  <si>
    <r>
      <rPr>
        <sz val="12"/>
        <color indexed="8"/>
        <rFont val="Times New Roman"/>
        <charset val="134"/>
      </rPr>
      <t xml:space="preserve">      </t>
    </r>
    <r>
      <rPr>
        <sz val="12"/>
        <color indexed="8"/>
        <rFont val="仿宋_GB2312"/>
        <charset val="134"/>
      </rPr>
      <t>优抚对象医疗补助</t>
    </r>
  </si>
  <si>
    <r>
      <rPr>
        <b/>
        <sz val="12"/>
        <rFont val="Times New Roman"/>
        <charset val="134"/>
      </rPr>
      <t xml:space="preserve">    </t>
    </r>
    <r>
      <rPr>
        <b/>
        <sz val="12"/>
        <rFont val="仿宋_GB2312"/>
        <charset val="134"/>
      </rPr>
      <t>医疗保障管理事务</t>
    </r>
  </si>
  <si>
    <r>
      <rPr>
        <sz val="12"/>
        <rFont val="Times New Roman"/>
        <charset val="134"/>
      </rPr>
      <t xml:space="preserve">      </t>
    </r>
    <r>
      <rPr>
        <sz val="12"/>
        <rFont val="仿宋_GB2312"/>
        <charset val="134"/>
      </rPr>
      <t>其他医疗保障管理事务支出</t>
    </r>
  </si>
  <si>
    <t xml:space="preserve">  其他卫生健康支出（款）</t>
  </si>
  <si>
    <t xml:space="preserve">   其他卫生健康支出（项）</t>
  </si>
  <si>
    <r>
      <rPr>
        <b/>
        <sz val="12"/>
        <color indexed="8"/>
        <rFont val="仿宋_GB2312"/>
        <charset val="134"/>
      </rPr>
      <t>（九）节能环保支出</t>
    </r>
  </si>
  <si>
    <r>
      <rPr>
        <b/>
        <sz val="12"/>
        <color indexed="8"/>
        <rFont val="Times New Roman"/>
        <charset val="134"/>
      </rPr>
      <t xml:space="preserve">    </t>
    </r>
    <r>
      <rPr>
        <b/>
        <sz val="12"/>
        <color indexed="8"/>
        <rFont val="仿宋_GB2312"/>
        <charset val="134"/>
      </rPr>
      <t>环境保护管理事务</t>
    </r>
  </si>
  <si>
    <r>
      <rPr>
        <b/>
        <sz val="12"/>
        <color indexed="8"/>
        <rFont val="Times New Roman"/>
        <charset val="134"/>
      </rPr>
      <t xml:space="preserve">    </t>
    </r>
    <r>
      <rPr>
        <b/>
        <sz val="12"/>
        <color indexed="8"/>
        <rFont val="仿宋_GB2312"/>
        <charset val="134"/>
      </rPr>
      <t>污染防治</t>
    </r>
  </si>
  <si>
    <r>
      <rPr>
        <sz val="12"/>
        <color indexed="8"/>
        <rFont val="Times New Roman"/>
        <charset val="134"/>
      </rPr>
      <t xml:space="preserve">      </t>
    </r>
    <r>
      <rPr>
        <sz val="12"/>
        <color indexed="8"/>
        <rFont val="仿宋_GB2312"/>
        <charset val="134"/>
      </rPr>
      <t>固体废弃物与化学品</t>
    </r>
  </si>
  <si>
    <r>
      <rPr>
        <sz val="12"/>
        <color indexed="8"/>
        <rFont val="Times New Roman"/>
        <charset val="134"/>
      </rPr>
      <t xml:space="preserve">      </t>
    </r>
    <r>
      <rPr>
        <sz val="12"/>
        <color indexed="8"/>
        <rFont val="仿宋_GB2312"/>
        <charset val="134"/>
      </rPr>
      <t>其他污染防治支出</t>
    </r>
  </si>
  <si>
    <r>
      <rPr>
        <b/>
        <sz val="12"/>
        <color indexed="8"/>
        <rFont val="Times New Roman"/>
        <charset val="134"/>
      </rPr>
      <t xml:space="preserve">    </t>
    </r>
    <r>
      <rPr>
        <b/>
        <sz val="12"/>
        <color indexed="8"/>
        <rFont val="仿宋_GB2312"/>
        <charset val="134"/>
      </rPr>
      <t>自然生态保护</t>
    </r>
  </si>
  <si>
    <r>
      <rPr>
        <sz val="12"/>
        <color indexed="8"/>
        <rFont val="Times New Roman"/>
        <charset val="134"/>
      </rPr>
      <t xml:space="preserve">      </t>
    </r>
    <r>
      <rPr>
        <sz val="12"/>
        <color indexed="8"/>
        <rFont val="仿宋_GB2312"/>
        <charset val="134"/>
      </rPr>
      <t>生态保护</t>
    </r>
  </si>
  <si>
    <r>
      <rPr>
        <sz val="12"/>
        <color indexed="8"/>
        <rFont val="Times New Roman"/>
        <charset val="134"/>
      </rPr>
      <t xml:space="preserve">      </t>
    </r>
    <r>
      <rPr>
        <sz val="12"/>
        <color indexed="8"/>
        <rFont val="仿宋_GB2312"/>
        <charset val="134"/>
      </rPr>
      <t>农村环境保护</t>
    </r>
  </si>
  <si>
    <t xml:space="preserve">  能源节约利用（款）</t>
  </si>
  <si>
    <t xml:space="preserve">   能源节约利用（项）</t>
  </si>
  <si>
    <t xml:space="preserve">  其他节能环保支出（款）</t>
  </si>
  <si>
    <t xml:space="preserve">   其他节能环保支出（项）</t>
  </si>
  <si>
    <r>
      <rPr>
        <b/>
        <sz val="12"/>
        <color indexed="8"/>
        <rFont val="仿宋_GB2312"/>
        <charset val="134"/>
      </rPr>
      <t>（十）城乡社区支出</t>
    </r>
  </si>
  <si>
    <r>
      <rPr>
        <b/>
        <sz val="12"/>
        <color indexed="8"/>
        <rFont val="Times New Roman"/>
        <charset val="134"/>
      </rPr>
      <t xml:space="preserve">    </t>
    </r>
    <r>
      <rPr>
        <b/>
        <sz val="12"/>
        <color indexed="8"/>
        <rFont val="仿宋_GB2312"/>
        <charset val="134"/>
      </rPr>
      <t>城乡社区管理事务</t>
    </r>
  </si>
  <si>
    <r>
      <rPr>
        <sz val="12"/>
        <color indexed="8"/>
        <rFont val="Times New Roman"/>
        <charset val="134"/>
      </rPr>
      <t xml:space="preserve">      </t>
    </r>
    <r>
      <rPr>
        <sz val="12"/>
        <color indexed="8"/>
        <rFont val="仿宋_GB2312"/>
        <charset val="134"/>
      </rPr>
      <t>城管执法</t>
    </r>
  </si>
  <si>
    <r>
      <rPr>
        <sz val="12"/>
        <color indexed="8"/>
        <rFont val="Times New Roman"/>
        <charset val="134"/>
      </rPr>
      <t xml:space="preserve">      </t>
    </r>
    <r>
      <rPr>
        <sz val="12"/>
        <color indexed="8"/>
        <rFont val="仿宋_GB2312"/>
        <charset val="134"/>
      </rPr>
      <t>其他城乡社区管理事务支出</t>
    </r>
  </si>
  <si>
    <r>
      <rPr>
        <b/>
        <sz val="12"/>
        <color indexed="8"/>
        <rFont val="Times New Roman"/>
        <charset val="134"/>
      </rPr>
      <t xml:space="preserve">    </t>
    </r>
    <r>
      <rPr>
        <b/>
        <sz val="12"/>
        <color indexed="8"/>
        <rFont val="仿宋_GB2312"/>
        <charset val="134"/>
      </rPr>
      <t>城乡社区公共设施</t>
    </r>
  </si>
  <si>
    <r>
      <rPr>
        <sz val="12"/>
        <color indexed="8"/>
        <rFont val="Times New Roman"/>
        <charset val="134"/>
      </rPr>
      <t xml:space="preserve">      </t>
    </r>
    <r>
      <rPr>
        <sz val="12"/>
        <color indexed="8"/>
        <rFont val="仿宋_GB2312"/>
        <charset val="134"/>
      </rPr>
      <t>其他城乡社区公共设施支出</t>
    </r>
  </si>
  <si>
    <t xml:space="preserve">  城乡社区环境卫生（款）</t>
  </si>
  <si>
    <t xml:space="preserve">   城乡社区环境卫生（项）</t>
  </si>
  <si>
    <t xml:space="preserve">  其他城乡社区支出（款）</t>
  </si>
  <si>
    <t xml:space="preserve">   其他城乡社区支出（项）</t>
  </si>
  <si>
    <r>
      <rPr>
        <b/>
        <sz val="12"/>
        <color indexed="8"/>
        <rFont val="仿宋_GB2312"/>
        <charset val="134"/>
      </rPr>
      <t>（十一）农林水支出</t>
    </r>
  </si>
  <si>
    <r>
      <rPr>
        <b/>
        <sz val="12"/>
        <color indexed="8"/>
        <rFont val="Times New Roman"/>
        <charset val="134"/>
      </rPr>
      <t xml:space="preserve">    </t>
    </r>
    <r>
      <rPr>
        <b/>
        <sz val="12"/>
        <color indexed="8"/>
        <rFont val="仿宋_GB2312"/>
        <charset val="134"/>
      </rPr>
      <t>农业农村</t>
    </r>
  </si>
  <si>
    <r>
      <rPr>
        <sz val="12"/>
        <color indexed="8"/>
        <rFont val="Times New Roman"/>
        <charset val="134"/>
      </rPr>
      <t xml:space="preserve">      </t>
    </r>
    <r>
      <rPr>
        <sz val="12"/>
        <color indexed="8"/>
        <rFont val="仿宋_GB2312"/>
        <charset val="134"/>
      </rPr>
      <t>事业运行</t>
    </r>
  </si>
  <si>
    <r>
      <rPr>
        <sz val="12"/>
        <rFont val="Times New Roman"/>
        <charset val="134"/>
      </rPr>
      <t xml:space="preserve">      </t>
    </r>
    <r>
      <rPr>
        <sz val="12"/>
        <rFont val="仿宋_GB2312"/>
        <charset val="134"/>
      </rPr>
      <t>病虫害控制</t>
    </r>
  </si>
  <si>
    <r>
      <rPr>
        <sz val="12"/>
        <rFont val="Times New Roman"/>
        <charset val="134"/>
      </rPr>
      <t xml:space="preserve">      </t>
    </r>
    <r>
      <rPr>
        <sz val="12"/>
        <rFont val="仿宋_GB2312"/>
        <charset val="134"/>
      </rPr>
      <t>农村合作经济</t>
    </r>
  </si>
  <si>
    <r>
      <rPr>
        <sz val="12"/>
        <color indexed="8"/>
        <rFont val="Times New Roman"/>
        <charset val="134"/>
      </rPr>
      <t xml:space="preserve">      </t>
    </r>
    <r>
      <rPr>
        <sz val="12"/>
        <color indexed="8"/>
        <rFont val="仿宋_GB2312"/>
        <charset val="134"/>
      </rPr>
      <t>渔业发展</t>
    </r>
  </si>
  <si>
    <r>
      <rPr>
        <sz val="12"/>
        <color indexed="8"/>
        <rFont val="Times New Roman"/>
        <charset val="134"/>
      </rPr>
      <t xml:space="preserve">      </t>
    </r>
    <r>
      <rPr>
        <sz val="12"/>
        <color indexed="8"/>
        <rFont val="仿宋_GB2312"/>
        <charset val="134"/>
      </rPr>
      <t>对高校毕业生到基层任职补助</t>
    </r>
  </si>
  <si>
    <r>
      <rPr>
        <sz val="12"/>
        <color indexed="8"/>
        <rFont val="Times New Roman"/>
        <charset val="134"/>
      </rPr>
      <t xml:space="preserve">      </t>
    </r>
    <r>
      <rPr>
        <sz val="12"/>
        <color indexed="8"/>
        <rFont val="仿宋_GB2312"/>
        <charset val="134"/>
      </rPr>
      <t>其他农业农村支出</t>
    </r>
  </si>
  <si>
    <r>
      <rPr>
        <b/>
        <sz val="12"/>
        <rFont val="Times New Roman"/>
        <charset val="134"/>
      </rPr>
      <t xml:space="preserve">    </t>
    </r>
    <r>
      <rPr>
        <b/>
        <sz val="12"/>
        <rFont val="仿宋_GB2312"/>
        <charset val="134"/>
      </rPr>
      <t>林业和草原</t>
    </r>
  </si>
  <si>
    <r>
      <rPr>
        <sz val="12"/>
        <color indexed="8"/>
        <rFont val="Times New Roman"/>
        <charset val="134"/>
      </rPr>
      <t xml:space="preserve">      </t>
    </r>
    <r>
      <rPr>
        <sz val="12"/>
        <color indexed="8"/>
        <rFont val="仿宋_GB2312"/>
        <charset val="134"/>
      </rPr>
      <t>森林生态效益补偿</t>
    </r>
  </si>
  <si>
    <r>
      <rPr>
        <sz val="12"/>
        <rFont val="Times New Roman"/>
        <charset val="134"/>
      </rPr>
      <t xml:space="preserve">      </t>
    </r>
    <r>
      <rPr>
        <sz val="12"/>
        <rFont val="仿宋_GB2312"/>
        <charset val="134"/>
      </rPr>
      <t>其他林业和草原支出</t>
    </r>
  </si>
  <si>
    <r>
      <rPr>
        <b/>
        <sz val="12"/>
        <color indexed="8"/>
        <rFont val="Times New Roman"/>
        <charset val="134"/>
      </rPr>
      <t xml:space="preserve">    </t>
    </r>
    <r>
      <rPr>
        <b/>
        <sz val="12"/>
        <color indexed="8"/>
        <rFont val="仿宋_GB2312"/>
        <charset val="134"/>
      </rPr>
      <t>水利</t>
    </r>
  </si>
  <si>
    <r>
      <rPr>
        <sz val="12"/>
        <rFont val="Times New Roman"/>
        <charset val="134"/>
      </rPr>
      <t xml:space="preserve">      </t>
    </r>
    <r>
      <rPr>
        <sz val="12"/>
        <rFont val="仿宋_GB2312"/>
        <charset val="134"/>
      </rPr>
      <t>水利工程建设</t>
    </r>
  </si>
  <si>
    <r>
      <rPr>
        <sz val="12"/>
        <color indexed="8"/>
        <rFont val="Times New Roman"/>
        <charset val="134"/>
      </rPr>
      <t xml:space="preserve">      </t>
    </r>
    <r>
      <rPr>
        <sz val="12"/>
        <color indexed="8"/>
        <rFont val="仿宋_GB2312"/>
        <charset val="134"/>
      </rPr>
      <t>水土保持</t>
    </r>
  </si>
  <si>
    <r>
      <rPr>
        <sz val="12"/>
        <color indexed="8"/>
        <rFont val="Times New Roman"/>
        <charset val="134"/>
      </rPr>
      <t xml:space="preserve">      </t>
    </r>
    <r>
      <rPr>
        <sz val="12"/>
        <color indexed="8"/>
        <rFont val="仿宋_GB2312"/>
        <charset val="134"/>
      </rPr>
      <t>水利建设征地及移民支出</t>
    </r>
  </si>
  <si>
    <r>
      <rPr>
        <sz val="12"/>
        <color indexed="8"/>
        <rFont val="Times New Roman"/>
        <charset val="134"/>
      </rPr>
      <t xml:space="preserve">      </t>
    </r>
    <r>
      <rPr>
        <sz val="12"/>
        <color indexed="8"/>
        <rFont val="仿宋_GB2312"/>
        <charset val="134"/>
      </rPr>
      <t>其他水利支出</t>
    </r>
  </si>
  <si>
    <r>
      <rPr>
        <b/>
        <sz val="12"/>
        <color rgb="FF000000"/>
        <rFont val="Times New Roman"/>
        <charset val="134"/>
      </rPr>
      <t xml:space="preserve">    </t>
    </r>
    <r>
      <rPr>
        <b/>
        <sz val="12"/>
        <color rgb="FF000000"/>
        <rFont val="仿宋_GB2312"/>
        <charset val="134"/>
      </rPr>
      <t>巩固脱贫攻坚成果衔接乡村振兴</t>
    </r>
  </si>
  <si>
    <r>
      <rPr>
        <sz val="12"/>
        <color rgb="FF000000"/>
        <rFont val="Times New Roman"/>
        <charset val="134"/>
      </rPr>
      <t xml:space="preserve">      </t>
    </r>
    <r>
      <rPr>
        <sz val="12"/>
        <color rgb="FF000000"/>
        <rFont val="仿宋_GB2312"/>
        <charset val="134"/>
      </rPr>
      <t>其他巩固脱贫攻坚成果衔接乡村振兴支出</t>
    </r>
  </si>
  <si>
    <r>
      <rPr>
        <b/>
        <sz val="12"/>
        <rFont val="Times New Roman"/>
        <charset val="134"/>
      </rPr>
      <t xml:space="preserve">    </t>
    </r>
    <r>
      <rPr>
        <b/>
        <sz val="12"/>
        <rFont val="仿宋_GB2312"/>
        <charset val="134"/>
      </rPr>
      <t>农村综合改革</t>
    </r>
  </si>
  <si>
    <r>
      <rPr>
        <sz val="12"/>
        <color indexed="8"/>
        <rFont val="Times New Roman"/>
        <charset val="134"/>
      </rPr>
      <t xml:space="preserve">      </t>
    </r>
    <r>
      <rPr>
        <sz val="12"/>
        <color indexed="8"/>
        <rFont val="仿宋_GB2312"/>
        <charset val="134"/>
      </rPr>
      <t>对村级公益事业建设的补助</t>
    </r>
  </si>
  <si>
    <r>
      <rPr>
        <sz val="12"/>
        <color indexed="8"/>
        <rFont val="Times New Roman"/>
        <charset val="134"/>
      </rPr>
      <t xml:space="preserve">      </t>
    </r>
    <r>
      <rPr>
        <sz val="12"/>
        <color indexed="8"/>
        <rFont val="仿宋_GB2312"/>
        <charset val="134"/>
      </rPr>
      <t>对村民委员会和村党支部的补助</t>
    </r>
  </si>
  <si>
    <r>
      <rPr>
        <sz val="12"/>
        <color indexed="8"/>
        <rFont val="Times New Roman"/>
        <charset val="134"/>
      </rPr>
      <t xml:space="preserve">      </t>
    </r>
    <r>
      <rPr>
        <sz val="12"/>
        <color indexed="8"/>
        <rFont val="仿宋_GB2312"/>
        <charset val="134"/>
      </rPr>
      <t>对村集体经济组织的补助</t>
    </r>
  </si>
  <si>
    <r>
      <rPr>
        <b/>
        <sz val="12"/>
        <color indexed="8"/>
        <rFont val="Times New Roman"/>
        <charset val="134"/>
      </rPr>
      <t xml:space="preserve">    </t>
    </r>
    <r>
      <rPr>
        <b/>
        <sz val="12"/>
        <color indexed="8"/>
        <rFont val="仿宋_GB2312"/>
        <charset val="134"/>
      </rPr>
      <t>普惠金融发展支出</t>
    </r>
  </si>
  <si>
    <r>
      <rPr>
        <sz val="12"/>
        <color indexed="8"/>
        <rFont val="Times New Roman"/>
        <charset val="134"/>
      </rPr>
      <t xml:space="preserve">      </t>
    </r>
    <r>
      <rPr>
        <sz val="12"/>
        <color indexed="8"/>
        <rFont val="仿宋_GB2312"/>
        <charset val="134"/>
      </rPr>
      <t>农业保险保费补贴</t>
    </r>
  </si>
  <si>
    <r>
      <rPr>
        <sz val="12"/>
        <color indexed="8"/>
        <rFont val="Times New Roman"/>
        <charset val="134"/>
      </rPr>
      <t xml:space="preserve">      </t>
    </r>
    <r>
      <rPr>
        <sz val="12"/>
        <color indexed="8"/>
        <rFont val="仿宋_GB2312"/>
        <charset val="134"/>
      </rPr>
      <t>其他普惠金融发展支出</t>
    </r>
  </si>
  <si>
    <t xml:space="preserve">  其他农林水支出（款）</t>
  </si>
  <si>
    <t xml:space="preserve">   其他农林水支出（项）</t>
  </si>
  <si>
    <r>
      <rPr>
        <b/>
        <sz val="12"/>
        <color indexed="8"/>
        <rFont val="仿宋_GB2312"/>
        <charset val="134"/>
      </rPr>
      <t>（十二）交通运输支出</t>
    </r>
  </si>
  <si>
    <r>
      <rPr>
        <b/>
        <sz val="12"/>
        <color indexed="8"/>
        <rFont val="Times New Roman"/>
        <charset val="134"/>
      </rPr>
      <t xml:space="preserve">    </t>
    </r>
    <r>
      <rPr>
        <b/>
        <sz val="12"/>
        <color indexed="8"/>
        <rFont val="仿宋_GB2312"/>
        <charset val="134"/>
      </rPr>
      <t>公路水路运输</t>
    </r>
  </si>
  <si>
    <r>
      <rPr>
        <sz val="12"/>
        <color indexed="8"/>
        <rFont val="Times New Roman"/>
        <charset val="134"/>
      </rPr>
      <t xml:space="preserve">      </t>
    </r>
    <r>
      <rPr>
        <sz val="12"/>
        <color indexed="8"/>
        <rFont val="仿宋_GB2312"/>
        <charset val="134"/>
      </rPr>
      <t>公路养护</t>
    </r>
  </si>
  <si>
    <r>
      <rPr>
        <sz val="12"/>
        <color indexed="8"/>
        <rFont val="Times New Roman"/>
        <charset val="134"/>
      </rPr>
      <t xml:space="preserve">      </t>
    </r>
    <r>
      <rPr>
        <sz val="12"/>
        <color indexed="8"/>
        <rFont val="仿宋_GB2312"/>
        <charset val="134"/>
      </rPr>
      <t>海事管理</t>
    </r>
  </si>
  <si>
    <r>
      <rPr>
        <sz val="12"/>
        <color indexed="8"/>
        <rFont val="Times New Roman"/>
        <charset val="134"/>
      </rPr>
      <t xml:space="preserve">      </t>
    </r>
    <r>
      <rPr>
        <sz val="12"/>
        <color indexed="8"/>
        <rFont val="仿宋_GB2312"/>
        <charset val="134"/>
      </rPr>
      <t>其他公路水路运输支出</t>
    </r>
  </si>
  <si>
    <r>
      <rPr>
        <b/>
        <sz val="12"/>
        <color indexed="8"/>
        <rFont val="Times New Roman"/>
        <charset val="134"/>
      </rPr>
      <t xml:space="preserve">    </t>
    </r>
    <r>
      <rPr>
        <b/>
        <sz val="12"/>
        <color indexed="8"/>
        <rFont val="仿宋_GB2312"/>
        <charset val="134"/>
      </rPr>
      <t>邮政业支出</t>
    </r>
  </si>
  <si>
    <r>
      <rPr>
        <sz val="12"/>
        <color indexed="8"/>
        <rFont val="Times New Roman"/>
        <charset val="134"/>
      </rPr>
      <t xml:space="preserve">      </t>
    </r>
    <r>
      <rPr>
        <sz val="12"/>
        <color indexed="8"/>
        <rFont val="仿宋_GB2312"/>
        <charset val="134"/>
      </rPr>
      <t>邮政普遍服务与特殊服务</t>
    </r>
  </si>
  <si>
    <r>
      <rPr>
        <sz val="12"/>
        <rFont val="Times New Roman"/>
        <charset val="134"/>
      </rPr>
      <t xml:space="preserve">      </t>
    </r>
    <r>
      <rPr>
        <sz val="12"/>
        <rFont val="仿宋_GB2312"/>
        <charset val="134"/>
      </rPr>
      <t>其他邮政业支出</t>
    </r>
  </si>
  <si>
    <r>
      <rPr>
        <b/>
        <sz val="12"/>
        <rFont val="Times New Roman"/>
        <charset val="134"/>
      </rPr>
      <t xml:space="preserve">    </t>
    </r>
    <r>
      <rPr>
        <b/>
        <sz val="12"/>
        <rFont val="仿宋_GB2312"/>
        <charset val="134"/>
      </rPr>
      <t>车辆购置税支出</t>
    </r>
  </si>
  <si>
    <r>
      <rPr>
        <sz val="12"/>
        <rFont val="Times New Roman"/>
        <charset val="134"/>
      </rPr>
      <t xml:space="preserve">      </t>
    </r>
    <r>
      <rPr>
        <sz val="12"/>
        <rFont val="仿宋_GB2312"/>
        <charset val="134"/>
      </rPr>
      <t>车辆购置税用于公路等基础设施建设支出</t>
    </r>
  </si>
  <si>
    <t xml:space="preserve">  其他交通运输支出（款）</t>
  </si>
  <si>
    <r>
      <rPr>
        <sz val="12"/>
        <color indexed="8"/>
        <rFont val="Times New Roman"/>
        <charset val="134"/>
      </rPr>
      <t xml:space="preserve">      </t>
    </r>
    <r>
      <rPr>
        <sz val="12"/>
        <color indexed="8"/>
        <rFont val="仿宋_GB2312"/>
        <charset val="134"/>
      </rPr>
      <t>公共交通运营补助</t>
    </r>
  </si>
  <si>
    <r>
      <rPr>
        <sz val="12"/>
        <color indexed="8"/>
        <rFont val="Times New Roman"/>
        <charset val="134"/>
      </rPr>
      <t xml:space="preserve">      </t>
    </r>
    <r>
      <rPr>
        <sz val="12"/>
        <color indexed="8"/>
        <rFont val="仿宋_GB2312"/>
        <charset val="134"/>
      </rPr>
      <t>其他交通运输支出</t>
    </r>
  </si>
  <si>
    <r>
      <rPr>
        <b/>
        <sz val="12"/>
        <color indexed="8"/>
        <rFont val="仿宋_GB2312"/>
        <charset val="134"/>
      </rPr>
      <t>（十三）资源勘探工业信息等支出</t>
    </r>
  </si>
  <si>
    <r>
      <rPr>
        <b/>
        <sz val="12"/>
        <color indexed="8"/>
        <rFont val="Times New Roman"/>
        <charset val="134"/>
      </rPr>
      <t xml:space="preserve">    </t>
    </r>
    <r>
      <rPr>
        <b/>
        <sz val="12"/>
        <color indexed="8"/>
        <rFont val="仿宋_GB2312"/>
        <charset val="134"/>
      </rPr>
      <t>建筑业</t>
    </r>
  </si>
  <si>
    <r>
      <rPr>
        <sz val="12"/>
        <color indexed="8"/>
        <rFont val="Times New Roman"/>
        <charset val="134"/>
      </rPr>
      <t xml:space="preserve">      </t>
    </r>
    <r>
      <rPr>
        <sz val="12"/>
        <color indexed="8"/>
        <rFont val="仿宋_GB2312"/>
        <charset val="134"/>
      </rPr>
      <t>其他建筑业支出</t>
    </r>
  </si>
  <si>
    <r>
      <rPr>
        <b/>
        <sz val="12"/>
        <color indexed="8"/>
        <rFont val="Times New Roman"/>
        <charset val="134"/>
      </rPr>
      <t xml:space="preserve">    </t>
    </r>
    <r>
      <rPr>
        <b/>
        <sz val="12"/>
        <color indexed="8"/>
        <rFont val="仿宋_GB2312"/>
        <charset val="134"/>
      </rPr>
      <t>工业和信息产业监管</t>
    </r>
  </si>
  <si>
    <r>
      <rPr>
        <sz val="12"/>
        <color indexed="8"/>
        <rFont val="Times New Roman"/>
        <charset val="134"/>
      </rPr>
      <t xml:space="preserve">      </t>
    </r>
    <r>
      <rPr>
        <sz val="12"/>
        <color indexed="8"/>
        <rFont val="仿宋_GB2312"/>
        <charset val="134"/>
      </rPr>
      <t>产业发展</t>
    </r>
  </si>
  <si>
    <r>
      <rPr>
        <b/>
        <sz val="12"/>
        <color indexed="8"/>
        <rFont val="Times New Roman"/>
        <charset val="134"/>
      </rPr>
      <t xml:space="preserve">    </t>
    </r>
    <r>
      <rPr>
        <b/>
        <sz val="12"/>
        <color indexed="8"/>
        <rFont val="仿宋_GB2312"/>
        <charset val="134"/>
      </rPr>
      <t>支持中小企业发展和管理支出</t>
    </r>
  </si>
  <si>
    <r>
      <rPr>
        <sz val="12"/>
        <color indexed="8"/>
        <rFont val="Times New Roman"/>
        <charset val="134"/>
      </rPr>
      <t xml:space="preserve">      </t>
    </r>
    <r>
      <rPr>
        <sz val="12"/>
        <color indexed="8"/>
        <rFont val="仿宋_GB2312"/>
        <charset val="134"/>
      </rPr>
      <t>中小企业发展专项</t>
    </r>
  </si>
  <si>
    <r>
      <rPr>
        <sz val="12"/>
        <color indexed="8"/>
        <rFont val="Times New Roman"/>
        <charset val="134"/>
      </rPr>
      <t xml:space="preserve">      </t>
    </r>
    <r>
      <rPr>
        <sz val="12"/>
        <color indexed="8"/>
        <rFont val="仿宋_GB2312"/>
        <charset val="134"/>
      </rPr>
      <t>其他支持中小企业发展和管理支出</t>
    </r>
  </si>
  <si>
    <r>
      <rPr>
        <b/>
        <sz val="12"/>
        <color rgb="FF000000"/>
        <rFont val="Times New Roman"/>
        <charset val="134"/>
      </rPr>
      <t xml:space="preserve">    </t>
    </r>
    <r>
      <rPr>
        <b/>
        <sz val="12"/>
        <color rgb="FF000000"/>
        <rFont val="仿宋_GB2312"/>
        <charset val="134"/>
      </rPr>
      <t>其他资源勘探工业信息等支出（款）</t>
    </r>
  </si>
  <si>
    <r>
      <rPr>
        <sz val="12"/>
        <color rgb="FF000000"/>
        <rFont val="Times New Roman"/>
        <charset val="134"/>
      </rPr>
      <t xml:space="preserve">      </t>
    </r>
    <r>
      <rPr>
        <sz val="12"/>
        <color rgb="FF000000"/>
        <rFont val="仿宋_GB2312"/>
        <charset val="134"/>
      </rPr>
      <t>其他资源勘探工业信息等支出（项）</t>
    </r>
  </si>
  <si>
    <r>
      <rPr>
        <b/>
        <sz val="12"/>
        <color indexed="8"/>
        <rFont val="仿宋_GB2312"/>
        <charset val="134"/>
      </rPr>
      <t>（十四）商业服务业等支出</t>
    </r>
  </si>
  <si>
    <r>
      <rPr>
        <b/>
        <sz val="12"/>
        <color indexed="8"/>
        <rFont val="Times New Roman"/>
        <charset val="134"/>
      </rPr>
      <t xml:space="preserve">    </t>
    </r>
    <r>
      <rPr>
        <b/>
        <sz val="12"/>
        <color indexed="8"/>
        <rFont val="仿宋_GB2312"/>
        <charset val="134"/>
      </rPr>
      <t>商业流通事务</t>
    </r>
  </si>
  <si>
    <r>
      <rPr>
        <sz val="12"/>
        <color indexed="8"/>
        <rFont val="Times New Roman"/>
        <charset val="134"/>
      </rPr>
      <t xml:space="preserve">      </t>
    </r>
    <r>
      <rPr>
        <sz val="12"/>
        <color indexed="8"/>
        <rFont val="仿宋_GB2312"/>
        <charset val="134"/>
      </rPr>
      <t>其他商业流通事务支出</t>
    </r>
  </si>
  <si>
    <r>
      <rPr>
        <b/>
        <sz val="12"/>
        <color indexed="8"/>
        <rFont val="Times New Roman"/>
        <charset val="134"/>
      </rPr>
      <t xml:space="preserve">    </t>
    </r>
    <r>
      <rPr>
        <b/>
        <sz val="12"/>
        <color indexed="8"/>
        <rFont val="仿宋_GB2312"/>
        <charset val="134"/>
      </rPr>
      <t>涉外发展服务支出</t>
    </r>
  </si>
  <si>
    <r>
      <rPr>
        <sz val="12"/>
        <color indexed="8"/>
        <rFont val="Times New Roman"/>
        <charset val="134"/>
      </rPr>
      <t xml:space="preserve">      </t>
    </r>
    <r>
      <rPr>
        <sz val="12"/>
        <color indexed="8"/>
        <rFont val="仿宋_GB2312"/>
        <charset val="134"/>
      </rPr>
      <t>其他涉外发展服务支出</t>
    </r>
  </si>
  <si>
    <t xml:space="preserve">  其他商业服务业等支出（款）</t>
  </si>
  <si>
    <t xml:space="preserve">   其他商业服务业等支出（项）</t>
  </si>
  <si>
    <r>
      <rPr>
        <b/>
        <sz val="12"/>
        <rFont val="仿宋_GB2312"/>
        <charset val="134"/>
      </rPr>
      <t>（十五）金融支出</t>
    </r>
  </si>
  <si>
    <r>
      <rPr>
        <b/>
        <sz val="12"/>
        <rFont val="Times New Roman"/>
        <charset val="134"/>
      </rPr>
      <t xml:space="preserve">    </t>
    </r>
    <r>
      <rPr>
        <b/>
        <sz val="12"/>
        <rFont val="仿宋_GB2312"/>
        <charset val="134"/>
      </rPr>
      <t>金融部门行政支出</t>
    </r>
  </si>
  <si>
    <r>
      <rPr>
        <b/>
        <sz val="12"/>
        <color indexed="8"/>
        <rFont val="仿宋_GB2312"/>
        <charset val="134"/>
      </rPr>
      <t>（十六）自然资源海洋气象等支出</t>
    </r>
  </si>
  <si>
    <r>
      <rPr>
        <b/>
        <sz val="12"/>
        <rFont val="Times New Roman"/>
        <charset val="134"/>
      </rPr>
      <t xml:space="preserve">    </t>
    </r>
    <r>
      <rPr>
        <b/>
        <sz val="12"/>
        <rFont val="仿宋_GB2312"/>
        <charset val="134"/>
      </rPr>
      <t>自然资源事务</t>
    </r>
  </si>
  <si>
    <r>
      <rPr>
        <sz val="12"/>
        <color indexed="8"/>
        <rFont val="Times New Roman"/>
        <charset val="134"/>
      </rPr>
      <t xml:space="preserve">      </t>
    </r>
    <r>
      <rPr>
        <sz val="12"/>
        <color indexed="8"/>
        <rFont val="仿宋_GB2312"/>
        <charset val="134"/>
      </rPr>
      <t>自然资源利用与保护</t>
    </r>
  </si>
  <si>
    <r>
      <rPr>
        <sz val="12"/>
        <rFont val="Times New Roman"/>
        <charset val="134"/>
      </rPr>
      <t xml:space="preserve">      </t>
    </r>
    <r>
      <rPr>
        <sz val="12"/>
        <rFont val="仿宋_GB2312"/>
        <charset val="134"/>
      </rPr>
      <t>海域与海岛管理</t>
    </r>
  </si>
  <si>
    <r>
      <rPr>
        <b/>
        <sz val="12"/>
        <color indexed="8"/>
        <rFont val="Times New Roman"/>
        <charset val="134"/>
      </rPr>
      <t xml:space="preserve">    </t>
    </r>
    <r>
      <rPr>
        <b/>
        <sz val="12"/>
        <color indexed="8"/>
        <rFont val="仿宋_GB2312"/>
        <charset val="134"/>
      </rPr>
      <t>气象事务</t>
    </r>
  </si>
  <si>
    <r>
      <rPr>
        <sz val="12"/>
        <color indexed="8"/>
        <rFont val="Times New Roman"/>
        <charset val="134"/>
      </rPr>
      <t xml:space="preserve">      </t>
    </r>
    <r>
      <rPr>
        <sz val="12"/>
        <color indexed="8"/>
        <rFont val="仿宋_GB2312"/>
        <charset val="134"/>
      </rPr>
      <t>气象服务</t>
    </r>
  </si>
  <si>
    <r>
      <rPr>
        <sz val="12"/>
        <color indexed="8"/>
        <rFont val="Times New Roman"/>
        <charset val="134"/>
      </rPr>
      <t xml:space="preserve">      </t>
    </r>
    <r>
      <rPr>
        <sz val="12"/>
        <color indexed="8"/>
        <rFont val="仿宋_GB2312"/>
        <charset val="134"/>
      </rPr>
      <t>其他气象事务支出</t>
    </r>
  </si>
  <si>
    <t xml:space="preserve">  其他自然资源海洋气象等支出（款）</t>
  </si>
  <si>
    <t xml:space="preserve">   其他自然资源海洋气象等支出（项）</t>
  </si>
  <si>
    <r>
      <rPr>
        <b/>
        <sz val="12"/>
        <color indexed="8"/>
        <rFont val="仿宋_GB2312"/>
        <charset val="134"/>
      </rPr>
      <t>（十七）住房保障支出</t>
    </r>
  </si>
  <si>
    <r>
      <rPr>
        <b/>
        <sz val="12"/>
        <color indexed="8"/>
        <rFont val="Times New Roman"/>
        <charset val="134"/>
      </rPr>
      <t xml:space="preserve">    </t>
    </r>
    <r>
      <rPr>
        <b/>
        <sz val="12"/>
        <color indexed="8"/>
        <rFont val="仿宋_GB2312"/>
        <charset val="134"/>
      </rPr>
      <t>保障性安居工程支出</t>
    </r>
  </si>
  <si>
    <r>
      <rPr>
        <sz val="12"/>
        <color indexed="8"/>
        <rFont val="Times New Roman"/>
        <charset val="134"/>
      </rPr>
      <t xml:space="preserve">      </t>
    </r>
    <r>
      <rPr>
        <sz val="12"/>
        <color indexed="8"/>
        <rFont val="仿宋_GB2312"/>
        <charset val="134"/>
      </rPr>
      <t>农村危房改造</t>
    </r>
  </si>
  <si>
    <r>
      <rPr>
        <sz val="12"/>
        <color indexed="8"/>
        <rFont val="Times New Roman"/>
        <charset val="134"/>
      </rPr>
      <t xml:space="preserve">      </t>
    </r>
    <r>
      <rPr>
        <sz val="12"/>
        <color indexed="8"/>
        <rFont val="仿宋_GB2312"/>
        <charset val="134"/>
      </rPr>
      <t>保障性住房租金补贴</t>
    </r>
  </si>
  <si>
    <r>
      <rPr>
        <sz val="12"/>
        <color indexed="8"/>
        <rFont val="Times New Roman"/>
        <charset val="134"/>
      </rPr>
      <t xml:space="preserve">      </t>
    </r>
    <r>
      <rPr>
        <sz val="12"/>
        <color indexed="8"/>
        <rFont val="仿宋_GB2312"/>
        <charset val="134"/>
      </rPr>
      <t>老旧小区改造</t>
    </r>
  </si>
  <si>
    <r>
      <rPr>
        <b/>
        <sz val="12"/>
        <color indexed="8"/>
        <rFont val="Times New Roman"/>
        <charset val="134"/>
      </rPr>
      <t xml:space="preserve">    </t>
    </r>
    <r>
      <rPr>
        <b/>
        <sz val="12"/>
        <color indexed="8"/>
        <rFont val="仿宋_GB2312"/>
        <charset val="134"/>
      </rPr>
      <t>住房改革支出</t>
    </r>
  </si>
  <si>
    <r>
      <rPr>
        <sz val="12"/>
        <color indexed="8"/>
        <rFont val="Times New Roman"/>
        <charset val="134"/>
      </rPr>
      <t xml:space="preserve">      </t>
    </r>
    <r>
      <rPr>
        <sz val="12"/>
        <color indexed="8"/>
        <rFont val="仿宋_GB2312"/>
        <charset val="134"/>
      </rPr>
      <t>住房公积金</t>
    </r>
  </si>
  <si>
    <r>
      <rPr>
        <b/>
        <sz val="12"/>
        <color indexed="8"/>
        <rFont val="Times New Roman"/>
        <charset val="134"/>
      </rPr>
      <t xml:space="preserve">    </t>
    </r>
    <r>
      <rPr>
        <b/>
        <sz val="12"/>
        <color indexed="8"/>
        <rFont val="仿宋_GB2312"/>
        <charset val="134"/>
      </rPr>
      <t>城乡社区住宅</t>
    </r>
  </si>
  <si>
    <r>
      <rPr>
        <sz val="12"/>
        <color indexed="8"/>
        <rFont val="Times New Roman"/>
        <charset val="134"/>
      </rPr>
      <t xml:space="preserve">      </t>
    </r>
    <r>
      <rPr>
        <sz val="12"/>
        <color indexed="8"/>
        <rFont val="仿宋_GB2312"/>
        <charset val="134"/>
      </rPr>
      <t>其他城乡社区住宅支出</t>
    </r>
  </si>
  <si>
    <r>
      <rPr>
        <b/>
        <sz val="12"/>
        <color indexed="8"/>
        <rFont val="仿宋_GB2312"/>
        <charset val="134"/>
      </rPr>
      <t>（十八）粮油物资储备支出</t>
    </r>
  </si>
  <si>
    <r>
      <rPr>
        <b/>
        <sz val="12"/>
        <color indexed="8"/>
        <rFont val="Times New Roman"/>
        <charset val="134"/>
      </rPr>
      <t xml:space="preserve">    </t>
    </r>
    <r>
      <rPr>
        <b/>
        <sz val="12"/>
        <color indexed="8"/>
        <rFont val="仿宋_GB2312"/>
        <charset val="134"/>
      </rPr>
      <t>粮油物资事务</t>
    </r>
  </si>
  <si>
    <r>
      <rPr>
        <sz val="12"/>
        <color indexed="8"/>
        <rFont val="Times New Roman"/>
        <charset val="134"/>
      </rPr>
      <t xml:space="preserve">      </t>
    </r>
    <r>
      <rPr>
        <sz val="12"/>
        <color indexed="8"/>
        <rFont val="仿宋_GB2312"/>
        <charset val="134"/>
      </rPr>
      <t>粮食风险基金</t>
    </r>
  </si>
  <si>
    <r>
      <rPr>
        <sz val="12"/>
        <color indexed="8"/>
        <rFont val="Times New Roman"/>
        <charset val="134"/>
      </rPr>
      <t xml:space="preserve">      </t>
    </r>
    <r>
      <rPr>
        <sz val="12"/>
        <color indexed="8"/>
        <rFont val="仿宋_GB2312"/>
        <charset val="134"/>
      </rPr>
      <t>其他粮油物资事务支出</t>
    </r>
  </si>
  <si>
    <r>
      <rPr>
        <b/>
        <sz val="12"/>
        <color indexed="8"/>
        <rFont val="仿宋_GB2312"/>
        <charset val="134"/>
      </rPr>
      <t>（十九）灾害防治及应急管理支出</t>
    </r>
  </si>
  <si>
    <r>
      <rPr>
        <b/>
        <sz val="12"/>
        <rFont val="Times New Roman"/>
        <charset val="134"/>
      </rPr>
      <t xml:space="preserve">    </t>
    </r>
    <r>
      <rPr>
        <b/>
        <sz val="12"/>
        <rFont val="仿宋_GB2312"/>
        <charset val="134"/>
      </rPr>
      <t>应急管理事务</t>
    </r>
  </si>
  <si>
    <r>
      <rPr>
        <sz val="12"/>
        <rFont val="Times New Roman"/>
        <charset val="134"/>
      </rPr>
      <t xml:space="preserve">      </t>
    </r>
    <r>
      <rPr>
        <sz val="12"/>
        <rFont val="仿宋_GB2312"/>
        <charset val="134"/>
      </rPr>
      <t>安全监管</t>
    </r>
  </si>
  <si>
    <r>
      <rPr>
        <sz val="12"/>
        <rFont val="Times New Roman"/>
        <charset val="134"/>
      </rPr>
      <t xml:space="preserve">      </t>
    </r>
    <r>
      <rPr>
        <sz val="12"/>
        <rFont val="仿宋_GB2312"/>
        <charset val="134"/>
      </rPr>
      <t>其他应急管理支出</t>
    </r>
  </si>
  <si>
    <r>
      <rPr>
        <b/>
        <sz val="12"/>
        <rFont val="Times New Roman"/>
        <charset val="134"/>
      </rPr>
      <t xml:space="preserve">    </t>
    </r>
    <r>
      <rPr>
        <b/>
        <sz val="12"/>
        <rFont val="仿宋_GB2312"/>
        <charset val="134"/>
      </rPr>
      <t>消防救援事务</t>
    </r>
  </si>
  <si>
    <r>
      <rPr>
        <sz val="12"/>
        <rFont val="Times New Roman"/>
        <charset val="134"/>
      </rPr>
      <t xml:space="preserve">      </t>
    </r>
    <r>
      <rPr>
        <sz val="12"/>
        <rFont val="仿宋_GB2312"/>
        <charset val="134"/>
      </rPr>
      <t>消防应急救援</t>
    </r>
  </si>
  <si>
    <r>
      <rPr>
        <sz val="12"/>
        <rFont val="Times New Roman"/>
        <charset val="134"/>
      </rPr>
      <t xml:space="preserve">      </t>
    </r>
    <r>
      <rPr>
        <sz val="12"/>
        <rFont val="仿宋_GB2312"/>
        <charset val="134"/>
      </rPr>
      <t>其他消防救援事务支出</t>
    </r>
  </si>
  <si>
    <r>
      <rPr>
        <b/>
        <sz val="12"/>
        <rFont val="Times New Roman"/>
        <charset val="134"/>
      </rPr>
      <t xml:space="preserve">    </t>
    </r>
    <r>
      <rPr>
        <b/>
        <sz val="12"/>
        <rFont val="仿宋_GB2312"/>
        <charset val="134"/>
      </rPr>
      <t>其他灾害防治及应急管理支出（款）</t>
    </r>
  </si>
  <si>
    <r>
      <rPr>
        <sz val="12"/>
        <rFont val="Times New Roman"/>
        <charset val="134"/>
      </rPr>
      <t xml:space="preserve">      </t>
    </r>
    <r>
      <rPr>
        <sz val="12"/>
        <rFont val="仿宋_GB2312"/>
        <charset val="134"/>
      </rPr>
      <t>其他灾害防治及应急管理支出（项）</t>
    </r>
  </si>
  <si>
    <r>
      <rPr>
        <b/>
        <sz val="12"/>
        <color indexed="8"/>
        <rFont val="仿宋_GB2312"/>
        <charset val="134"/>
      </rPr>
      <t>（二十）其他支出</t>
    </r>
    <r>
      <rPr>
        <b/>
        <sz val="12"/>
        <color indexed="8"/>
        <rFont val="Times New Roman"/>
        <charset val="134"/>
      </rPr>
      <t>(</t>
    </r>
    <r>
      <rPr>
        <b/>
        <sz val="12"/>
        <color indexed="8"/>
        <rFont val="仿宋_GB2312"/>
        <charset val="134"/>
      </rPr>
      <t>类</t>
    </r>
    <r>
      <rPr>
        <b/>
        <sz val="12"/>
        <color indexed="8"/>
        <rFont val="Times New Roman"/>
        <charset val="134"/>
      </rPr>
      <t>)</t>
    </r>
  </si>
  <si>
    <t xml:space="preserve">  其他支出（款）</t>
  </si>
  <si>
    <t xml:space="preserve">   其他支出（项）</t>
  </si>
  <si>
    <r>
      <rPr>
        <b/>
        <sz val="12"/>
        <color indexed="8"/>
        <rFont val="仿宋_GB2312"/>
        <charset val="134"/>
      </rPr>
      <t>（二十一）债务付息支出</t>
    </r>
  </si>
  <si>
    <r>
      <rPr>
        <b/>
        <sz val="12"/>
        <rFont val="Times New Roman"/>
        <charset val="134"/>
      </rPr>
      <t xml:space="preserve">    </t>
    </r>
    <r>
      <rPr>
        <b/>
        <sz val="12"/>
        <rFont val="仿宋_GB2312"/>
        <charset val="134"/>
      </rPr>
      <t>地方政府一般债务付息支出</t>
    </r>
  </si>
  <si>
    <r>
      <rPr>
        <sz val="12"/>
        <rFont val="Times New Roman"/>
        <charset val="134"/>
      </rPr>
      <t xml:space="preserve">      </t>
    </r>
    <r>
      <rPr>
        <sz val="12"/>
        <rFont val="仿宋_GB2312"/>
        <charset val="134"/>
      </rPr>
      <t>地方政府一般债券付息支出</t>
    </r>
  </si>
  <si>
    <r>
      <rPr>
        <b/>
        <sz val="12"/>
        <color indexed="8"/>
        <rFont val="仿宋_GB2312"/>
        <charset val="134"/>
      </rPr>
      <t>（二十二）债务发行费用支出</t>
    </r>
  </si>
  <si>
    <r>
      <rPr>
        <sz val="12"/>
        <rFont val="Times New Roman"/>
        <charset val="134"/>
      </rPr>
      <t xml:space="preserve">      </t>
    </r>
    <r>
      <rPr>
        <sz val="12"/>
        <rFont val="仿宋_GB2312"/>
        <charset val="134"/>
      </rPr>
      <t>地方政府一般债务发行费用支出</t>
    </r>
  </si>
  <si>
    <r>
      <rPr>
        <b/>
        <sz val="12"/>
        <color indexed="8"/>
        <rFont val="仿宋_GB2312"/>
        <charset val="134"/>
      </rPr>
      <t>二、转移性支出</t>
    </r>
  </si>
  <si>
    <r>
      <rPr>
        <sz val="12"/>
        <color indexed="8"/>
        <rFont val="仿宋_GB2312"/>
        <charset val="134"/>
      </rPr>
      <t>（一）上解支出</t>
    </r>
  </si>
  <si>
    <r>
      <rPr>
        <sz val="12"/>
        <color indexed="8"/>
        <rFont val="仿宋_GB2312"/>
        <charset val="134"/>
      </rPr>
      <t>（二）预备费</t>
    </r>
  </si>
  <si>
    <r>
      <rPr>
        <sz val="12"/>
        <color indexed="8"/>
        <rFont val="仿宋_GB2312"/>
        <charset val="134"/>
      </rPr>
      <t>（三）安排预算稳定调节基金</t>
    </r>
  </si>
  <si>
    <r>
      <rPr>
        <sz val="12"/>
        <color indexed="8"/>
        <rFont val="仿宋_GB2312"/>
        <charset val="134"/>
      </rPr>
      <t>（四）年终结余</t>
    </r>
  </si>
  <si>
    <r>
      <rPr>
        <sz val="12"/>
        <color indexed="8"/>
        <rFont val="仿宋_GB2312"/>
        <charset val="134"/>
      </rPr>
      <t>（五）援助其他地区支出</t>
    </r>
  </si>
  <si>
    <r>
      <rPr>
        <sz val="12"/>
        <color indexed="8"/>
        <rFont val="仿宋_GB2312"/>
        <charset val="134"/>
      </rPr>
      <t>（六）地方政府一般债务还本支出</t>
    </r>
  </si>
  <si>
    <r>
      <rPr>
        <b/>
        <sz val="12"/>
        <color indexed="8"/>
        <rFont val="仿宋_GB2312"/>
        <charset val="134"/>
      </rPr>
      <t>支出合计</t>
    </r>
  </si>
  <si>
    <t>嵊泗县2024年一般公共预算收入（草案）</t>
  </si>
  <si>
    <t>2024年预算数</t>
  </si>
  <si>
    <t xml:space="preserve">收入合计    </t>
  </si>
  <si>
    <r>
      <rPr>
        <sz val="18"/>
        <rFont val="黑体"/>
        <charset val="134"/>
      </rPr>
      <t>嵊泗县</t>
    </r>
    <r>
      <rPr>
        <sz val="18"/>
        <rFont val="Times New Roman"/>
        <charset val="134"/>
      </rPr>
      <t>2024</t>
    </r>
    <r>
      <rPr>
        <sz val="18"/>
        <rFont val="黑体"/>
        <charset val="134"/>
      </rPr>
      <t>年一般公共预算支出</t>
    </r>
    <r>
      <rPr>
        <sz val="18"/>
        <rFont val="Times New Roman"/>
        <charset val="134"/>
      </rPr>
      <t>(</t>
    </r>
    <r>
      <rPr>
        <sz val="18"/>
        <rFont val="黑体"/>
        <charset val="134"/>
      </rPr>
      <t>草案</t>
    </r>
    <r>
      <rPr>
        <sz val="18"/>
        <rFont val="Times New Roman"/>
        <charset val="134"/>
      </rPr>
      <t>)</t>
    </r>
  </si>
  <si>
    <r>
      <rPr>
        <b/>
        <sz val="12"/>
        <rFont val="宋体"/>
        <charset val="134"/>
      </rPr>
      <t>增长</t>
    </r>
    <r>
      <rPr>
        <b/>
        <sz val="12"/>
        <rFont val="Times New Roman"/>
        <charset val="134"/>
      </rPr>
      <t>%</t>
    </r>
  </si>
  <si>
    <r>
      <rPr>
        <b/>
        <sz val="12"/>
        <color rgb="FF000000"/>
        <rFont val="Times New Roman"/>
        <charset val="134"/>
      </rPr>
      <t xml:space="preserve">    </t>
    </r>
    <r>
      <rPr>
        <b/>
        <sz val="12"/>
        <color rgb="FF000000"/>
        <rFont val="仿宋_GB2312"/>
        <charset val="134"/>
      </rPr>
      <t>政府办公厅（室</t>
    </r>
    <r>
      <rPr>
        <b/>
        <sz val="12"/>
        <color rgb="FF000000"/>
        <rFont val="宋体"/>
        <charset val="134"/>
      </rPr>
      <t>）</t>
    </r>
    <r>
      <rPr>
        <b/>
        <sz val="12"/>
        <color rgb="FF000000"/>
        <rFont val="仿宋_GB2312"/>
        <charset val="134"/>
      </rPr>
      <t>及相关机构事务</t>
    </r>
  </si>
  <si>
    <r>
      <rPr>
        <sz val="12"/>
        <color rgb="FF000000"/>
        <rFont val="Times New Roman"/>
        <charset val="134"/>
      </rPr>
      <t xml:space="preserve">      </t>
    </r>
    <r>
      <rPr>
        <sz val="12"/>
        <color rgb="FF000000"/>
        <rFont val="仿宋_GB2312"/>
        <charset val="134"/>
      </rPr>
      <t>其他政府办公厅（室）及相关机构事务支出</t>
    </r>
  </si>
  <si>
    <r>
      <rPr>
        <b/>
        <sz val="12"/>
        <color indexed="8"/>
        <rFont val="Times New Roman"/>
        <charset val="134"/>
      </rPr>
      <t xml:space="preserve">    </t>
    </r>
    <r>
      <rPr>
        <b/>
        <sz val="12"/>
        <color indexed="8"/>
        <rFont val="仿宋_GB2312"/>
        <charset val="134"/>
      </rPr>
      <t>档案事务</t>
    </r>
  </si>
  <si>
    <r>
      <rPr>
        <b/>
        <sz val="12"/>
        <color rgb="FF000000"/>
        <rFont val="Times New Roman"/>
        <charset val="134"/>
      </rPr>
      <t xml:space="preserve">    </t>
    </r>
    <r>
      <rPr>
        <b/>
        <sz val="12"/>
        <color rgb="FF000000"/>
        <rFont val="仿宋_GB2312"/>
        <charset val="134"/>
      </rPr>
      <t>党委办公厅</t>
    </r>
    <r>
      <rPr>
        <b/>
        <sz val="12"/>
        <color rgb="FF000000"/>
        <rFont val="宋体"/>
        <charset val="134"/>
      </rPr>
      <t>（</t>
    </r>
    <r>
      <rPr>
        <b/>
        <sz val="12"/>
        <color rgb="FF000000"/>
        <rFont val="仿宋_GB2312"/>
        <charset val="134"/>
      </rPr>
      <t>室）及相关机构事务</t>
    </r>
  </si>
  <si>
    <r>
      <rPr>
        <sz val="12"/>
        <color rgb="FF000000"/>
        <rFont val="Times New Roman"/>
        <charset val="134"/>
      </rPr>
      <t xml:space="preserve">      </t>
    </r>
    <r>
      <rPr>
        <sz val="12"/>
        <color rgb="FF000000"/>
        <rFont val="仿宋_GB2312"/>
        <charset val="134"/>
      </rPr>
      <t>其他党委办公厅（室）及相关机构事务支出</t>
    </r>
  </si>
  <si>
    <r>
      <rPr>
        <b/>
        <sz val="12"/>
        <color rgb="FF000000"/>
        <rFont val="Times New Roman"/>
        <charset val="134"/>
      </rPr>
      <t xml:space="preserve">    </t>
    </r>
    <r>
      <rPr>
        <b/>
        <sz val="12"/>
        <color rgb="FF000000"/>
        <rFont val="仿宋_GB2312"/>
        <charset val="134"/>
      </rPr>
      <t>其他一般公共服务支出（款）</t>
    </r>
  </si>
  <si>
    <r>
      <rPr>
        <sz val="12"/>
        <color rgb="FF000000"/>
        <rFont val="Times New Roman"/>
        <charset val="134"/>
      </rPr>
      <t xml:space="preserve">      </t>
    </r>
    <r>
      <rPr>
        <sz val="12"/>
        <color rgb="FF000000"/>
        <rFont val="仿宋_GB2312"/>
        <charset val="134"/>
      </rPr>
      <t>其他一般公共服务支出（项）</t>
    </r>
  </si>
  <si>
    <r>
      <rPr>
        <b/>
        <sz val="12"/>
        <color indexed="8"/>
        <rFont val="Times New Roman"/>
        <charset val="134"/>
      </rPr>
      <t xml:space="preserve">    </t>
    </r>
    <r>
      <rPr>
        <b/>
        <sz val="12"/>
        <color indexed="8"/>
        <rFont val="仿宋_GB2312"/>
        <charset val="134"/>
      </rPr>
      <t>其他公共安全支出</t>
    </r>
    <r>
      <rPr>
        <b/>
        <sz val="12"/>
        <color indexed="8"/>
        <rFont val="Times New Roman"/>
        <charset val="134"/>
      </rPr>
      <t>(</t>
    </r>
    <r>
      <rPr>
        <b/>
        <sz val="12"/>
        <color indexed="8"/>
        <rFont val="仿宋_GB2312"/>
        <charset val="134"/>
      </rPr>
      <t>款</t>
    </r>
    <r>
      <rPr>
        <b/>
        <sz val="12"/>
        <color indexed="8"/>
        <rFont val="Times New Roman"/>
        <charset val="134"/>
      </rPr>
      <t>)</t>
    </r>
  </si>
  <si>
    <r>
      <rPr>
        <sz val="12"/>
        <rFont val="Times New Roman"/>
        <charset val="134"/>
      </rPr>
      <t xml:space="preserve">      </t>
    </r>
    <r>
      <rPr>
        <sz val="12"/>
        <rFont val="仿宋_GB2312"/>
        <charset val="134"/>
      </rPr>
      <t>其他公共安全支出</t>
    </r>
    <r>
      <rPr>
        <sz val="12"/>
        <rFont val="Times New Roman"/>
        <charset val="134"/>
      </rPr>
      <t>(</t>
    </r>
    <r>
      <rPr>
        <sz val="12"/>
        <rFont val="仿宋_GB2312"/>
        <charset val="134"/>
      </rPr>
      <t>项）</t>
    </r>
  </si>
  <si>
    <r>
      <rPr>
        <b/>
        <sz val="12"/>
        <color rgb="FF000000"/>
        <rFont val="Times New Roman"/>
        <charset val="134"/>
      </rPr>
      <t xml:space="preserve">    </t>
    </r>
    <r>
      <rPr>
        <b/>
        <sz val="12"/>
        <color rgb="FF000000"/>
        <rFont val="仿宋_GB2312"/>
        <charset val="134"/>
      </rPr>
      <t>其他教育支出（款）</t>
    </r>
  </si>
  <si>
    <r>
      <rPr>
        <sz val="12"/>
        <color rgb="FF000000"/>
        <rFont val="Times New Roman"/>
        <charset val="134"/>
      </rPr>
      <t xml:space="preserve">      </t>
    </r>
    <r>
      <rPr>
        <sz val="12"/>
        <color rgb="FF000000"/>
        <rFont val="仿宋_GB2312"/>
        <charset val="134"/>
      </rPr>
      <t>其他教育支出（项）</t>
    </r>
  </si>
  <si>
    <r>
      <rPr>
        <b/>
        <sz val="12"/>
        <color rgb="FF000000"/>
        <rFont val="Times New Roman"/>
        <charset val="134"/>
      </rPr>
      <t xml:space="preserve">    </t>
    </r>
    <r>
      <rPr>
        <b/>
        <sz val="12"/>
        <color rgb="FF000000"/>
        <rFont val="仿宋_GB2312"/>
        <charset val="134"/>
      </rPr>
      <t>其他科学技术支出（款）</t>
    </r>
  </si>
  <si>
    <r>
      <rPr>
        <sz val="12"/>
        <color rgb="FF000000"/>
        <rFont val="Times New Roman"/>
        <charset val="134"/>
      </rPr>
      <t xml:space="preserve">      </t>
    </r>
    <r>
      <rPr>
        <sz val="12"/>
        <color rgb="FF000000"/>
        <rFont val="仿宋_GB2312"/>
        <charset val="134"/>
      </rPr>
      <t>其他科学技术支出（项）</t>
    </r>
  </si>
  <si>
    <t xml:space="preserve">   就业见习补贴</t>
  </si>
  <si>
    <r>
      <rPr>
        <sz val="12"/>
        <color rgb="FF000000"/>
        <rFont val="Times New Roman"/>
        <charset val="134"/>
      </rPr>
      <t xml:space="preserve">      </t>
    </r>
    <r>
      <rPr>
        <sz val="12"/>
        <color rgb="FF000000"/>
        <rFont val="仿宋_GB2312"/>
        <charset val="134"/>
      </rPr>
      <t>其他就业补助支出</t>
    </r>
  </si>
  <si>
    <r>
      <rPr>
        <sz val="12"/>
        <color indexed="8"/>
        <rFont val="Times New Roman"/>
        <charset val="134"/>
      </rPr>
      <t xml:space="preserve">      </t>
    </r>
    <r>
      <rPr>
        <sz val="12"/>
        <color indexed="8"/>
        <rFont val="仿宋_GB2312"/>
        <charset val="134"/>
      </rPr>
      <t>死亡抚恤</t>
    </r>
  </si>
  <si>
    <r>
      <rPr>
        <b/>
        <sz val="12"/>
        <color rgb="FF000000"/>
        <rFont val="Times New Roman"/>
        <charset val="134"/>
      </rPr>
      <t xml:space="preserve">    </t>
    </r>
    <r>
      <rPr>
        <b/>
        <sz val="12"/>
        <color rgb="FF000000"/>
        <rFont val="仿宋_GB2312"/>
        <charset val="134"/>
      </rPr>
      <t>其他社会保障和就业支出（款）</t>
    </r>
  </si>
  <si>
    <r>
      <rPr>
        <sz val="12"/>
        <color rgb="FF000000"/>
        <rFont val="Times New Roman"/>
        <charset val="134"/>
      </rPr>
      <t xml:space="preserve">      </t>
    </r>
    <r>
      <rPr>
        <sz val="12"/>
        <color rgb="FF000000"/>
        <rFont val="仿宋_GB2312"/>
        <charset val="134"/>
      </rPr>
      <t>其他社会保障和就业支出（项）</t>
    </r>
  </si>
  <si>
    <r>
      <rPr>
        <sz val="12"/>
        <color rgb="FF000000"/>
        <rFont val="Times New Roman"/>
        <charset val="134"/>
      </rPr>
      <t xml:space="preserve">      </t>
    </r>
    <r>
      <rPr>
        <sz val="12"/>
        <color rgb="FF000000"/>
        <rFont val="仿宋_GB2312"/>
        <charset val="134"/>
      </rPr>
      <t>中医（民族）医院</t>
    </r>
  </si>
  <si>
    <r>
      <rPr>
        <b/>
        <sz val="12"/>
        <rFont val="Times New Roman"/>
        <charset val="134"/>
      </rPr>
      <t xml:space="preserve">    </t>
    </r>
    <r>
      <rPr>
        <b/>
        <sz val="12"/>
        <rFont val="仿宋_GB2312"/>
        <charset val="134"/>
      </rPr>
      <t>其他卫生健康支出（款）</t>
    </r>
  </si>
  <si>
    <r>
      <rPr>
        <sz val="12"/>
        <rFont val="Times New Roman"/>
        <charset val="134"/>
      </rPr>
      <t xml:space="preserve">      </t>
    </r>
    <r>
      <rPr>
        <sz val="12"/>
        <rFont val="仿宋_GB2312"/>
        <charset val="134"/>
      </rPr>
      <t>其他卫生健康支出（项）</t>
    </r>
  </si>
  <si>
    <r>
      <rPr>
        <b/>
        <sz val="12"/>
        <color rgb="FF000000"/>
        <rFont val="Times New Roman"/>
        <charset val="134"/>
      </rPr>
      <t xml:space="preserve">    </t>
    </r>
    <r>
      <rPr>
        <b/>
        <sz val="12"/>
        <color rgb="FF000000"/>
        <rFont val="仿宋_GB2312"/>
        <charset val="134"/>
      </rPr>
      <t>能源节约利用（款）</t>
    </r>
  </si>
  <si>
    <r>
      <rPr>
        <sz val="12"/>
        <color rgb="FF000000"/>
        <rFont val="Times New Roman"/>
        <charset val="134"/>
      </rPr>
      <t xml:space="preserve">      </t>
    </r>
    <r>
      <rPr>
        <sz val="12"/>
        <color rgb="FF000000"/>
        <rFont val="仿宋_GB2312"/>
        <charset val="134"/>
      </rPr>
      <t>能源节约利用（项）</t>
    </r>
  </si>
  <si>
    <r>
      <rPr>
        <b/>
        <sz val="12"/>
        <color rgb="FF000000"/>
        <rFont val="Times New Roman"/>
        <charset val="134"/>
      </rPr>
      <t xml:space="preserve">    </t>
    </r>
    <r>
      <rPr>
        <b/>
        <sz val="12"/>
        <color rgb="FF000000"/>
        <rFont val="仿宋_GB2312"/>
        <charset val="134"/>
      </rPr>
      <t>其他节能环保支出（款）</t>
    </r>
  </si>
  <si>
    <r>
      <rPr>
        <sz val="12"/>
        <color rgb="FF000000"/>
        <rFont val="Times New Roman"/>
        <charset val="134"/>
      </rPr>
      <t xml:space="preserve">      </t>
    </r>
    <r>
      <rPr>
        <sz val="12"/>
        <color rgb="FF000000"/>
        <rFont val="仿宋_GB2312"/>
        <charset val="134"/>
      </rPr>
      <t>其他节能环保支出（项）</t>
    </r>
  </si>
  <si>
    <r>
      <rPr>
        <b/>
        <sz val="12"/>
        <color rgb="FF000000"/>
        <rFont val="Times New Roman"/>
        <charset val="134"/>
      </rPr>
      <t xml:space="preserve">    </t>
    </r>
    <r>
      <rPr>
        <b/>
        <sz val="12"/>
        <color rgb="FF000000"/>
        <rFont val="仿宋_GB2312"/>
        <charset val="134"/>
      </rPr>
      <t>城乡社区环境卫生（款）</t>
    </r>
  </si>
  <si>
    <r>
      <rPr>
        <sz val="12"/>
        <color rgb="FF000000"/>
        <rFont val="Times New Roman"/>
        <charset val="134"/>
      </rPr>
      <t xml:space="preserve">      </t>
    </r>
    <r>
      <rPr>
        <sz val="12"/>
        <color rgb="FF000000"/>
        <rFont val="仿宋_GB2312"/>
        <charset val="134"/>
      </rPr>
      <t>城乡社区环境卫生（项）</t>
    </r>
  </si>
  <si>
    <r>
      <rPr>
        <b/>
        <sz val="12"/>
        <color rgb="FF000000"/>
        <rFont val="Times New Roman"/>
        <charset val="134"/>
      </rPr>
      <t xml:space="preserve">    </t>
    </r>
    <r>
      <rPr>
        <b/>
        <sz val="12"/>
        <color rgb="FF000000"/>
        <rFont val="仿宋_GB2312"/>
        <charset val="134"/>
      </rPr>
      <t>其他城乡社区支出（款）</t>
    </r>
  </si>
  <si>
    <r>
      <rPr>
        <sz val="12"/>
        <color rgb="FF000000"/>
        <rFont val="Times New Roman"/>
        <charset val="134"/>
      </rPr>
      <t xml:space="preserve">      </t>
    </r>
    <r>
      <rPr>
        <sz val="12"/>
        <color rgb="FF000000"/>
        <rFont val="仿宋_GB2312"/>
        <charset val="134"/>
      </rPr>
      <t>其他城乡社区支出（项）</t>
    </r>
  </si>
  <si>
    <r>
      <rPr>
        <b/>
        <sz val="12"/>
        <color rgb="FF000000"/>
        <rFont val="Times New Roman"/>
        <charset val="134"/>
      </rPr>
      <t xml:space="preserve">    </t>
    </r>
    <r>
      <rPr>
        <b/>
        <sz val="12"/>
        <color rgb="FF000000"/>
        <rFont val="仿宋_GB2312"/>
        <charset val="134"/>
      </rPr>
      <t>其他农林水支出（款）</t>
    </r>
  </si>
  <si>
    <r>
      <rPr>
        <sz val="12"/>
        <color rgb="FF000000"/>
        <rFont val="Times New Roman"/>
        <charset val="134"/>
      </rPr>
      <t xml:space="preserve">      </t>
    </r>
    <r>
      <rPr>
        <sz val="12"/>
        <color rgb="FF000000"/>
        <rFont val="仿宋_GB2312"/>
        <charset val="134"/>
      </rPr>
      <t>其他农林水支出（项）</t>
    </r>
  </si>
  <si>
    <r>
      <rPr>
        <b/>
        <sz val="12"/>
        <color rgb="FF000000"/>
        <rFont val="Times New Roman"/>
        <charset val="134"/>
      </rPr>
      <t xml:space="preserve">    </t>
    </r>
    <r>
      <rPr>
        <b/>
        <sz val="12"/>
        <color rgb="FF000000"/>
        <rFont val="仿宋_GB2312"/>
        <charset val="134"/>
      </rPr>
      <t>其他交通运输支出（款）</t>
    </r>
  </si>
  <si>
    <r>
      <rPr>
        <b/>
        <sz val="12"/>
        <color indexed="8"/>
        <rFont val="Times New Roman"/>
        <charset val="134"/>
      </rPr>
      <t xml:space="preserve">    </t>
    </r>
    <r>
      <rPr>
        <b/>
        <sz val="12"/>
        <color indexed="8"/>
        <rFont val="仿宋_GB2312"/>
        <charset val="134"/>
      </rPr>
      <t>其他资源勘探工业信息等支出</t>
    </r>
  </si>
  <si>
    <r>
      <rPr>
        <sz val="12"/>
        <color indexed="8"/>
        <rFont val="Times New Roman"/>
        <charset val="134"/>
      </rPr>
      <t xml:space="preserve">      </t>
    </r>
    <r>
      <rPr>
        <sz val="12"/>
        <color indexed="8"/>
        <rFont val="仿宋_GB2312"/>
        <charset val="134"/>
      </rPr>
      <t>其他资源勘探工业信息等支出</t>
    </r>
  </si>
  <si>
    <r>
      <rPr>
        <b/>
        <sz val="12"/>
        <color rgb="FF000000"/>
        <rFont val="Times New Roman"/>
        <charset val="134"/>
      </rPr>
      <t xml:space="preserve">    </t>
    </r>
    <r>
      <rPr>
        <b/>
        <sz val="12"/>
        <color rgb="FF000000"/>
        <rFont val="仿宋_GB2312"/>
        <charset val="134"/>
      </rPr>
      <t>其他商业服务业等支出（款）</t>
    </r>
  </si>
  <si>
    <r>
      <rPr>
        <sz val="12"/>
        <color rgb="FF000000"/>
        <rFont val="Times New Roman"/>
        <charset val="134"/>
      </rPr>
      <t xml:space="preserve">      </t>
    </r>
    <r>
      <rPr>
        <sz val="12"/>
        <color rgb="FF000000"/>
        <rFont val="仿宋_GB2312"/>
        <charset val="134"/>
      </rPr>
      <t>其他商业服务业等支出（项）</t>
    </r>
  </si>
  <si>
    <t>（十五）自然资源海洋气象等支出</t>
  </si>
  <si>
    <r>
      <rPr>
        <b/>
        <sz val="12"/>
        <rFont val="Times New Roman"/>
        <charset val="134"/>
      </rPr>
      <t xml:space="preserve">    </t>
    </r>
    <r>
      <rPr>
        <b/>
        <sz val="12"/>
        <rFont val="仿宋_GB2312"/>
        <charset val="134"/>
      </rPr>
      <t>其他自然资源海洋气象等支出（款）</t>
    </r>
  </si>
  <si>
    <r>
      <rPr>
        <sz val="12"/>
        <rFont val="Times New Roman"/>
        <charset val="134"/>
      </rPr>
      <t xml:space="preserve">      </t>
    </r>
    <r>
      <rPr>
        <sz val="12"/>
        <rFont val="仿宋_GB2312"/>
        <charset val="134"/>
      </rPr>
      <t>其他自然资源海洋气象等支出（项）</t>
    </r>
  </si>
  <si>
    <t>（十六）住房保障支出</t>
  </si>
  <si>
    <t>（十七）粮油物资储备支出</t>
  </si>
  <si>
    <t>（十八）灾害防治及应急管理支出</t>
  </si>
  <si>
    <r>
      <rPr>
        <sz val="12"/>
        <rFont val="Times New Roman"/>
        <charset val="134"/>
      </rPr>
      <t xml:space="preserve">    </t>
    </r>
    <r>
      <rPr>
        <b/>
        <sz val="12"/>
        <rFont val="仿宋_GB2312"/>
        <charset val="134"/>
      </rPr>
      <t>其他灾害防治及应急管理支出（款）</t>
    </r>
  </si>
  <si>
    <t>（十九）其他支出（类）</t>
  </si>
  <si>
    <r>
      <rPr>
        <sz val="12"/>
        <rFont val="Times New Roman"/>
        <charset val="134"/>
      </rPr>
      <t xml:space="preserve">    </t>
    </r>
    <r>
      <rPr>
        <b/>
        <sz val="12"/>
        <color rgb="FF000000"/>
        <rFont val="仿宋_GB2312"/>
        <charset val="134"/>
      </rPr>
      <t>其他支出（款）</t>
    </r>
  </si>
  <si>
    <r>
      <rPr>
        <sz val="12"/>
        <rFont val="Times New Roman"/>
        <charset val="134"/>
      </rPr>
      <t xml:space="preserve">      </t>
    </r>
    <r>
      <rPr>
        <sz val="12"/>
        <color rgb="FF000000"/>
        <rFont val="仿宋_GB2312"/>
        <charset val="134"/>
      </rPr>
      <t>其他支出（项）</t>
    </r>
  </si>
  <si>
    <t>（二十）债务付息支出</t>
  </si>
  <si>
    <r>
      <rPr>
        <sz val="12"/>
        <rFont val="Times New Roman"/>
        <charset val="134"/>
      </rPr>
      <t xml:space="preserve">    </t>
    </r>
    <r>
      <rPr>
        <b/>
        <sz val="12"/>
        <rFont val="仿宋_GB2312"/>
        <charset val="134"/>
      </rPr>
      <t>地方政府一般债务付息支出</t>
    </r>
  </si>
  <si>
    <t>（二十一）债务发行费用支出</t>
  </si>
  <si>
    <t>市本级2017年一般公共预算支出</t>
  </si>
  <si>
    <t>2016年执行数</t>
  </si>
  <si>
    <t>2016年调整后
执行数</t>
  </si>
  <si>
    <t>2017年预算数</t>
  </si>
  <si>
    <t>为上年调整后%</t>
  </si>
  <si>
    <t>一、本级支出</t>
  </si>
  <si>
    <t>（一）一般公共服务支出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</si>
  <si>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</si>
  <si>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</si>
  <si>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</si>
  <si>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</si>
  <si>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</si>
  <si>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</si>
  <si>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</si>
  <si>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</si>
  <si>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</si>
  <si>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</si>
  <si>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</si>
  <si>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</si>
  <si>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</si>
  <si>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</si>
  <si>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</si>
  <si>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</si>
  <si>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</si>
  <si>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</si>
  <si>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</si>
  <si>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</si>
  <si>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</si>
  <si>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</si>
  <si>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</si>
  <si>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</si>
  <si>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</si>
  <si>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</si>
  <si>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</si>
  <si>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</si>
  <si>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</si>
  <si>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</si>
  <si>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</si>
  <si>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</si>
  <si>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</si>
  <si>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</si>
  <si>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</si>
  <si>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</si>
  <si>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</si>
  <si>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</si>
  <si>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</si>
  <si>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</si>
  <si>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</si>
  <si>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</si>
  <si>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</si>
  <si>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</si>
  <si>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</si>
  <si>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</si>
  <si>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</si>
  <si>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</si>
  <si>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</si>
  <si>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</si>
  <si>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</si>
  <si>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</si>
  <si>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</si>
  <si>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</si>
  <si>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</si>
  <si>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</si>
  <si>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</si>
  <si>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</si>
  <si>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</si>
  <si>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</si>
  <si>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</si>
  <si>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</si>
  <si>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</si>
  <si>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</si>
  <si>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</si>
  <si>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</si>
  <si>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</si>
  <si>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</si>
  <si>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</si>
  <si>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</si>
  <si>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</si>
  <si>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</si>
  <si>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</si>
  <si>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</si>
  <si>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</si>
  <si>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</si>
  <si>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</si>
  <si>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</si>
  <si>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</si>
  <si>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</si>
  <si>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</si>
  <si>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</si>
  <si>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</si>
  <si>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</si>
  <si>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</si>
  <si>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</si>
  <si>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</si>
  <si>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</si>
  <si>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</si>
  <si>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</si>
  <si>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</si>
  <si>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</si>
  <si>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</si>
  <si>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</si>
  <si>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</si>
  <si>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</si>
  <si>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</si>
  <si>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</si>
  <si>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</si>
  <si>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</si>
  <si>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</si>
  <si>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</si>
  <si>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</si>
  <si>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</si>
  <si>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</si>
  <si>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 </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</si>
  <si>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</si>
  <si>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</si>
  <si>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</si>
  <si>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</si>
  <si>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</si>
  <si>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</si>
  <si>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</si>
  <si>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</si>
  <si>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</si>
  <si>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</si>
  <si>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</si>
  <si>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</si>
  <si>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</si>
  <si>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</si>
  <si>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</si>
  <si>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</si>
  <si>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</si>
  <si>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</si>
  <si>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</si>
  <si>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</si>
  <si>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</si>
  <si>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</si>
  <si>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</si>
  <si>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</si>
  <si>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</si>
  <si>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</si>
  <si>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</si>
  <si>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</si>
  <si>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</si>
  <si>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</si>
  <si>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</si>
  <si>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</si>
  <si>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</si>
  <si>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</si>
  <si>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其他一般公共服务支出(款)</t>
  </si>
  <si>
    <t xml:space="preserve">      国家赔偿费用支出</t>
  </si>
  <si>
    <t xml:space="preserve">      其他一般公共服务支出(项)</t>
  </si>
  <si>
    <t>（二）国防支出</t>
  </si>
  <si>
    <t>（三）公共安全支出</t>
  </si>
  <si>
    <t xml:space="preserve">    武装警察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</si>
  <si>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</si>
  <si>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</si>
  <si>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</si>
  <si>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</si>
  <si>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</si>
  <si>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</si>
  <si>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</si>
  <si>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</si>
  <si>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</si>
  <si>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海警</t>
  </si>
  <si>
    <t xml:space="preserve">    其他公共安全支出</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</si>
  <si>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</si>
  <si>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</si>
  <si>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</si>
  <si>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</si>
  <si>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</si>
  <si>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</si>
  <si>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</si>
  <si>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</si>
  <si>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</si>
  <si>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</si>
  <si>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</si>
  <si>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</si>
  <si>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</si>
  <si>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</si>
  <si>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</si>
  <si>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</si>
  <si>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</si>
  <si>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</si>
  <si>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</si>
  <si>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</si>
  <si>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</si>
  <si>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</si>
  <si>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</si>
  <si>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</si>
  <si>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</si>
  <si>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</si>
  <si>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</si>
  <si>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</si>
  <si>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</si>
  <si>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</si>
  <si>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</si>
  <si>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</si>
  <si>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</si>
  <si>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</si>
  <si>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</si>
  <si>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</si>
  <si>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</si>
  <si>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</si>
  <si>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</si>
  <si>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</si>
  <si>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</si>
  <si>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</si>
  <si>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</si>
  <si>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</si>
  <si>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</si>
  <si>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</si>
  <si>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</si>
  <si>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</si>
  <si>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</si>
  <si>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</si>
  <si>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</si>
  <si>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</si>
  <si>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（五）科学技术支出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</si>
  <si>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</si>
  <si>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</si>
  <si>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</si>
  <si>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</si>
  <si>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</si>
  <si>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</si>
  <si>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</si>
  <si>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</si>
  <si>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</si>
  <si>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</si>
  <si>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</si>
  <si>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</si>
  <si>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</si>
  <si>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</si>
  <si>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</si>
  <si>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</si>
  <si>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</si>
  <si>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</si>
  <si>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</si>
  <si>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</si>
  <si>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</si>
  <si>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</si>
  <si>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</si>
  <si>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</si>
  <si>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</si>
  <si>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</si>
  <si>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</si>
  <si>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</si>
  <si>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</si>
  <si>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</si>
  <si>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</si>
  <si>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</si>
  <si>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</si>
  <si>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</si>
  <si>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</si>
  <si>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</si>
  <si>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</si>
  <si>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</si>
  <si>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</si>
  <si>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</si>
  <si>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科技重大专项</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</si>
  <si>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</si>
  <si>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</si>
  <si>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</si>
  <si>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</si>
  <si>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</si>
  <si>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</si>
  <si>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</si>
  <si>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（六）文化体育与传媒支出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</si>
  <si>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</si>
  <si>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</si>
  <si>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</si>
  <si>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</si>
  <si>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</si>
  <si>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</si>
  <si>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</si>
  <si>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</si>
  <si>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</si>
  <si>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</si>
  <si>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</si>
  <si>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</si>
  <si>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</si>
  <si>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</si>
  <si>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</si>
  <si>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</si>
  <si>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</si>
  <si>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</si>
  <si>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</si>
  <si>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</si>
  <si>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</si>
  <si>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</si>
  <si>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</si>
  <si>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</si>
  <si>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</si>
  <si>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</si>
  <si>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</si>
  <si>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</si>
  <si>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</si>
  <si>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</si>
  <si>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</si>
  <si>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</si>
  <si>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</si>
  <si>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</si>
  <si>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</si>
  <si>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</si>
  <si>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（七）社会保障和就业支出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</si>
  <si>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</si>
  <si>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</si>
  <si>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</si>
  <si>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</si>
  <si>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</si>
  <si>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</si>
  <si>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</si>
  <si>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</si>
  <si>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劳动人事争议调节仲裁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</si>
  <si>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</si>
  <si>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</si>
  <si>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</si>
  <si>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</si>
  <si>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</si>
  <si>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</si>
  <si>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</si>
  <si>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</si>
  <si>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</si>
  <si>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</si>
  <si>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</si>
  <si>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</si>
  <si>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</si>
  <si>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</si>
  <si>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</si>
  <si>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</si>
  <si>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</si>
  <si>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</si>
  <si>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</si>
  <si>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</si>
  <si>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</si>
  <si>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</si>
  <si>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</si>
  <si>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</si>
  <si>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</si>
  <si>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</si>
  <si>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</si>
  <si>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</si>
  <si>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</si>
  <si>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</si>
  <si>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</si>
  <si>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</si>
  <si>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</si>
  <si>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</si>
  <si>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</si>
  <si>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</si>
  <si>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</si>
  <si>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</si>
  <si>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</si>
  <si>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</si>
  <si>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</si>
  <si>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</si>
  <si>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</si>
  <si>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退伍士兵安置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</si>
  <si>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</si>
  <si>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</si>
  <si>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</si>
  <si>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</si>
  <si>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</si>
  <si>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</si>
  <si>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</si>
  <si>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</si>
  <si>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</si>
  <si>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</si>
  <si>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</si>
  <si>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</si>
  <si>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</si>
  <si>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</si>
  <si>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</si>
  <si>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</si>
  <si>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</si>
  <si>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</si>
  <si>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</si>
  <si>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</si>
  <si>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</si>
  <si>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</si>
  <si>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</si>
  <si>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</si>
  <si>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</si>
  <si>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</si>
  <si>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</si>
  <si>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</si>
  <si>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</si>
  <si>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</si>
  <si>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</si>
  <si>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</si>
  <si>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</si>
  <si>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</si>
  <si>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</si>
  <si>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</si>
  <si>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</si>
  <si>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</si>
  <si>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</si>
  <si>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</si>
  <si>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</si>
  <si>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</si>
  <si>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</si>
  <si>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</si>
  <si>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</si>
  <si>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</si>
  <si>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</si>
  <si>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</si>
  <si>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</si>
  <si>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</si>
  <si>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（八）医疗卫生与计划生育支出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</si>
  <si>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</si>
  <si>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</si>
  <si>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</si>
  <si>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</si>
  <si>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</si>
  <si>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</si>
  <si>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</si>
  <si>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</si>
  <si>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</si>
  <si>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</si>
  <si>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</si>
  <si>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</si>
  <si>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</si>
  <si>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</si>
  <si>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</si>
  <si>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</si>
  <si>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</si>
  <si>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</si>
  <si>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</si>
  <si>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</si>
  <si>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</si>
  <si>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</si>
  <si>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</si>
  <si>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</si>
  <si>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</si>
  <si>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</si>
  <si>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</si>
  <si>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</si>
  <si>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</si>
  <si>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</si>
  <si>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</si>
  <si>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</si>
  <si>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</si>
  <si>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</si>
  <si>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</si>
  <si>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</si>
  <si>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</si>
  <si>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</si>
  <si>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</si>
  <si>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</si>
  <si>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</si>
  <si>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</si>
  <si>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</si>
  <si>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</si>
  <si>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</si>
  <si>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</si>
  <si>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</si>
  <si>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</si>
  <si>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</si>
  <si>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</si>
  <si>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</si>
  <si>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</si>
  <si>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</si>
  <si>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</si>
  <si>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</si>
  <si>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</si>
  <si>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</si>
  <si>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疾病医疗救助</t>
  </si>
  <si>
    <t xml:space="preserve">      其他医疗救助支出</t>
  </si>
  <si>
    <t xml:space="preserve">    优抚对象医疗</t>
  </si>
  <si>
    <t xml:space="preserve">      优抚对象医疗补助</t>
  </si>
  <si>
    <t xml:space="preserve">      其他优抚对象医疗支出</t>
  </si>
  <si>
    <t xml:space="preserve">    其他医疗卫生与计划生育支出</t>
  </si>
  <si>
    <t xml:space="preserve">      其他医疗卫生与计划生育支出</t>
  </si>
  <si>
    <t>（九）节能环保支出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</si>
  <si>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</si>
  <si>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</si>
  <si>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</si>
  <si>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</si>
  <si>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</si>
  <si>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</si>
  <si>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</si>
  <si>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</si>
  <si>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</si>
  <si>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</si>
  <si>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</si>
  <si>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</si>
  <si>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</si>
  <si>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</si>
  <si>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</si>
  <si>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</si>
  <si>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</si>
  <si>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</si>
  <si>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</si>
  <si>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</si>
  <si>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</si>
  <si>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</si>
  <si>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</si>
  <si>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</si>
  <si>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</si>
  <si>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</si>
  <si>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</si>
  <si>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</si>
  <si>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</si>
  <si>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</si>
  <si>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</si>
  <si>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</si>
  <si>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</si>
  <si>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</si>
  <si>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</si>
  <si>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</si>
  <si>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</si>
  <si>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</si>
  <si>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</si>
  <si>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</si>
  <si>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</si>
  <si>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</si>
  <si>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</si>
  <si>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</si>
  <si>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</si>
  <si>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</si>
  <si>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能源节能利用(项)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</si>
  <si>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</si>
  <si>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</si>
  <si>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</si>
  <si>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</si>
  <si>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</si>
  <si>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</si>
  <si>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</si>
  <si>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</si>
  <si>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</si>
  <si>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</si>
  <si>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</si>
  <si>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</si>
  <si>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</si>
  <si>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</si>
  <si>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</si>
  <si>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</si>
  <si>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</si>
  <si>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</si>
  <si>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</si>
  <si>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</si>
  <si>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</si>
  <si>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</si>
  <si>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（十）城乡社区支出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</si>
  <si>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</si>
  <si>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</si>
  <si>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</si>
  <si>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</si>
  <si>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</si>
  <si>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</si>
  <si>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</si>
  <si>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</si>
  <si>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</si>
  <si>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</si>
  <si>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</si>
  <si>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</si>
  <si>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</si>
  <si>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</si>
  <si>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</si>
  <si>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</si>
  <si>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</si>
  <si>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</si>
  <si>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</si>
  <si>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</si>
  <si>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（十一）农林水支出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</si>
  <si>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</si>
  <si>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</si>
  <si>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</si>
  <si>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</si>
  <si>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</si>
  <si>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</si>
  <si>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</si>
  <si>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</si>
  <si>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</si>
  <si>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</si>
  <si>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</si>
  <si>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</si>
  <si>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</si>
  <si>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</si>
  <si>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</si>
  <si>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</si>
  <si>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</si>
  <si>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</si>
  <si>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</si>
  <si>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</si>
  <si>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</si>
  <si>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</si>
  <si>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</si>
  <si>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</si>
  <si>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</si>
  <si>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</si>
  <si>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</si>
  <si>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</si>
  <si>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</si>
  <si>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</si>
  <si>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</si>
  <si>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</si>
  <si>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</si>
  <si>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</si>
  <si>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</si>
  <si>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</si>
  <si>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</si>
  <si>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</si>
  <si>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</si>
  <si>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</si>
  <si>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</si>
  <si>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</si>
  <si>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</si>
  <si>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</si>
  <si>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</si>
  <si>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</si>
  <si>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</si>
  <si>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</si>
  <si>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</si>
  <si>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</si>
  <si>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</si>
  <si>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</si>
  <si>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</si>
  <si>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</si>
  <si>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</si>
  <si>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</si>
  <si>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</si>
  <si>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</si>
  <si>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</si>
  <si>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</si>
  <si>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</si>
  <si>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</si>
  <si>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</si>
  <si>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</si>
  <si>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</si>
  <si>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</si>
  <si>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</si>
  <si>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</si>
  <si>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</si>
  <si>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</si>
  <si>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</si>
  <si>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</si>
  <si>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</si>
  <si>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</si>
  <si>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</si>
  <si>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</si>
  <si>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</si>
  <si>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</si>
  <si>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</si>
  <si>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</si>
  <si>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</si>
  <si>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</si>
  <si>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</si>
  <si>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</si>
  <si>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</si>
  <si>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</si>
  <si>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</si>
  <si>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</si>
  <si>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</si>
  <si>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</si>
  <si>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</si>
  <si>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</si>
  <si>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</si>
  <si>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</si>
  <si>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</si>
  <si>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</si>
  <si>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</si>
  <si>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</si>
  <si>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</si>
  <si>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</si>
  <si>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</si>
  <si>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</si>
  <si>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</si>
  <si>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</si>
  <si>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</si>
  <si>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</si>
  <si>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</si>
  <si>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</si>
  <si>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</si>
  <si>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</si>
  <si>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其他农林水事务支出(款)</t>
  </si>
  <si>
    <t xml:space="preserve">      化解其他公益性乡村债务支出</t>
  </si>
  <si>
    <t xml:space="preserve">      其他农林水事务支出(项)</t>
  </si>
  <si>
    <t>（十二）交通运输支出</t>
  </si>
  <si>
    <t xml:space="preserve">    公路水路运输</t>
  </si>
  <si>
    <t xml:space="preserve">      公路建设</t>
  </si>
  <si>
    <t xml:space="preserve">      公路养护</t>
  </si>
  <si>
    <t xml:space="preserve">      公路运输信息化建设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</si>
  <si>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</si>
  <si>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</si>
  <si>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</si>
  <si>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</si>
  <si>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</si>
  <si>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</si>
  <si>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</si>
  <si>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</si>
  <si>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</si>
  <si>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</si>
  <si>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</si>
  <si>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</si>
  <si>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</si>
  <si>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</si>
  <si>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</si>
  <si>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</si>
  <si>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</si>
  <si>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</si>
  <si>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</si>
  <si>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</si>
  <si>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</si>
  <si>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</si>
  <si>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</si>
  <si>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</si>
  <si>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</si>
  <si>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</si>
  <si>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</si>
  <si>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</si>
  <si>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</si>
  <si>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</si>
  <si>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</si>
  <si>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</si>
  <si>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</si>
  <si>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</si>
  <si>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</si>
  <si>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</si>
  <si>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</si>
  <si>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</si>
  <si>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</si>
  <si>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</si>
  <si>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</si>
  <si>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</si>
  <si>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</si>
  <si>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</si>
  <si>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</si>
  <si>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</si>
  <si>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r>
      <rPr>
        <sz val="9"/>
        <rFont val="宋体"/>
        <charset val="134"/>
      </rPr>
      <t>(十三</t>
    </r>
    <r>
      <rPr>
        <sz val="9"/>
        <rFont val="宋体"/>
        <charset val="134"/>
      </rPr>
      <t>)</t>
    </r>
    <r>
      <rPr>
        <sz val="9"/>
        <rFont val="宋体"/>
        <charset val="134"/>
      </rPr>
      <t>资源勘探信息等支出</t>
    </r>
  </si>
  <si>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</si>
  <si>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</si>
  <si>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</si>
  <si>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</si>
  <si>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</si>
  <si>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</si>
  <si>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</si>
  <si>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</si>
  <si>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</si>
  <si>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</si>
  <si>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</si>
  <si>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</si>
  <si>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</si>
  <si>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</si>
  <si>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</si>
  <si>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</si>
  <si>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</si>
  <si>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</si>
  <si>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</si>
  <si>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</si>
  <si>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</si>
  <si>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</si>
  <si>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</si>
  <si>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</si>
  <si>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</si>
  <si>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</si>
  <si>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</si>
  <si>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</si>
  <si>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</si>
  <si>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</si>
  <si>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</si>
  <si>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</si>
  <si>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</si>
  <si>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</si>
  <si>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</si>
  <si>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</si>
  <si>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</si>
  <si>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</si>
  <si>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</si>
  <si>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</si>
  <si>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</si>
  <si>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</si>
  <si>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</si>
  <si>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</si>
  <si>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</si>
  <si>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</si>
  <si>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</si>
  <si>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</si>
  <si>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</si>
  <si>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</si>
  <si>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</si>
  <si>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</si>
  <si>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</si>
  <si>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（十四）商业服务业等支出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</si>
  <si>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</si>
  <si>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</si>
  <si>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</si>
  <si>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</si>
  <si>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</si>
  <si>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</si>
  <si>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</si>
  <si>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</si>
  <si>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</si>
  <si>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</si>
  <si>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</si>
  <si>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</si>
  <si>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</si>
  <si>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</si>
  <si>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</si>
  <si>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</si>
  <si>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（十五）金融支出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</si>
  <si>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</si>
  <si>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</si>
  <si>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</si>
  <si>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</si>
  <si>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</si>
  <si>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</si>
  <si>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</si>
  <si>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</si>
  <si>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</si>
  <si>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</si>
  <si>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</si>
  <si>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</si>
  <si>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</si>
  <si>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</si>
  <si>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</si>
  <si>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</si>
  <si>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</si>
  <si>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</si>
  <si>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</si>
  <si>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</si>
  <si>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</si>
  <si>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</si>
  <si>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</si>
  <si>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</si>
  <si>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（十六）援助其他地区支出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</si>
  <si>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</si>
  <si>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</si>
  <si>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</si>
  <si>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</si>
  <si>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</si>
  <si>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</si>
  <si>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</si>
  <si>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</si>
  <si>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（十七）国土海洋气象等支出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</si>
  <si>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</si>
  <si>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</si>
  <si>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</si>
  <si>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</si>
  <si>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</si>
  <si>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</si>
  <si>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</si>
  <si>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</si>
  <si>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</si>
  <si>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</si>
  <si>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</si>
  <si>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</si>
  <si>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</si>
  <si>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</si>
  <si>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</si>
  <si>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</si>
  <si>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</si>
  <si>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</si>
  <si>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</si>
  <si>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</si>
  <si>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</si>
  <si>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</si>
  <si>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</si>
  <si>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</si>
  <si>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</si>
  <si>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</si>
  <si>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</si>
  <si>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</si>
  <si>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</si>
  <si>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</si>
  <si>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</si>
  <si>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</si>
  <si>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</si>
  <si>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</si>
  <si>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</si>
  <si>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</si>
  <si>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</si>
  <si>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</si>
  <si>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</si>
  <si>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</si>
  <si>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</si>
  <si>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</si>
  <si>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</si>
  <si>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</si>
  <si>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</si>
  <si>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</si>
  <si>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</si>
  <si>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</si>
  <si>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</si>
  <si>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</si>
  <si>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</si>
  <si>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</si>
  <si>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</si>
  <si>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</si>
  <si>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</si>
  <si>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</si>
  <si>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</si>
  <si>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</si>
  <si>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</si>
  <si>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</si>
  <si>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 xml:space="preserve">      其他国土海洋气象等支出</t>
  </si>
  <si>
    <t>（十八）住房保障支出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</si>
  <si>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</si>
  <si>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</si>
  <si>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</si>
  <si>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</si>
  <si>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</si>
  <si>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</si>
  <si>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</si>
  <si>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</si>
  <si>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</si>
  <si>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</si>
  <si>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</si>
  <si>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</si>
  <si>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</si>
  <si>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</si>
  <si>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</si>
  <si>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</si>
  <si>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</si>
  <si>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（十九）粮油物资储备支出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</si>
  <si>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</si>
  <si>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</si>
  <si>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</si>
  <si>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</si>
  <si>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</si>
  <si>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</si>
  <si>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</si>
  <si>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</si>
  <si>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</si>
  <si>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</si>
  <si>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</si>
  <si>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</si>
  <si>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</si>
  <si>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</si>
  <si>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</si>
  <si>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</si>
  <si>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</si>
  <si>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</si>
  <si>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</si>
  <si>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</si>
  <si>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</si>
  <si>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</si>
  <si>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</si>
  <si>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</si>
  <si>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</si>
  <si>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</si>
  <si>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</si>
  <si>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</si>
  <si>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</si>
  <si>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</si>
  <si>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</si>
  <si>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</si>
  <si>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</si>
  <si>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</si>
  <si>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</si>
  <si>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</si>
  <si>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</si>
  <si>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</si>
  <si>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</si>
  <si>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</si>
  <si>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</si>
  <si>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</si>
  <si>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</si>
  <si>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</si>
  <si>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</si>
  <si>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（二十）其他支出(类)</t>
  </si>
  <si>
    <t>（二十一）债务付息支出</t>
  </si>
  <si>
    <t>（二十二）预备费</t>
  </si>
  <si>
    <t>二、转移性支出</t>
  </si>
  <si>
    <t>（一）上解省级支出</t>
  </si>
  <si>
    <t>（二）对下级补助支出</t>
  </si>
  <si>
    <t>（三）调出资金</t>
  </si>
  <si>
    <t xml:space="preserve">     补充预算稳定调节基金</t>
  </si>
  <si>
    <t xml:space="preserve">     补充预算周转金</t>
  </si>
  <si>
    <t xml:space="preserve">     其他调出资金</t>
  </si>
  <si>
    <t>（四）地方政府一般债务还本支出</t>
  </si>
  <si>
    <t>（五）年终结余</t>
  </si>
  <si>
    <t>嵊泗县2024年一般公共预算基本支出预算表</t>
  </si>
  <si>
    <t>项目</t>
  </si>
  <si>
    <r>
      <rPr>
        <b/>
        <sz val="12"/>
        <rFont val="Times New Roman"/>
        <charset val="134"/>
      </rPr>
      <t>2024</t>
    </r>
    <r>
      <rPr>
        <b/>
        <sz val="12"/>
        <rFont val="宋体"/>
        <charset val="134"/>
      </rPr>
      <t>年预算数</t>
    </r>
  </si>
  <si>
    <t>科目说明</t>
  </si>
  <si>
    <t>基本支出合计</t>
  </si>
  <si>
    <t>一、机关工资福利支出</t>
  </si>
  <si>
    <t xml:space="preserve">  反映机关和参照公务员法管理的事业单位（以下简称参公事业单位）在职职工和编制外长期聘用人员的各类劳动报酬，以及为上述人员缴纳的各项社会保险费等。</t>
  </si>
  <si>
    <t xml:space="preserve">  工资奖金津补贴</t>
  </si>
  <si>
    <t xml:space="preserve">  反映机关和参公事业单位按规定发放的基本工资、津贴补贴、奖金。基本工资、津贴补贴、奖金的说明见部门预算支出经济分类科目说明。</t>
  </si>
  <si>
    <t xml:space="preserve">  社会保障缴费</t>
  </si>
  <si>
    <t xml:space="preserve">  反映机关和参公事业单位为职工缴纳的基本养老保险缴费、职业年金缴费、职工基本医疗保险缴费、公务员医疗补助缴费，以及失业、工伤、生育、大病统筹和其他社会保障缴费。基本养老保险缴费、职业年金缴费、职工基本医疗保险缴费、公务员医疗补助缴费和其他社会保障缴费的说明见部门预算支出经济分类科目说明。</t>
  </si>
  <si>
    <t xml:space="preserve">  住房公积金</t>
  </si>
  <si>
    <t xml:space="preserve">  反映机关和参公事业单位按规定为职工缴纳的住房公积金。</t>
  </si>
  <si>
    <t xml:space="preserve">  其他工资福利支出</t>
  </si>
  <si>
    <t xml:space="preserve">  反映机关和参公事业单位伙食补助费、医疗费和其他工资福利支出。伙食补助费、医疗费和其他工资福利支出的说明见部门预算支出经济分类科目说明。</t>
  </si>
  <si>
    <t>二、机关商品和服务支出</t>
  </si>
  <si>
    <t xml:space="preserve">  反映机关和参公事业单位购买商品和服务的各类支出，不包括用于购置固定资产、战略性和应急性物资储备等资本性支出。</t>
  </si>
  <si>
    <t xml:space="preserve">  办公经费</t>
  </si>
  <si>
    <t xml:space="preserve">  反映机关和参公事业单位的办公费、印刷费、手续费、水费、电费、邮电费、取暖费、物业管理费、差旅费、租赁费、工会经费、福利费、其他交通费用、税金及附加费用。办公费、印刷费、手续费、水费、电费、邮电费、取暖费、物业管理费、差旅费、租赁费、工会经费、福利费、其他交通费用、税金及附加费用的说明见部门预算支出经济分类科目说明。</t>
  </si>
  <si>
    <t xml:space="preserve">  会议费</t>
  </si>
  <si>
    <t xml:space="preserve">  反映机关和参公事业单位会议费支出，包括会议期间按规定开支的住宿费、伙食费、会议场地租金、交通费、文件印刷费、医药费等。</t>
  </si>
  <si>
    <t xml:space="preserve">  培训费</t>
  </si>
  <si>
    <t xml:space="preserve">   反映机关和参公事业单位除因公出国（境）培训费以外的培训费，包括在培训期间发生的师资费、住宿费、伙食费、培训场地费、培训资料费、交通费等各类培训费用。</t>
  </si>
  <si>
    <t xml:space="preserve">  专用材料购置费</t>
  </si>
  <si>
    <t xml:space="preserve">  反映机关和参公事业单位不纳入固定资产核算范围的专用材料费、被装购置费、专用燃料费。专用材料费、被装购置费、专用燃料费的说明见部门预算支出经济分类科目说明。</t>
  </si>
  <si>
    <t xml:space="preserve">  委托业务费</t>
  </si>
  <si>
    <t xml:space="preserve">  反映机关和参公事业单位的咨询费、劳务费、委托业务费。咨询费、劳务费、委托业务费的说明见部门预算支出经济分类科目说明。</t>
  </si>
  <si>
    <t xml:space="preserve">  公务接待费</t>
  </si>
  <si>
    <t xml:space="preserve">  反映机关和参公事业单位按规定开支的各类公务接待（含外宾接待）费用。</t>
  </si>
  <si>
    <t xml:space="preserve">  因公出国（境）费用</t>
  </si>
  <si>
    <t xml:space="preserve">  反映机关和参公事业单位公务出国(境)的国际旅费、国外城市间交通费、住宿费、伙食费、培训费、公杂费等支出。</t>
  </si>
  <si>
    <t xml:space="preserve">  公务用车运行维护费</t>
  </si>
  <si>
    <t xml:space="preserve">  反映机关和参公事业单位按规定保留的公务用车燃料费、维修费、过桥过路费、保险费、安全奖励费用等支出。</t>
  </si>
  <si>
    <t xml:space="preserve">  维修（护）费</t>
  </si>
  <si>
    <t xml:space="preserve">  反映机关和参公事业单位日常开支的固定资产（不包括车船等交通工具）修理和维护费用，网络信息系统运行与维护费用，以及按规定提取的修购基金。</t>
  </si>
  <si>
    <t xml:space="preserve">  其他商品和服务支出</t>
  </si>
  <si>
    <t xml:space="preserve">  反映上述科目未包括的日常公用支出。如诉讼费、国内组织的会员费、来访费、广告宣传费以及离休人员特需费、离退休人员公用经费等。</t>
  </si>
  <si>
    <t>三、机关资本性支出</t>
  </si>
  <si>
    <t xml:space="preserve">  反映机关和参公事业单位资本性支出。切块由发展改革部门安排的基本建设支出中机关和参公事业单位资本性支出不在此科目反映。</t>
  </si>
  <si>
    <t>四、机关资本性支出（基本建设）</t>
  </si>
  <si>
    <t xml:space="preserve">  反映切块由发展改革部门安排的基本建设支出中机关和参公事业单位资本性支出。</t>
  </si>
  <si>
    <t>五、对事业单位经常性补助</t>
  </si>
  <si>
    <t xml:space="preserve">  反映对事业单位（不含参公事业单位）的经常性补助支出。</t>
  </si>
  <si>
    <t xml:space="preserve">  工资福利支出</t>
  </si>
  <si>
    <t xml:space="preserve">  反映对事业单位的工资福利补助支出。</t>
  </si>
  <si>
    <t xml:space="preserve">  商品和服务支出</t>
  </si>
  <si>
    <t xml:space="preserve">  反映对事业单位的商品和服务补助支出。</t>
  </si>
  <si>
    <t xml:space="preserve">  其他对事业单位补助</t>
  </si>
  <si>
    <t xml:space="preserve">  反映对事业单位的其他补助支出。</t>
  </si>
  <si>
    <t>六、对事业单位资本性补助</t>
  </si>
  <si>
    <t xml:space="preserve">  反映对事业单位（不含参公事业单位）的资本性补助支出。</t>
  </si>
  <si>
    <t>七、对企业补助</t>
  </si>
  <si>
    <t xml:space="preserve">  反映政府对各类企业的补助支出。对企业资本性支出不在此科目反映。</t>
  </si>
  <si>
    <t>八、对企业资本性支出</t>
  </si>
  <si>
    <t xml:space="preserve">  反映政府对各类企业的资本性支出。</t>
  </si>
  <si>
    <t>九、对个人和家庭的补助</t>
  </si>
  <si>
    <t xml:space="preserve">  反映政府用于对个人和家庭的补助支出。</t>
  </si>
  <si>
    <t xml:space="preserve">  社会福利和救助</t>
  </si>
  <si>
    <t xml:space="preserve">  反映按规定开支的抚恤金、生活补助、救济费、医疗费补助、奖励金。抚恤金、生活补助、救济费、医疗费补助、奖励金的说明见部门预算支出经济分类科目说明。</t>
  </si>
  <si>
    <t xml:space="preserve">  助学金</t>
  </si>
  <si>
    <t xml:space="preserve">  反映学校学生助学金、奖学金、学生贷款、出国留学（实习）人员生活费，青少年业余体校学员伙食补助费和生活费补贴，按照协议由我方负担或享受我方奖学金的来华留学生、进修生生活费等。</t>
  </si>
  <si>
    <t xml:space="preserve">  个人农业生产补贴</t>
  </si>
  <si>
    <t xml:space="preserve">   反映对个人及新型农业经营主体（包括种粮大户、家庭农场、农民专业合作社等）发放的生产补贴支出，如国家对农民发放的农业生产发展资金以及发放给残疾人的各种生产经营补贴等。</t>
  </si>
  <si>
    <t xml:space="preserve">  离退休费</t>
  </si>
  <si>
    <t xml:space="preserve">  反映离休费、退休费、退职（役）费。离休费、退休费、退职（役）费的说明见部门预算支出经济分类科目说明。</t>
  </si>
  <si>
    <t xml:space="preserve">  其他对个人和家庭补助</t>
  </si>
  <si>
    <t xml:space="preserve">  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</si>
  <si>
    <t>十、对社会保障基金补助</t>
  </si>
  <si>
    <t xml:space="preserve">  反映政府对社会保险基金的补助以及补充全国社会保障基金的支出。</t>
  </si>
  <si>
    <t>十一、债务利息及费用支出</t>
  </si>
  <si>
    <t xml:space="preserve">  反映政府债务利息及费用支出。</t>
  </si>
  <si>
    <t>十二、债务还本支出</t>
  </si>
  <si>
    <t xml:space="preserve">  反映政府债务还本支出。</t>
  </si>
  <si>
    <t>十三、转移性支出</t>
  </si>
  <si>
    <t xml:space="preserve">  反映政府间和不同性质预算间的转移性支出。</t>
  </si>
  <si>
    <t>十四、预备费及预留</t>
  </si>
  <si>
    <t xml:space="preserve">  反映预备费及预留。</t>
  </si>
  <si>
    <t>十五、其他支出</t>
  </si>
  <si>
    <t xml:space="preserve">  反映不能划分到上述经济科目的其他支出。</t>
  </si>
  <si>
    <t>嵊泗县2024年一般公共预算税收返还和转移支付表</t>
  </si>
  <si>
    <t>单位:万元</t>
  </si>
  <si>
    <t>项　　目　　名　　称</t>
  </si>
  <si>
    <t>金额</t>
  </si>
  <si>
    <t>一、税收返还收入合计</t>
  </si>
  <si>
    <t xml:space="preserve"> （一）上划“增值税”净返还</t>
  </si>
  <si>
    <t xml:space="preserve"> （二）上划“企业所得税、个人所得税”基数返还</t>
  </si>
  <si>
    <t xml:space="preserve"> （三）成品油税费改革基数返还</t>
  </si>
  <si>
    <t xml:space="preserve"> （四）消费税基数返还</t>
  </si>
  <si>
    <t xml:space="preserve"> （五）营改增基数返还</t>
  </si>
  <si>
    <t>二、转移支付补助合计</t>
  </si>
  <si>
    <t xml:space="preserve"> （一）省级一般性转移支付补助</t>
  </si>
  <si>
    <t xml:space="preserve">   1.专项转入一般转移支付补助</t>
  </si>
  <si>
    <r>
      <rPr>
        <sz val="14"/>
        <color indexed="8"/>
        <rFont val="宋体"/>
        <charset val="134"/>
      </rPr>
      <t xml:space="preserve">   2</t>
    </r>
    <r>
      <rPr>
        <sz val="14"/>
        <rFont val="宋体"/>
        <charset val="134"/>
      </rPr>
      <t>.其他体制结算补助</t>
    </r>
  </si>
  <si>
    <t xml:space="preserve"> （二）省级专项转移支付补助</t>
  </si>
  <si>
    <t xml:space="preserve"> （三）市级转移支付补助</t>
  </si>
  <si>
    <t>嵊泗县2024年专项转移支付分地区、分项目预算表</t>
  </si>
  <si>
    <t>项目名称</t>
  </si>
  <si>
    <t>菜园镇</t>
  </si>
  <si>
    <t>洋山镇</t>
  </si>
  <si>
    <t>嵊山镇</t>
  </si>
  <si>
    <t>五龙乡</t>
  </si>
  <si>
    <t>枸杞乡</t>
  </si>
  <si>
    <t>黄龙乡</t>
  </si>
  <si>
    <t>花鸟乡</t>
  </si>
  <si>
    <t>注：我县不存在对下的专项转移支付</t>
  </si>
  <si>
    <t>嵊泗县2024年一般公共预算税收返还和一般性转移支付表</t>
  </si>
  <si>
    <t xml:space="preserve"> 一、税收返还支出</t>
  </si>
  <si>
    <t xml:space="preserve">    所得税基数返还支出</t>
  </si>
  <si>
    <t xml:space="preserve">    成品油改革税收返还支出</t>
  </si>
  <si>
    <t xml:space="preserve">    增值税税收返还支出</t>
  </si>
  <si>
    <t xml:space="preserve">    消费税税收返还支出</t>
  </si>
  <si>
    <t xml:space="preserve">    营改增基数返还支出</t>
  </si>
  <si>
    <t xml:space="preserve"> 二、一般性转移支付</t>
  </si>
  <si>
    <t xml:space="preserve">    体制补助支出</t>
  </si>
  <si>
    <t xml:space="preserve">    均衡性转移支付</t>
  </si>
  <si>
    <t xml:space="preserve">    县级基本财力保障机制奖补资金支出</t>
  </si>
  <si>
    <t xml:space="preserve">    结算补助支出</t>
  </si>
  <si>
    <t xml:space="preserve">    成品油价格和税费改革转移支付补助支出</t>
  </si>
  <si>
    <t xml:space="preserve">    其他一般性转移支付支出</t>
  </si>
  <si>
    <t>支 出 合 计</t>
  </si>
  <si>
    <t>注：我县不存在对下的税收返还和一般性转移支付</t>
  </si>
</sst>
</file>

<file path=xl/styles.xml><?xml version="1.0" encoding="utf-8"?>
<styleSheet xmlns="http://schemas.openxmlformats.org/spreadsheetml/2006/main">
  <numFmts count="9">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_ "/>
    <numFmt numFmtId="178" formatCode="0.0"/>
    <numFmt numFmtId="179" formatCode="0.0_ "/>
    <numFmt numFmtId="180" formatCode="0.0_);[Red]\(0.0\)"/>
  </numFmts>
  <fonts count="65">
    <font>
      <sz val="12"/>
      <name val="宋体"/>
      <charset val="134"/>
    </font>
    <font>
      <sz val="18"/>
      <color theme="1"/>
      <name val="创艺简标宋"/>
      <charset val="134"/>
    </font>
    <font>
      <sz val="9"/>
      <name val="宋体"/>
      <charset val="134"/>
    </font>
    <font>
      <b/>
      <sz val="14"/>
      <color theme="1"/>
      <name val="宋体"/>
      <charset val="134"/>
    </font>
    <font>
      <sz val="14"/>
      <name val="宋体"/>
      <charset val="134"/>
    </font>
    <font>
      <sz val="14"/>
      <color theme="1"/>
      <name val="宋体"/>
      <charset val="134"/>
    </font>
    <font>
      <b/>
      <sz val="16"/>
      <color indexed="8"/>
      <name val="仿宋_GB2312"/>
      <charset val="134"/>
    </font>
    <font>
      <sz val="12"/>
      <color indexed="8"/>
      <name val="仿宋_GB2312"/>
      <charset val="134"/>
    </font>
    <font>
      <b/>
      <sz val="14"/>
      <color indexed="8"/>
      <name val="仿宋_GB2312"/>
      <charset val="134"/>
    </font>
    <font>
      <sz val="12"/>
      <name val="Times New Roman"/>
      <charset val="134"/>
    </font>
    <font>
      <b/>
      <sz val="11"/>
      <name val="宋体"/>
      <charset val="134"/>
    </font>
    <font>
      <sz val="12"/>
      <name val="仿宋_GB2312"/>
      <charset val="134"/>
    </font>
    <font>
      <sz val="11"/>
      <name val="宋体"/>
      <charset val="134"/>
    </font>
    <font>
      <sz val="18"/>
      <name val="方正小标宋简体"/>
      <charset val="134"/>
    </font>
    <font>
      <b/>
      <sz val="12"/>
      <name val="Times New Roman"/>
      <charset val="134"/>
    </font>
    <font>
      <b/>
      <sz val="12"/>
      <name val="仿宋_GB2312"/>
      <charset val="134"/>
    </font>
    <font>
      <b/>
      <sz val="9"/>
      <name val="宋体"/>
      <charset val="134"/>
    </font>
    <font>
      <sz val="9"/>
      <name val="黑体"/>
      <charset val="134"/>
    </font>
    <font>
      <sz val="18"/>
      <name val="创艺简标宋"/>
      <charset val="134"/>
    </font>
    <font>
      <sz val="8"/>
      <name val="宋体"/>
      <charset val="134"/>
    </font>
    <font>
      <sz val="12"/>
      <name val="仿宋"/>
      <charset val="134"/>
    </font>
    <font>
      <sz val="18"/>
      <color indexed="8"/>
      <name val="方正小标宋简体"/>
      <charset val="134"/>
    </font>
    <font>
      <b/>
      <sz val="12"/>
      <color indexed="8"/>
      <name val="宋体"/>
      <charset val="134"/>
      <scheme val="minor"/>
    </font>
    <font>
      <b/>
      <sz val="12"/>
      <color indexed="8"/>
      <name val="Times New Roman"/>
      <charset val="134"/>
    </font>
    <font>
      <sz val="12"/>
      <color indexed="8"/>
      <name val="Times New Roman"/>
      <charset val="134"/>
    </font>
    <font>
      <b/>
      <sz val="12"/>
      <color rgb="FF000000"/>
      <name val="Times New Roman"/>
      <charset val="134"/>
    </font>
    <font>
      <sz val="12"/>
      <color rgb="FF000000"/>
      <name val="Times New Roman"/>
      <charset val="134"/>
    </font>
    <font>
      <sz val="12"/>
      <color rgb="FF000000"/>
      <name val="仿宋_GB2312"/>
      <charset val="134"/>
    </font>
    <font>
      <b/>
      <sz val="12"/>
      <color indexed="8"/>
      <name val="仿宋_GB2312"/>
      <charset val="134"/>
    </font>
    <font>
      <b/>
      <sz val="12"/>
      <color rgb="FF000000"/>
      <name val="仿宋_GB2312"/>
      <charset val="134"/>
    </font>
    <font>
      <sz val="9"/>
      <color indexed="8"/>
      <name val="黑体"/>
      <charset val="134"/>
    </font>
    <font>
      <b/>
      <sz val="9"/>
      <color indexed="8"/>
      <name val="宋体"/>
      <charset val="134"/>
    </font>
    <font>
      <sz val="9"/>
      <color indexed="8"/>
      <name val="宋体"/>
      <charset val="134"/>
    </font>
    <font>
      <sz val="9"/>
      <color indexed="10"/>
      <name val="宋体"/>
      <charset val="134"/>
    </font>
    <font>
      <b/>
      <sz val="12"/>
      <color indexed="8"/>
      <name val="宋体"/>
      <charset val="134"/>
    </font>
    <font>
      <sz val="12"/>
      <color indexed="10"/>
      <name val="Times New Roman"/>
      <charset val="134"/>
    </font>
    <font>
      <b/>
      <sz val="12"/>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楷体_GB2312"/>
      <charset val="134"/>
    </font>
    <font>
      <sz val="11"/>
      <color indexed="8"/>
      <name val="宋体"/>
      <charset val="134"/>
    </font>
    <font>
      <sz val="14"/>
      <color indexed="8"/>
      <name val="宋体"/>
      <charset val="134"/>
    </font>
    <font>
      <b/>
      <sz val="12"/>
      <name val="宋体"/>
      <charset val="134"/>
    </font>
    <font>
      <sz val="18"/>
      <name val="黑体"/>
      <charset val="134"/>
    </font>
    <font>
      <sz val="18"/>
      <name val="Times New Roman"/>
      <charset val="134"/>
    </font>
    <font>
      <b/>
      <sz val="12"/>
      <color rgb="FF000000"/>
      <name val="宋体"/>
      <charset val="134"/>
    </font>
    <font>
      <sz val="12"/>
      <color rgb="FF000000"/>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0" fillId="0" borderId="0">
      <alignment vertical="center"/>
    </xf>
    <xf numFmtId="42" fontId="39" fillId="0" borderId="0" applyFont="0" applyFill="0" applyBorder="0" applyAlignment="0" applyProtection="0">
      <alignment vertical="center"/>
    </xf>
    <xf numFmtId="0" fontId="38" fillId="11" borderId="0" applyNumberFormat="0" applyBorder="0" applyAlignment="0" applyProtection="0">
      <alignment vertical="center"/>
    </xf>
    <xf numFmtId="0" fontId="41" fillId="6" borderId="8"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8" fillId="3" borderId="0" applyNumberFormat="0" applyBorder="0" applyAlignment="0" applyProtection="0">
      <alignment vertical="center"/>
    </xf>
    <xf numFmtId="0" fontId="45" fillId="13" borderId="0" applyNumberFormat="0" applyBorder="0" applyAlignment="0" applyProtection="0">
      <alignment vertical="center"/>
    </xf>
    <xf numFmtId="43" fontId="39" fillId="0" borderId="0" applyFont="0" applyFill="0" applyBorder="0" applyAlignment="0" applyProtection="0">
      <alignment vertical="center"/>
    </xf>
    <xf numFmtId="0" fontId="37" fillId="19"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xf numFmtId="0" fontId="48" fillId="0" borderId="0" applyNumberFormat="0" applyFill="0" applyBorder="0" applyAlignment="0" applyProtection="0">
      <alignment vertical="center"/>
    </xf>
    <xf numFmtId="0" fontId="39" fillId="5" borderId="7" applyNumberFormat="0" applyFont="0" applyAlignment="0" applyProtection="0">
      <alignment vertical="center"/>
    </xf>
    <xf numFmtId="0" fontId="37" fillId="2"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10" applyNumberFormat="0" applyFill="0" applyAlignment="0" applyProtection="0">
      <alignment vertical="center"/>
    </xf>
    <xf numFmtId="0" fontId="52" fillId="0" borderId="10" applyNumberFormat="0" applyFill="0" applyAlignment="0" applyProtection="0">
      <alignment vertical="center"/>
    </xf>
    <xf numFmtId="0" fontId="37" fillId="21" borderId="0" applyNumberFormat="0" applyBorder="0" applyAlignment="0" applyProtection="0">
      <alignment vertical="center"/>
    </xf>
    <xf numFmtId="0" fontId="49" fillId="0" borderId="11" applyNumberFormat="0" applyFill="0" applyAlignment="0" applyProtection="0">
      <alignment vertical="center"/>
    </xf>
    <xf numFmtId="0" fontId="37" fillId="10" borderId="0" applyNumberFormat="0" applyBorder="0" applyAlignment="0" applyProtection="0">
      <alignment vertical="center"/>
    </xf>
    <xf numFmtId="0" fontId="53" fillId="24" borderId="12" applyNumberFormat="0" applyAlignment="0" applyProtection="0">
      <alignment vertical="center"/>
    </xf>
    <xf numFmtId="0" fontId="54" fillId="24" borderId="8" applyNumberFormat="0" applyAlignment="0" applyProtection="0">
      <alignment vertical="center"/>
    </xf>
    <xf numFmtId="0" fontId="40" fillId="4" borderId="6" applyNumberFormat="0" applyAlignment="0" applyProtection="0">
      <alignment vertical="center"/>
    </xf>
    <xf numFmtId="0" fontId="38" fillId="20" borderId="0" applyNumberFormat="0" applyBorder="0" applyAlignment="0" applyProtection="0">
      <alignment vertical="center"/>
    </xf>
    <xf numFmtId="0" fontId="37" fillId="17" borderId="0" applyNumberFormat="0" applyBorder="0" applyAlignment="0" applyProtection="0">
      <alignment vertical="center"/>
    </xf>
    <xf numFmtId="0" fontId="44" fillId="0" borderId="9" applyNumberFormat="0" applyFill="0" applyAlignment="0" applyProtection="0">
      <alignment vertical="center"/>
    </xf>
    <xf numFmtId="0" fontId="55" fillId="0" borderId="13" applyNumberFormat="0" applyFill="0" applyAlignment="0" applyProtection="0">
      <alignment vertical="center"/>
    </xf>
    <xf numFmtId="0" fontId="56" fillId="27" borderId="0" applyNumberFormat="0" applyBorder="0" applyAlignment="0" applyProtection="0">
      <alignment vertical="center"/>
    </xf>
    <xf numFmtId="0" fontId="42" fillId="9" borderId="0" applyNumberFormat="0" applyBorder="0" applyAlignment="0" applyProtection="0">
      <alignment vertical="center"/>
    </xf>
    <xf numFmtId="0" fontId="57" fillId="0" borderId="0"/>
    <xf numFmtId="0" fontId="38" fillId="18" borderId="0" applyNumberFormat="0" applyBorder="0" applyAlignment="0" applyProtection="0">
      <alignment vertical="center"/>
    </xf>
    <xf numFmtId="0" fontId="37" fillId="23" borderId="0" applyNumberFormat="0" applyBorder="0" applyAlignment="0" applyProtection="0">
      <alignment vertical="center"/>
    </xf>
    <xf numFmtId="0" fontId="38" fillId="16" borderId="0" applyNumberFormat="0" applyBorder="0" applyAlignment="0" applyProtection="0">
      <alignment vertical="center"/>
    </xf>
    <xf numFmtId="0" fontId="38" fillId="26" borderId="0" applyNumberFormat="0" applyBorder="0" applyAlignment="0" applyProtection="0">
      <alignment vertical="center"/>
    </xf>
    <xf numFmtId="0" fontId="38" fillId="8" borderId="0" applyNumberFormat="0" applyBorder="0" applyAlignment="0" applyProtection="0">
      <alignment vertical="center"/>
    </xf>
    <xf numFmtId="0" fontId="38" fillId="22" borderId="0" applyNumberFormat="0" applyBorder="0" applyAlignment="0" applyProtection="0">
      <alignment vertical="center"/>
    </xf>
    <xf numFmtId="0" fontId="37" fillId="12" borderId="0" applyNumberFormat="0" applyBorder="0" applyAlignment="0" applyProtection="0">
      <alignment vertical="center"/>
    </xf>
    <xf numFmtId="0" fontId="37" fillId="29"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0" borderId="0" applyNumberFormat="0" applyBorder="0" applyAlignment="0" applyProtection="0">
      <alignment vertical="center"/>
    </xf>
    <xf numFmtId="0" fontId="38" fillId="28" borderId="0" applyNumberFormat="0" applyBorder="0" applyAlignment="0" applyProtection="0">
      <alignment vertical="center"/>
    </xf>
    <xf numFmtId="0" fontId="37" fillId="15" borderId="0" applyNumberFormat="0" applyBorder="0" applyAlignment="0" applyProtection="0">
      <alignment vertical="center"/>
    </xf>
    <xf numFmtId="0" fontId="37" fillId="7" borderId="0" applyNumberFormat="0" applyBorder="0" applyAlignment="0" applyProtection="0">
      <alignment vertical="center"/>
    </xf>
    <xf numFmtId="0" fontId="38" fillId="14" borderId="0" applyNumberFormat="0" applyBorder="0" applyAlignment="0" applyProtection="0">
      <alignment vertical="center"/>
    </xf>
    <xf numFmtId="0" fontId="37" fillId="25" borderId="0" applyNumberFormat="0" applyBorder="0" applyAlignment="0" applyProtection="0">
      <alignment vertical="center"/>
    </xf>
    <xf numFmtId="0" fontId="0" fillId="0" borderId="0"/>
    <xf numFmtId="0" fontId="0" fillId="0" borderId="0"/>
    <xf numFmtId="0" fontId="58" fillId="0" borderId="0">
      <alignment vertical="center"/>
    </xf>
    <xf numFmtId="0" fontId="9" fillId="0" borderId="0"/>
    <xf numFmtId="0" fontId="0" fillId="0" borderId="0"/>
  </cellStyleXfs>
  <cellXfs count="142">
    <xf numFmtId="0" fontId="0" fillId="0" borderId="0" xfId="0"/>
    <xf numFmtId="0" fontId="1" fillId="0" borderId="0" xfId="34" applyFont="1" applyFill="1" applyAlignment="1">
      <alignment horizontal="center" vertical="center"/>
    </xf>
    <xf numFmtId="0" fontId="2" fillId="0" borderId="0" xfId="0" applyFont="1" applyAlignment="1"/>
    <xf numFmtId="0" fontId="0" fillId="0" borderId="0" xfId="0" applyFont="1" applyAlignment="1">
      <alignment horizontal="center" vertical="center"/>
    </xf>
    <xf numFmtId="0" fontId="3" fillId="0" borderId="1" xfId="34" applyFont="1" applyFill="1" applyBorder="1" applyAlignment="1">
      <alignment horizontal="center" vertical="center"/>
    </xf>
    <xf numFmtId="0" fontId="3" fillId="0" borderId="1" xfId="34" applyFont="1" applyFill="1" applyBorder="1" applyAlignment="1">
      <alignment horizontal="center" vertical="center" wrapText="1"/>
    </xf>
    <xf numFmtId="0" fontId="4" fillId="0" borderId="1" xfId="0" applyFont="1" applyBorder="1" applyAlignment="1">
      <alignment vertical="center"/>
    </xf>
    <xf numFmtId="0" fontId="5" fillId="0" borderId="1" xfId="0" applyFont="1" applyBorder="1" applyAlignment="1">
      <alignment horizontal="center" vertical="center"/>
    </xf>
    <xf numFmtId="1" fontId="5" fillId="0" borderId="1" xfId="0" applyNumberFormat="1" applyFont="1" applyFill="1" applyBorder="1" applyAlignment="1">
      <alignment vertical="center"/>
    </xf>
    <xf numFmtId="0" fontId="0" fillId="0" borderId="1" xfId="0" applyBorder="1" applyAlignment="1"/>
    <xf numFmtId="1" fontId="5" fillId="0" borderId="1" xfId="0" applyNumberFormat="1" applyFont="1" applyFill="1" applyBorder="1" applyAlignment="1">
      <alignment horizontal="center" vertical="center"/>
    </xf>
    <xf numFmtId="1" fontId="5" fillId="0" borderId="2" xfId="0" applyNumberFormat="1" applyFont="1" applyFill="1" applyBorder="1" applyAlignment="1">
      <alignment vertical="center"/>
    </xf>
    <xf numFmtId="0" fontId="0" fillId="0" borderId="0" xfId="0" applyBorder="1" applyAlignment="1"/>
    <xf numFmtId="0" fontId="6" fillId="0" borderId="0" xfId="0" applyFont="1" applyAlignment="1">
      <alignment horizontal="center" vertical="center"/>
    </xf>
    <xf numFmtId="0" fontId="7" fillId="0" borderId="0" xfId="0" applyFont="1" applyAlignment="1">
      <alignment vertical="center"/>
    </xf>
    <xf numFmtId="0" fontId="8" fillId="0" borderId="1" xfId="0" applyFont="1" applyBorder="1" applyAlignment="1">
      <alignment horizontal="center" vertical="center"/>
    </xf>
    <xf numFmtId="0" fontId="4" fillId="0" borderId="0" xfId="0" applyFont="1" applyAlignment="1">
      <alignment vertical="center"/>
    </xf>
    <xf numFmtId="0" fontId="2" fillId="0" borderId="0" xfId="0" applyFont="1"/>
    <xf numFmtId="0" fontId="9" fillId="0" borderId="1" xfId="0" applyFont="1" applyBorder="1" applyAlignment="1">
      <alignment horizontal="center" vertical="center"/>
    </xf>
    <xf numFmtId="0" fontId="10" fillId="0" borderId="0" xfId="53" applyFont="1" applyFill="1">
      <alignment vertical="center"/>
    </xf>
    <xf numFmtId="0" fontId="11" fillId="0" borderId="0" xfId="53" applyFont="1">
      <alignment vertical="center"/>
    </xf>
    <xf numFmtId="0" fontId="9" fillId="0" borderId="0" xfId="53" applyFont="1">
      <alignment vertical="center"/>
    </xf>
    <xf numFmtId="0" fontId="12" fillId="0" borderId="0" xfId="53" applyFont="1">
      <alignment vertical="center"/>
    </xf>
    <xf numFmtId="0" fontId="13" fillId="0" borderId="0" xfId="34" applyFont="1" applyFill="1" applyAlignment="1">
      <alignment horizontal="center" vertical="center"/>
    </xf>
    <xf numFmtId="0" fontId="0" fillId="0" borderId="0" xfId="53" applyFont="1" applyAlignment="1">
      <alignment horizontal="right" vertical="center"/>
    </xf>
    <xf numFmtId="0" fontId="14" fillId="0" borderId="1" xfId="53" applyFont="1" applyBorder="1" applyAlignment="1">
      <alignment horizontal="center" vertical="center"/>
    </xf>
    <xf numFmtId="0" fontId="15" fillId="0" borderId="1" xfId="53" applyNumberFormat="1" applyFont="1" applyFill="1" applyBorder="1" applyAlignment="1">
      <alignment horizontal="center" vertical="center"/>
    </xf>
    <xf numFmtId="176" fontId="14" fillId="0" borderId="1" xfId="53" applyNumberFormat="1" applyFont="1" applyFill="1" applyBorder="1" applyAlignment="1">
      <alignment horizontal="center" vertical="center" wrapText="1"/>
    </xf>
    <xf numFmtId="0" fontId="16" fillId="0" borderId="1" xfId="53" applyFont="1" applyFill="1" applyBorder="1" applyAlignment="1">
      <alignment vertical="center" wrapText="1"/>
    </xf>
    <xf numFmtId="0" fontId="11" fillId="0" borderId="1" xfId="53" applyNumberFormat="1" applyFont="1" applyFill="1" applyBorder="1" applyAlignment="1">
      <alignment vertical="center"/>
    </xf>
    <xf numFmtId="176" fontId="9" fillId="0" borderId="1" xfId="53" applyNumberFormat="1" applyFont="1" applyFill="1" applyBorder="1" applyAlignment="1">
      <alignment horizontal="center" vertical="center" wrapText="1"/>
    </xf>
    <xf numFmtId="0" fontId="2" fillId="0" borderId="1" xfId="53" applyFont="1" applyFill="1" applyBorder="1" applyAlignment="1">
      <alignment vertical="center" wrapText="1"/>
    </xf>
    <xf numFmtId="0" fontId="2" fillId="0" borderId="1" xfId="0" applyFont="1" applyBorder="1" applyAlignment="1">
      <alignment vertical="center" wrapText="1"/>
    </xf>
    <xf numFmtId="0" fontId="11" fillId="0" borderId="1" xfId="53" applyNumberFormat="1" applyFont="1" applyFill="1" applyBorder="1" applyAlignment="1">
      <alignment vertical="center" wrapText="1"/>
    </xf>
    <xf numFmtId="0" fontId="2" fillId="0" borderId="3" xfId="53" applyNumberFormat="1" applyFont="1" applyFill="1" applyBorder="1" applyAlignment="1">
      <alignment horizontal="left" vertical="top" wrapText="1"/>
    </xf>
    <xf numFmtId="0" fontId="2" fillId="0" borderId="0" xfId="53" applyNumberFormat="1" applyFont="1" applyFill="1" applyBorder="1" applyAlignment="1">
      <alignment horizontal="left" vertical="top" wrapText="1"/>
    </xf>
    <xf numFmtId="0" fontId="17" fillId="0" borderId="0" xfId="0" applyFont="1" applyAlignment="1">
      <alignment vertical="center"/>
    </xf>
    <xf numFmtId="0" fontId="16" fillId="0" borderId="0" xfId="0" applyFont="1" applyAlignment="1">
      <alignment vertical="center"/>
    </xf>
    <xf numFmtId="0" fontId="2" fillId="0" borderId="0" xfId="0" applyFont="1" applyAlignment="1">
      <alignment vertical="center"/>
    </xf>
    <xf numFmtId="0" fontId="2" fillId="0" borderId="0" xfId="0" applyFont="1" applyFill="1" applyAlignment="1">
      <alignment horizontal="center" vertical="center"/>
    </xf>
    <xf numFmtId="0" fontId="18" fillId="0" borderId="0" xfId="34" applyFont="1" applyFill="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1" xfId="34" applyFont="1" applyBorder="1" applyAlignment="1">
      <alignment horizontal="center" vertical="center"/>
    </xf>
    <xf numFmtId="0" fontId="16" fillId="0" borderId="1" xfId="34" applyFont="1" applyBorder="1" applyAlignment="1">
      <alignment horizontal="center" vertical="center" wrapText="1"/>
    </xf>
    <xf numFmtId="0" fontId="16" fillId="0" borderId="1" xfId="0" applyFont="1" applyBorder="1" applyAlignment="1">
      <alignment horizontal="center" vertical="center" wrapText="1"/>
    </xf>
    <xf numFmtId="0" fontId="2" fillId="0" borderId="1" xfId="34" applyFont="1" applyFill="1" applyBorder="1" applyAlignment="1">
      <alignment horizontal="left" vertical="center"/>
    </xf>
    <xf numFmtId="177" fontId="2" fillId="0" borderId="1" xfId="0" applyNumberFormat="1" applyFont="1" applyBorder="1" applyAlignment="1">
      <alignment horizontal="center" vertical="center"/>
    </xf>
    <xf numFmtId="0" fontId="2" fillId="0" borderId="1" xfId="34" applyFont="1" applyBorder="1" applyAlignment="1">
      <alignment horizontal="center" vertical="center"/>
    </xf>
    <xf numFmtId="178" fontId="2" fillId="0" borderId="1" xfId="12" applyNumberFormat="1" applyFont="1" applyFill="1" applyBorder="1" applyAlignment="1">
      <alignment horizontal="center" vertical="center"/>
    </xf>
    <xf numFmtId="1" fontId="2" fillId="0" borderId="1" xfId="1" applyNumberFormat="1" applyFont="1" applyFill="1" applyBorder="1" applyAlignment="1">
      <alignment horizontal="left" vertical="center"/>
    </xf>
    <xf numFmtId="177" fontId="2" fillId="0" borderId="1" xfId="0" applyNumberFormat="1" applyFont="1" applyFill="1" applyBorder="1" applyAlignment="1">
      <alignment horizontal="center" vertical="center"/>
    </xf>
    <xf numFmtId="1" fontId="2" fillId="0" borderId="1" xfId="34"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1" fontId="2" fillId="0" borderId="1" xfId="0" applyNumberFormat="1" applyFont="1" applyBorder="1" applyAlignment="1">
      <alignment vertical="center"/>
    </xf>
    <xf numFmtId="1" fontId="2" fillId="0" borderId="1" xfId="0" applyNumberFormat="1" applyFont="1" applyFill="1" applyBorder="1" applyAlignment="1">
      <alignment horizontal="left" vertical="center"/>
    </xf>
    <xf numFmtId="0" fontId="19" fillId="0" borderId="1" xfId="0" applyFont="1" applyFill="1" applyBorder="1" applyAlignment="1">
      <alignment vertical="center" wrapText="1"/>
    </xf>
    <xf numFmtId="0" fontId="2" fillId="0" borderId="1" xfId="0" applyFont="1" applyFill="1" applyBorder="1" applyAlignment="1">
      <alignment vertical="center"/>
    </xf>
    <xf numFmtId="0" fontId="20" fillId="0" borderId="0" xfId="0" applyFont="1"/>
    <xf numFmtId="0" fontId="21" fillId="0" borderId="0" xfId="34" applyFont="1" applyFill="1" applyAlignment="1">
      <alignment horizontal="center" vertical="center"/>
    </xf>
    <xf numFmtId="0" fontId="11" fillId="0" borderId="0" xfId="0" applyFont="1"/>
    <xf numFmtId="0" fontId="9" fillId="0" borderId="0" xfId="0" applyFont="1"/>
    <xf numFmtId="31" fontId="9" fillId="0" borderId="4" xfId="0" applyNumberFormat="1" applyFont="1" applyFill="1" applyBorder="1" applyAlignment="1">
      <alignment horizontal="center" vertical="center"/>
    </xf>
    <xf numFmtId="0" fontId="22" fillId="0" borderId="1" xfId="34" applyFont="1" applyFill="1" applyBorder="1" applyAlignment="1">
      <alignment horizontal="center" vertical="center"/>
    </xf>
    <xf numFmtId="0" fontId="22" fillId="0" borderId="1" xfId="34"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23" fillId="0" borderId="1" xfId="0" applyNumberFormat="1" applyFont="1" applyFill="1" applyBorder="1" applyAlignment="1" applyProtection="1">
      <alignment vertical="center"/>
    </xf>
    <xf numFmtId="176" fontId="23" fillId="0" borderId="1" xfId="0" applyNumberFormat="1" applyFont="1" applyFill="1" applyBorder="1" applyAlignment="1" applyProtection="1">
      <alignment horizontal="center" vertical="center"/>
    </xf>
    <xf numFmtId="178" fontId="14" fillId="0" borderId="1" xfId="34" applyNumberFormat="1" applyFont="1" applyFill="1" applyBorder="1" applyAlignment="1">
      <alignment horizontal="center" vertical="center"/>
    </xf>
    <xf numFmtId="176" fontId="24" fillId="0" borderId="1" xfId="0" applyNumberFormat="1" applyFont="1" applyFill="1" applyBorder="1" applyAlignment="1" applyProtection="1">
      <alignment horizontal="center" vertical="center"/>
    </xf>
    <xf numFmtId="178" fontId="9" fillId="0" borderId="1" xfId="34" applyNumberFormat="1" applyFont="1" applyFill="1" applyBorder="1" applyAlignment="1">
      <alignment horizontal="center" vertical="center"/>
    </xf>
    <xf numFmtId="0" fontId="24" fillId="0" borderId="1" xfId="0" applyNumberFormat="1" applyFont="1" applyFill="1" applyBorder="1" applyAlignment="1" applyProtection="1">
      <alignment vertical="center"/>
    </xf>
    <xf numFmtId="0" fontId="25" fillId="0" borderId="1" xfId="0" applyNumberFormat="1" applyFont="1" applyFill="1" applyBorder="1" applyAlignment="1" applyProtection="1">
      <alignment vertical="center"/>
    </xf>
    <xf numFmtId="0" fontId="26"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xf numFmtId="176" fontId="9" fillId="0" borderId="1" xfId="0" applyNumberFormat="1" applyFont="1" applyFill="1" applyBorder="1" applyAlignment="1" applyProtection="1">
      <alignment horizontal="center" vertical="center"/>
    </xf>
    <xf numFmtId="177" fontId="2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7" fillId="0" borderId="1" xfId="0" applyNumberFormat="1" applyFont="1" applyFill="1" applyBorder="1" applyAlignment="1" applyProtection="1">
      <alignment vertical="center"/>
    </xf>
    <xf numFmtId="0" fontId="28" fillId="0" borderId="1" xfId="0" applyNumberFormat="1" applyFont="1" applyFill="1" applyBorder="1" applyAlignment="1" applyProtection="1">
      <alignment vertical="center"/>
    </xf>
    <xf numFmtId="0" fontId="2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32" fillId="0" borderId="0" xfId="0" applyFont="1" applyAlignment="1">
      <alignment vertical="center"/>
    </xf>
    <xf numFmtId="0" fontId="32" fillId="0" borderId="0" xfId="0" applyFont="1" applyAlignment="1">
      <alignment horizontal="center" vertical="center"/>
    </xf>
    <xf numFmtId="31" fontId="32" fillId="0" borderId="0" xfId="0" applyNumberFormat="1" applyFont="1" applyBorder="1" applyAlignment="1">
      <alignment horizontal="center" vertical="center"/>
    </xf>
    <xf numFmtId="0" fontId="34" fillId="0" borderId="1" xfId="34" applyFont="1" applyBorder="1" applyAlignment="1">
      <alignment horizontal="center" vertical="center"/>
    </xf>
    <xf numFmtId="0" fontId="34" fillId="0" borderId="1" xfId="34" applyFont="1" applyBorder="1" applyAlignment="1">
      <alignment horizontal="center" vertical="center" wrapText="1"/>
    </xf>
    <xf numFmtId="0" fontId="34" fillId="0" borderId="1" xfId="0" applyFont="1" applyBorder="1" applyAlignment="1">
      <alignment horizontal="center" vertical="center" wrapText="1"/>
    </xf>
    <xf numFmtId="0" fontId="28" fillId="0" borderId="1" xfId="0" applyFont="1" applyBorder="1" applyAlignment="1">
      <alignment horizontal="left" vertical="center"/>
    </xf>
    <xf numFmtId="1" fontId="23" fillId="0" borderId="1" xfId="34" applyNumberFormat="1" applyFont="1" applyFill="1" applyBorder="1" applyAlignment="1">
      <alignment horizontal="center" vertical="center"/>
    </xf>
    <xf numFmtId="178" fontId="23" fillId="0" borderId="1" xfId="12" applyNumberFormat="1" applyFont="1" applyFill="1" applyBorder="1" applyAlignment="1">
      <alignment horizontal="center" vertical="center"/>
    </xf>
    <xf numFmtId="1" fontId="7" fillId="0" borderId="1" xfId="0" applyNumberFormat="1" applyFont="1" applyFill="1" applyBorder="1" applyAlignment="1">
      <alignment vertical="center"/>
    </xf>
    <xf numFmtId="1" fontId="24" fillId="0" borderId="1" xfId="0" applyNumberFormat="1" applyFont="1" applyFill="1" applyBorder="1" applyAlignment="1">
      <alignment horizontal="center" vertical="center"/>
    </xf>
    <xf numFmtId="178" fontId="24" fillId="0" borderId="1" xfId="12" applyNumberFormat="1" applyFont="1" applyFill="1" applyBorder="1" applyAlignment="1">
      <alignment horizontal="center" vertical="center"/>
    </xf>
    <xf numFmtId="0" fontId="26" fillId="0" borderId="5" xfId="0" applyFont="1" applyFill="1" applyBorder="1" applyAlignment="1" applyProtection="1">
      <alignment horizontal="center" vertical="center"/>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177" fontId="23" fillId="0" borderId="1" xfId="0" applyNumberFormat="1" applyFont="1" applyBorder="1" applyAlignment="1">
      <alignment horizontal="center" vertical="center"/>
    </xf>
    <xf numFmtId="1" fontId="28" fillId="0" borderId="1" xfId="0" applyNumberFormat="1" applyFont="1" applyFill="1" applyBorder="1" applyAlignment="1">
      <alignment vertical="center"/>
    </xf>
    <xf numFmtId="177" fontId="23" fillId="0" borderId="1" xfId="0" applyNumberFormat="1" applyFont="1" applyFill="1" applyBorder="1" applyAlignment="1">
      <alignment horizontal="center" vertical="center"/>
    </xf>
    <xf numFmtId="1" fontId="11" fillId="0" borderId="1" xfId="0" applyNumberFormat="1" applyFont="1" applyFill="1" applyBorder="1" applyAlignment="1">
      <alignment vertical="center"/>
    </xf>
    <xf numFmtId="178" fontId="35" fillId="0" borderId="1" xfId="12" applyNumberFormat="1" applyFont="1" applyFill="1" applyBorder="1" applyAlignment="1">
      <alignment horizontal="center" vertical="center"/>
    </xf>
    <xf numFmtId="0" fontId="7" fillId="0" borderId="1" xfId="0" applyFont="1" applyFill="1" applyBorder="1" applyAlignment="1">
      <alignment vertical="center"/>
    </xf>
    <xf numFmtId="0" fontId="28" fillId="0" borderId="1" xfId="34" applyFont="1" applyFill="1" applyBorder="1" applyAlignment="1">
      <alignment horizontal="center" vertical="center"/>
    </xf>
    <xf numFmtId="1" fontId="23" fillId="0" borderId="1" xfId="0" applyNumberFormat="1" applyFont="1" applyFill="1" applyBorder="1" applyAlignment="1">
      <alignment horizontal="center" vertical="center"/>
    </xf>
    <xf numFmtId="177" fontId="23" fillId="0" borderId="1" xfId="34" applyNumberFormat="1" applyFont="1" applyBorder="1" applyAlignment="1">
      <alignment horizontal="center" vertical="center"/>
    </xf>
    <xf numFmtId="31" fontId="7" fillId="0" borderId="0" xfId="0" applyNumberFormat="1" applyFont="1" applyFill="1" applyBorder="1" applyAlignment="1">
      <alignment vertical="center"/>
    </xf>
    <xf numFmtId="31" fontId="9" fillId="0" borderId="0" xfId="0" applyNumberFormat="1" applyFont="1" applyFill="1" applyBorder="1" applyAlignment="1">
      <alignment vertical="center"/>
    </xf>
    <xf numFmtId="31" fontId="24" fillId="0" borderId="0" xfId="0" applyNumberFormat="1" applyFont="1" applyFill="1" applyBorder="1" applyAlignment="1">
      <alignment vertical="center"/>
    </xf>
    <xf numFmtId="0" fontId="36" fillId="0" borderId="1" xfId="34" applyFont="1" applyFill="1" applyBorder="1" applyAlignment="1">
      <alignment horizontal="center" vertical="center" wrapText="1"/>
    </xf>
    <xf numFmtId="179" fontId="36" fillId="0" borderId="1" xfId="0" applyNumberFormat="1" applyFont="1" applyFill="1" applyBorder="1" applyAlignment="1">
      <alignment horizontal="center" vertical="center" wrapText="1"/>
    </xf>
    <xf numFmtId="176" fontId="14" fillId="0" borderId="1" xfId="0" applyNumberFormat="1" applyFont="1" applyFill="1" applyBorder="1" applyAlignment="1" applyProtection="1">
      <alignment horizontal="center" vertical="center"/>
    </xf>
    <xf numFmtId="180" fontId="23" fillId="0" borderId="1" xfId="0" applyNumberFormat="1" applyFont="1" applyFill="1" applyBorder="1" applyAlignment="1" applyProtection="1">
      <alignment horizontal="center" vertical="center"/>
    </xf>
    <xf numFmtId="180" fontId="24"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xf>
    <xf numFmtId="177" fontId="9" fillId="0" borderId="1" xfId="0" applyNumberFormat="1" applyFont="1" applyFill="1" applyBorder="1" applyAlignment="1">
      <alignment horizontal="center" vertical="center"/>
    </xf>
    <xf numFmtId="0" fontId="11" fillId="0" borderId="1" xfId="0" applyNumberFormat="1" applyFont="1" applyFill="1" applyBorder="1" applyAlignment="1" applyProtection="1">
      <alignment vertical="center"/>
    </xf>
    <xf numFmtId="0" fontId="15" fillId="0" borderId="1" xfId="0" applyNumberFormat="1" applyFont="1" applyFill="1" applyBorder="1" applyAlignment="1" applyProtection="1">
      <alignment vertical="center"/>
    </xf>
    <xf numFmtId="0" fontId="23" fillId="0" borderId="1" xfId="0" applyFont="1" applyFill="1" applyBorder="1" applyAlignment="1">
      <alignment vertical="center"/>
    </xf>
    <xf numFmtId="0" fontId="1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vertical="center"/>
    </xf>
    <xf numFmtId="176" fontId="14" fillId="0" borderId="1" xfId="0" applyNumberFormat="1" applyFont="1" applyFill="1" applyBorder="1" applyAlignment="1">
      <alignment horizontal="center" vertical="center"/>
    </xf>
    <xf numFmtId="31" fontId="32" fillId="0" borderId="4" xfId="0" applyNumberFormat="1" applyFont="1" applyBorder="1" applyAlignment="1">
      <alignment horizontal="right" vertical="center"/>
    </xf>
    <xf numFmtId="0" fontId="23" fillId="0" borderId="1" xfId="34" applyFont="1" applyFill="1" applyBorder="1" applyAlignment="1">
      <alignment horizontal="center" vertical="center"/>
    </xf>
    <xf numFmtId="0" fontId="14" fillId="0" borderId="1" xfId="34" applyFont="1" applyFill="1" applyBorder="1" applyAlignment="1">
      <alignment horizontal="center" vertical="center" wrapText="1"/>
    </xf>
    <xf numFmtId="0" fontId="23" fillId="0" borderId="1" xfId="34" applyFont="1" applyFill="1" applyBorder="1" applyAlignment="1">
      <alignment horizontal="center" vertical="center" wrapText="1"/>
    </xf>
    <xf numFmtId="0" fontId="23" fillId="0" borderId="1" xfId="0" applyFont="1" applyFill="1" applyBorder="1" applyAlignment="1">
      <alignment horizontal="center" vertical="center" wrapText="1"/>
    </xf>
    <xf numFmtId="0" fontId="28" fillId="0" borderId="1" xfId="34" applyFont="1" applyFill="1" applyBorder="1" applyAlignment="1">
      <alignment horizontal="left" vertical="center"/>
    </xf>
    <xf numFmtId="1" fontId="7" fillId="0" borderId="1" xfId="0" applyNumberFormat="1" applyFont="1" applyFill="1" applyBorder="1" applyAlignment="1">
      <alignment horizontal="left" vertical="center"/>
    </xf>
    <xf numFmtId="177" fontId="24" fillId="0" borderId="1" xfId="0" applyNumberFormat="1" applyFont="1" applyBorder="1" applyAlignment="1">
      <alignment horizontal="center" vertical="center"/>
    </xf>
    <xf numFmtId="0" fontId="28" fillId="0" borderId="1" xfId="0" applyFont="1" applyFill="1" applyBorder="1" applyAlignment="1">
      <alignment vertical="center"/>
    </xf>
    <xf numFmtId="0" fontId="24" fillId="0" borderId="1" xfId="34" applyFont="1" applyFill="1" applyBorder="1" applyAlignment="1">
      <alignment horizontal="center" vertical="center"/>
    </xf>
    <xf numFmtId="0" fontId="28" fillId="0" borderId="1" xfId="0" applyFont="1" applyFill="1" applyBorder="1" applyAlignment="1">
      <alignment horizontal="center" vertical="center"/>
    </xf>
  </cellXfs>
  <cellStyles count="56">
    <cellStyle name="常规" xfId="0" builtinId="0"/>
    <cellStyle name="常规_Book1_2013年度预算报告附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2000年预计及2001年计划"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5" xfId="53"/>
    <cellStyle name="样式 1" xfId="54"/>
    <cellStyle name="常规 3" xfId="55"/>
  </cellStyles>
  <dxfs count="1">
    <dxf>
      <font>
        <b val="0"/>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showZeros="0" workbookViewId="0">
      <pane ySplit="3" topLeftCell="A28" activePane="bottomLeft" state="frozen"/>
      <selection/>
      <selection pane="bottomLeft" activeCell="J17" sqref="J17"/>
    </sheetView>
  </sheetViews>
  <sheetFormatPr defaultColWidth="9" defaultRowHeight="27.9" customHeight="1" outlineLevelCol="4"/>
  <cols>
    <col min="1" max="1" width="33.9" style="90" customWidth="1"/>
    <col min="2" max="2" width="11.625" style="91" customWidth="1"/>
    <col min="3" max="5" width="11.625" style="90" customWidth="1"/>
    <col min="6" max="16384" width="9" style="90"/>
  </cols>
  <sheetData>
    <row r="1" s="85" customFormat="1" ht="33" customHeight="1" spans="1:5">
      <c r="A1" s="61" t="s">
        <v>0</v>
      </c>
      <c r="B1" s="61"/>
      <c r="C1" s="61"/>
      <c r="D1" s="61"/>
      <c r="E1" s="61"/>
    </row>
    <row r="2" ht="22.2" customHeight="1" spans="4:5">
      <c r="D2" s="131" t="s">
        <v>1</v>
      </c>
      <c r="E2" s="131"/>
    </row>
    <row r="3" ht="37.2" customHeight="1" spans="1:5">
      <c r="A3" s="132" t="s">
        <v>2</v>
      </c>
      <c r="B3" s="133" t="s">
        <v>3</v>
      </c>
      <c r="C3" s="134" t="s">
        <v>4</v>
      </c>
      <c r="D3" s="134" t="s">
        <v>5</v>
      </c>
      <c r="E3" s="135" t="s">
        <v>6</v>
      </c>
    </row>
    <row r="4" s="86" customFormat="1" ht="20.25" customHeight="1" spans="1:5">
      <c r="A4" s="136" t="s">
        <v>7</v>
      </c>
      <c r="B4" s="97">
        <f>B19+B5</f>
        <v>129600</v>
      </c>
      <c r="C4" s="97">
        <f>C19+C5</f>
        <v>124076</v>
      </c>
      <c r="D4" s="98">
        <f t="shared" ref="D4:D25" si="0">C4/B4*100</f>
        <v>95.7376543209877</v>
      </c>
      <c r="E4" s="98">
        <v>43.0996701497013</v>
      </c>
    </row>
    <row r="5" ht="20.4" customHeight="1" spans="1:5">
      <c r="A5" s="99" t="s">
        <v>8</v>
      </c>
      <c r="B5" s="100">
        <f>SUM(B6:B18)</f>
        <v>57580</v>
      </c>
      <c r="C5" s="100">
        <f>SUM(C6:C18)</f>
        <v>54955</v>
      </c>
      <c r="D5" s="101">
        <f t="shared" si="0"/>
        <v>95.4411253907607</v>
      </c>
      <c r="E5" s="101">
        <v>0.372595934320842</v>
      </c>
    </row>
    <row r="6" ht="20.4" customHeight="1" spans="1:5">
      <c r="A6" s="99" t="s">
        <v>9</v>
      </c>
      <c r="B6" s="103">
        <v>28000</v>
      </c>
      <c r="C6" s="102">
        <v>24569</v>
      </c>
      <c r="D6" s="101">
        <f t="shared" si="0"/>
        <v>87.7464285714286</v>
      </c>
      <c r="E6" s="101">
        <v>5.92825730792445</v>
      </c>
    </row>
    <row r="7" ht="20.4" customHeight="1" spans="1:5">
      <c r="A7" s="99" t="s">
        <v>10</v>
      </c>
      <c r="B7" s="103">
        <v>5900</v>
      </c>
      <c r="C7" s="102">
        <v>6287</v>
      </c>
      <c r="D7" s="101">
        <f t="shared" si="0"/>
        <v>106.559322033898</v>
      </c>
      <c r="E7" s="101">
        <v>-4.71354956047287</v>
      </c>
    </row>
    <row r="8" ht="20.4" customHeight="1" spans="1:5">
      <c r="A8" s="99" t="s">
        <v>11</v>
      </c>
      <c r="B8" s="103">
        <v>4500</v>
      </c>
      <c r="C8" s="102">
        <v>4763</v>
      </c>
      <c r="D8" s="101">
        <f t="shared" si="0"/>
        <v>105.844444444444</v>
      </c>
      <c r="E8" s="101">
        <v>73.3891518019658</v>
      </c>
    </row>
    <row r="9" ht="20.4" customHeight="1" spans="1:5">
      <c r="A9" s="99" t="s">
        <v>12</v>
      </c>
      <c r="B9" s="103">
        <v>140</v>
      </c>
      <c r="C9" s="102">
        <v>224</v>
      </c>
      <c r="D9" s="101">
        <f t="shared" si="0"/>
        <v>160</v>
      </c>
      <c r="E9" s="101">
        <v>-74.1935483870968</v>
      </c>
    </row>
    <row r="10" ht="20.4" customHeight="1" spans="1:5">
      <c r="A10" s="99" t="s">
        <v>13</v>
      </c>
      <c r="B10" s="103">
        <v>2050</v>
      </c>
      <c r="C10" s="102">
        <v>1873</v>
      </c>
      <c r="D10" s="101">
        <f t="shared" si="0"/>
        <v>91.3658536585366</v>
      </c>
      <c r="E10" s="101">
        <v>-16.8664003550821</v>
      </c>
    </row>
    <row r="11" ht="20.4" customHeight="1" spans="1:5">
      <c r="A11" s="99" t="s">
        <v>14</v>
      </c>
      <c r="B11" s="103">
        <v>1950</v>
      </c>
      <c r="C11" s="102">
        <v>1993</v>
      </c>
      <c r="D11" s="101">
        <f t="shared" si="0"/>
        <v>102.205128205128</v>
      </c>
      <c r="E11" s="101">
        <v>5.00526870389884</v>
      </c>
    </row>
    <row r="12" ht="20.4" customHeight="1" spans="1:5">
      <c r="A12" s="99" t="s">
        <v>15</v>
      </c>
      <c r="B12" s="103">
        <v>1500</v>
      </c>
      <c r="C12" s="102">
        <v>1734</v>
      </c>
      <c r="D12" s="101">
        <f t="shared" si="0"/>
        <v>115.6</v>
      </c>
      <c r="E12" s="101">
        <v>33.8996138996139</v>
      </c>
    </row>
    <row r="13" ht="20.4" customHeight="1" spans="1:5">
      <c r="A13" s="99" t="s">
        <v>16</v>
      </c>
      <c r="B13" s="103">
        <v>4200</v>
      </c>
      <c r="C13" s="102">
        <v>4216</v>
      </c>
      <c r="D13" s="101">
        <f t="shared" si="0"/>
        <v>100.380952380952</v>
      </c>
      <c r="E13" s="101">
        <v>3.33333333333334</v>
      </c>
    </row>
    <row r="14" ht="20.4" customHeight="1" spans="1:5">
      <c r="A14" s="99" t="s">
        <v>17</v>
      </c>
      <c r="B14" s="103">
        <v>1100</v>
      </c>
      <c r="C14" s="102">
        <v>1195</v>
      </c>
      <c r="D14" s="101">
        <f t="shared" si="0"/>
        <v>108.636363636364</v>
      </c>
      <c r="E14" s="101">
        <v>-66.3853727144866</v>
      </c>
    </row>
    <row r="15" ht="20.4" customHeight="1" spans="1:5">
      <c r="A15" s="99" t="s">
        <v>18</v>
      </c>
      <c r="B15" s="103">
        <v>140</v>
      </c>
      <c r="C15" s="102">
        <v>223</v>
      </c>
      <c r="D15" s="101">
        <f t="shared" si="0"/>
        <v>159.285714285714</v>
      </c>
      <c r="E15" s="101">
        <v>-33.4328358208955</v>
      </c>
    </row>
    <row r="16" ht="20.4" customHeight="1" spans="1:5">
      <c r="A16" s="99" t="s">
        <v>19</v>
      </c>
      <c r="B16" s="103">
        <v>630</v>
      </c>
      <c r="C16" s="102">
        <v>627</v>
      </c>
      <c r="D16" s="101">
        <f t="shared" ref="D16:D18" si="1">C16/B16*100</f>
        <v>99.5238095238095</v>
      </c>
      <c r="E16" s="101">
        <v>335.416666666667</v>
      </c>
    </row>
    <row r="17" ht="20.4" customHeight="1" spans="1:5">
      <c r="A17" s="99" t="s">
        <v>20</v>
      </c>
      <c r="B17" s="103">
        <v>7300</v>
      </c>
      <c r="C17" s="102">
        <v>7078</v>
      </c>
      <c r="D17" s="101">
        <f t="shared" si="1"/>
        <v>96.958904109589</v>
      </c>
      <c r="E17" s="101">
        <v>-0.575923584773136</v>
      </c>
    </row>
    <row r="18" ht="20.4" customHeight="1" spans="1:5">
      <c r="A18" s="137" t="s">
        <v>21</v>
      </c>
      <c r="B18" s="103">
        <v>170</v>
      </c>
      <c r="C18" s="102">
        <v>173</v>
      </c>
      <c r="D18" s="101">
        <f t="shared" si="1"/>
        <v>101.764705882353</v>
      </c>
      <c r="E18" s="101">
        <v>-73.984962406015</v>
      </c>
    </row>
    <row r="19" ht="20.4" customHeight="1" spans="1:5">
      <c r="A19" s="99" t="s">
        <v>22</v>
      </c>
      <c r="B19" s="100">
        <f>B20+B21+B22+B23+B24+B25</f>
        <v>72020</v>
      </c>
      <c r="C19" s="100">
        <f>C20+C21+C22+C23+C24+C25</f>
        <v>69121</v>
      </c>
      <c r="D19" s="100">
        <f t="shared" ref="D19" si="2">D20+D21+D22+D23+D24</f>
        <v>518.211093968506</v>
      </c>
      <c r="E19" s="101">
        <v>116.307307150681</v>
      </c>
    </row>
    <row r="20" ht="20.4" customHeight="1" spans="1:5">
      <c r="A20" s="99" t="s">
        <v>23</v>
      </c>
      <c r="B20" s="103">
        <v>3000</v>
      </c>
      <c r="C20" s="103">
        <v>2873</v>
      </c>
      <c r="D20" s="101">
        <f t="shared" si="0"/>
        <v>95.7666666666667</v>
      </c>
      <c r="E20" s="101">
        <v>-2.9063872930044</v>
      </c>
    </row>
    <row r="21" ht="20.4" customHeight="1" spans="1:5">
      <c r="A21" s="99" t="s">
        <v>24</v>
      </c>
      <c r="B21" s="103">
        <v>1700</v>
      </c>
      <c r="C21" s="103">
        <v>3136</v>
      </c>
      <c r="D21" s="101">
        <f t="shared" si="0"/>
        <v>184.470588235294</v>
      </c>
      <c r="E21" s="101">
        <v>335.555555555556</v>
      </c>
    </row>
    <row r="22" ht="20.4" customHeight="1" spans="1:5">
      <c r="A22" s="99" t="s">
        <v>25</v>
      </c>
      <c r="B22" s="103">
        <v>2300</v>
      </c>
      <c r="C22" s="103">
        <v>976</v>
      </c>
      <c r="D22" s="101">
        <f t="shared" si="0"/>
        <v>42.4347826086957</v>
      </c>
      <c r="E22" s="101">
        <v>-84.1943319838057</v>
      </c>
    </row>
    <row r="23" ht="20.4" customHeight="1" spans="1:5">
      <c r="A23" s="99" t="s">
        <v>26</v>
      </c>
      <c r="B23" s="103">
        <v>64650</v>
      </c>
      <c r="C23" s="103">
        <v>61766</v>
      </c>
      <c r="D23" s="101">
        <f t="shared" si="0"/>
        <v>95.53905645785</v>
      </c>
      <c r="E23" s="101">
        <v>184.622828441086</v>
      </c>
    </row>
    <row r="24" ht="20.4" customHeight="1" spans="1:5">
      <c r="A24" s="99" t="s">
        <v>27</v>
      </c>
      <c r="B24" s="138">
        <v>366</v>
      </c>
      <c r="C24" s="103">
        <v>366</v>
      </c>
      <c r="D24" s="101">
        <f t="shared" si="0"/>
        <v>100</v>
      </c>
      <c r="E24" s="101">
        <v>-8.5</v>
      </c>
    </row>
    <row r="25" s="88" customFormat="1" ht="20.4" customHeight="1" spans="1:5">
      <c r="A25" s="99" t="s">
        <v>28</v>
      </c>
      <c r="B25" s="79">
        <v>4</v>
      </c>
      <c r="C25" s="104">
        <v>4</v>
      </c>
      <c r="D25" s="101">
        <f t="shared" si="0"/>
        <v>100</v>
      </c>
      <c r="E25" s="101"/>
    </row>
    <row r="26" s="86" customFormat="1" ht="20.4" customHeight="1" spans="1:5">
      <c r="A26" s="139" t="s">
        <v>29</v>
      </c>
      <c r="B26" s="107">
        <f>B27+B28+B34+B35+B36+B37</f>
        <v>314000</v>
      </c>
      <c r="C26" s="107">
        <f>C27+C28+C34+C35+C36+C37</f>
        <v>350620</v>
      </c>
      <c r="D26" s="98"/>
      <c r="E26" s="98"/>
    </row>
    <row r="27" ht="20.4" customHeight="1" spans="1:5">
      <c r="A27" s="110" t="s">
        <v>30</v>
      </c>
      <c r="B27" s="104">
        <v>11415</v>
      </c>
      <c r="C27" s="104">
        <v>11415</v>
      </c>
      <c r="D27" s="101"/>
      <c r="E27" s="101"/>
    </row>
    <row r="28" ht="20.4" customHeight="1" spans="1:5">
      <c r="A28" s="110" t="s">
        <v>31</v>
      </c>
      <c r="B28" s="104">
        <f t="shared" ref="B28:C28" si="3">B29+B32+B33</f>
        <v>190340</v>
      </c>
      <c r="C28" s="104">
        <f t="shared" si="3"/>
        <v>178389</v>
      </c>
      <c r="D28" s="101"/>
      <c r="E28" s="101"/>
    </row>
    <row r="29" s="89" customFormat="1" ht="20.4" customHeight="1" spans="1:5">
      <c r="A29" s="108" t="s">
        <v>32</v>
      </c>
      <c r="B29" s="80">
        <v>154340</v>
      </c>
      <c r="C29" s="80">
        <v>146985</v>
      </c>
      <c r="D29" s="101"/>
      <c r="E29" s="101"/>
    </row>
    <row r="30" s="89" customFormat="1" ht="20.4" customHeight="1" spans="1:5">
      <c r="A30" s="108" t="s">
        <v>33</v>
      </c>
      <c r="B30" s="80">
        <v>45000</v>
      </c>
      <c r="C30" s="80">
        <v>56627</v>
      </c>
      <c r="D30" s="101"/>
      <c r="E30" s="101"/>
    </row>
    <row r="31" s="89" customFormat="1" ht="20.4" customHeight="1" spans="1:5">
      <c r="A31" s="108" t="s">
        <v>34</v>
      </c>
      <c r="B31" s="80">
        <v>109340</v>
      </c>
      <c r="C31" s="80">
        <v>90358</v>
      </c>
      <c r="D31" s="101"/>
      <c r="E31" s="101"/>
    </row>
    <row r="32" s="89" customFormat="1" ht="20.4" customHeight="1" spans="1:5">
      <c r="A32" s="108" t="s">
        <v>35</v>
      </c>
      <c r="B32" s="80">
        <v>22000</v>
      </c>
      <c r="C32" s="80">
        <v>18604</v>
      </c>
      <c r="D32" s="101"/>
      <c r="E32" s="101"/>
    </row>
    <row r="33" s="89" customFormat="1" ht="20.4" customHeight="1" spans="1:5">
      <c r="A33" s="108" t="s">
        <v>36</v>
      </c>
      <c r="B33" s="80">
        <v>14000</v>
      </c>
      <c r="C33" s="80">
        <v>12800</v>
      </c>
      <c r="D33" s="101"/>
      <c r="E33" s="101"/>
    </row>
    <row r="34" ht="20.4" customHeight="1" spans="1:5">
      <c r="A34" s="110" t="s">
        <v>37</v>
      </c>
      <c r="B34" s="104">
        <v>72970</v>
      </c>
      <c r="C34" s="80">
        <v>121541</v>
      </c>
      <c r="D34" s="101"/>
      <c r="E34" s="101"/>
    </row>
    <row r="35" ht="20.4" customHeight="1" spans="1:5">
      <c r="A35" s="99" t="s">
        <v>38</v>
      </c>
      <c r="B35" s="140">
        <v>335</v>
      </c>
      <c r="C35" s="80">
        <v>335</v>
      </c>
      <c r="D35" s="101"/>
      <c r="E35" s="101"/>
    </row>
    <row r="36" ht="20.4" customHeight="1" spans="1:5">
      <c r="A36" s="110" t="s">
        <v>39</v>
      </c>
      <c r="B36" s="140">
        <v>9000</v>
      </c>
      <c r="C36" s="80">
        <v>9000</v>
      </c>
      <c r="D36" s="101"/>
      <c r="E36" s="101"/>
    </row>
    <row r="37" ht="20.4" customHeight="1" spans="1:5">
      <c r="A37" s="110" t="s">
        <v>40</v>
      </c>
      <c r="B37" s="140">
        <v>29940</v>
      </c>
      <c r="C37" s="80">
        <v>29940</v>
      </c>
      <c r="D37" s="101"/>
      <c r="E37" s="101"/>
    </row>
    <row r="38" s="86" customFormat="1" ht="20.4" customHeight="1" spans="1:5">
      <c r="A38" s="141" t="s">
        <v>41</v>
      </c>
      <c r="B38" s="112">
        <f>B26+B4</f>
        <v>443600</v>
      </c>
      <c r="C38" s="112">
        <f>C4+C26</f>
        <v>474696</v>
      </c>
      <c r="D38" s="98"/>
      <c r="E38" s="98"/>
    </row>
    <row r="39" ht="21" customHeight="1"/>
    <row r="40" ht="21" customHeight="1"/>
    <row r="41" ht="21" customHeight="1"/>
  </sheetData>
  <mergeCells count="2">
    <mergeCell ref="A1:E1"/>
    <mergeCell ref="D2:E2"/>
  </mergeCells>
  <conditionalFormatting sqref="E3:E38">
    <cfRule type="cellIs" dxfId="0" priority="2" stopIfTrue="1" operator="equal">
      <formula>0</formula>
    </cfRule>
  </conditionalFormatting>
  <printOptions horizontalCentered="1"/>
  <pageMargins left="0.275590551181102" right="0.275590551181102" top="0.47244094488189" bottom="0.669291338582677" header="0.511811023622047" footer="0.78740157480315"/>
  <pageSetup paperSize="9" fitToWidth="0" orientation="portrait" verticalDpi="300"/>
  <headerFooter alignWithMargins="0"/>
  <ignoredErrors>
    <ignoredError sqref="D19" formula="1"/>
    <ignoredError sqref="C5"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4"/>
  <sheetViews>
    <sheetView workbookViewId="0">
      <pane ySplit="4" topLeftCell="A5" activePane="bottomLeft" state="frozen"/>
      <selection/>
      <selection pane="bottomLeft" activeCell="I12" sqref="I12"/>
    </sheetView>
  </sheetViews>
  <sheetFormatPr defaultColWidth="9" defaultRowHeight="15.6" outlineLevelCol="4"/>
  <cols>
    <col min="1" max="1" width="43.1" customWidth="1"/>
    <col min="2" max="5" width="11.625" customWidth="1"/>
  </cols>
  <sheetData>
    <row r="1" ht="27.6" customHeight="1" spans="1:5">
      <c r="A1" s="61" t="s">
        <v>42</v>
      </c>
      <c r="B1" s="23"/>
      <c r="C1" s="61"/>
      <c r="D1" s="61"/>
      <c r="E1" s="61"/>
    </row>
    <row r="2" ht="18.6" customHeight="1" spans="1:5">
      <c r="A2" s="114"/>
      <c r="B2" s="115"/>
      <c r="C2" s="116"/>
      <c r="D2" s="64" t="s">
        <v>43</v>
      </c>
      <c r="E2" s="64"/>
    </row>
    <row r="3" ht="31.2" spans="1:5">
      <c r="A3" s="65" t="s">
        <v>44</v>
      </c>
      <c r="B3" s="117" t="s">
        <v>45</v>
      </c>
      <c r="C3" s="66" t="s">
        <v>46</v>
      </c>
      <c r="D3" s="66" t="s">
        <v>47</v>
      </c>
      <c r="E3" s="118" t="s">
        <v>48</v>
      </c>
    </row>
    <row r="4" ht="19.8" customHeight="1" spans="1:5">
      <c r="A4" s="68" t="s">
        <v>49</v>
      </c>
      <c r="B4" s="119">
        <f>B5+B95+B100+B125+B148+B158+B178+B243+B281+B295+B307+B336+B351+B361+B370+B373+B384+B393+B397+B409+B412+B415</f>
        <v>425400</v>
      </c>
      <c r="C4" s="69">
        <f>C5+C95+C100+C125+C148+C158+C178+C243+C281+C295+C307+C336+C351+C361+C370+C373+C384+C393+C397+C409+C412+C415</f>
        <v>452567</v>
      </c>
      <c r="D4" s="120">
        <f t="shared" ref="D4:D5" si="0">C4/B4*100</f>
        <v>106.386224729666</v>
      </c>
      <c r="E4" s="70">
        <v>21.1847841221897</v>
      </c>
    </row>
    <row r="5" ht="19.8" customHeight="1" spans="1:5">
      <c r="A5" s="68" t="s">
        <v>50</v>
      </c>
      <c r="B5" s="71">
        <f>B6+B11+B15+B20+B25+B30+B33+B35+B39+B41+B45+B85+B51+B55+B58+B62+B66+B70+B75+B79+B93+B49+B83</f>
        <v>42000</v>
      </c>
      <c r="C5" s="71">
        <f>C6+C11+C15+C20+C25+C30+C33+C35+C39+C41+C45+C85+C51+C55+C58+C62+C66+C70+C75+C79+C93+C49+C83</f>
        <v>44951</v>
      </c>
      <c r="D5" s="121">
        <f t="shared" si="0"/>
        <v>107.02619047619</v>
      </c>
      <c r="E5" s="72">
        <v>-5.52145949808735</v>
      </c>
    </row>
    <row r="6" ht="19.8" customHeight="1" spans="1:5">
      <c r="A6" s="68" t="s">
        <v>51</v>
      </c>
      <c r="B6" s="78">
        <f>SUM(B7:B10)</f>
        <v>2210</v>
      </c>
      <c r="C6" s="71">
        <f>SUM(C7:C10)</f>
        <v>2403</v>
      </c>
      <c r="D6" s="121">
        <f t="shared" ref="D6:D20" si="1">C6/B6*100</f>
        <v>108.733031674208</v>
      </c>
      <c r="E6" s="72">
        <v>5.81241743725232</v>
      </c>
    </row>
    <row r="7" ht="19.8" customHeight="1" spans="1:5">
      <c r="A7" s="73" t="s">
        <v>52</v>
      </c>
      <c r="B7" s="78">
        <v>1800</v>
      </c>
      <c r="C7" s="71">
        <v>1948</v>
      </c>
      <c r="D7" s="121">
        <f t="shared" si="1"/>
        <v>108.222222222222</v>
      </c>
      <c r="E7" s="72">
        <v>3.1233456855479</v>
      </c>
    </row>
    <row r="8" ht="19.8" customHeight="1" spans="1:5">
      <c r="A8" s="73" t="s">
        <v>53</v>
      </c>
      <c r="B8" s="78">
        <v>300</v>
      </c>
      <c r="C8" s="71">
        <v>325</v>
      </c>
      <c r="D8" s="121">
        <f t="shared" si="1"/>
        <v>108.333333333333</v>
      </c>
      <c r="E8" s="72">
        <v>0.308641975308646</v>
      </c>
    </row>
    <row r="9" ht="19.8" customHeight="1" spans="1:5">
      <c r="A9" s="73" t="s">
        <v>54</v>
      </c>
      <c r="B9" s="78">
        <v>30</v>
      </c>
      <c r="C9" s="71">
        <v>27</v>
      </c>
      <c r="D9" s="121">
        <f t="shared" si="1"/>
        <v>90</v>
      </c>
      <c r="E9" s="72">
        <v>170</v>
      </c>
    </row>
    <row r="10" ht="19.8" customHeight="1" spans="1:5">
      <c r="A10" s="73" t="s">
        <v>55</v>
      </c>
      <c r="B10" s="78">
        <v>80</v>
      </c>
      <c r="C10" s="71">
        <v>103</v>
      </c>
      <c r="D10" s="121">
        <f t="shared" si="1"/>
        <v>128.75</v>
      </c>
      <c r="E10" s="72">
        <v>114.583333333333</v>
      </c>
    </row>
    <row r="11" ht="19.8" customHeight="1" spans="1:5">
      <c r="A11" s="68" t="s">
        <v>56</v>
      </c>
      <c r="B11" s="78">
        <f t="shared" ref="B11:C11" si="2">SUM(B12:B14)</f>
        <v>1170</v>
      </c>
      <c r="C11" s="71">
        <f t="shared" si="2"/>
        <v>1201</v>
      </c>
      <c r="D11" s="121">
        <f t="shared" si="1"/>
        <v>102.649572649573</v>
      </c>
      <c r="E11" s="72">
        <v>-5.507474429583</v>
      </c>
    </row>
    <row r="12" ht="19.8" customHeight="1" spans="1:5">
      <c r="A12" s="73" t="s">
        <v>52</v>
      </c>
      <c r="B12" s="78">
        <v>1000</v>
      </c>
      <c r="C12" s="71">
        <v>1034</v>
      </c>
      <c r="D12" s="121">
        <f t="shared" si="1"/>
        <v>103.4</v>
      </c>
      <c r="E12" s="72">
        <v>-6.34057971014492</v>
      </c>
    </row>
    <row r="13" ht="19.8" customHeight="1" spans="1:5">
      <c r="A13" s="73" t="s">
        <v>53</v>
      </c>
      <c r="B13" s="78">
        <v>150</v>
      </c>
      <c r="C13" s="71">
        <v>150</v>
      </c>
      <c r="D13" s="121">
        <f t="shared" si="1"/>
        <v>100</v>
      </c>
      <c r="E13" s="72">
        <v>63.0434782608696</v>
      </c>
    </row>
    <row r="14" ht="19.8" customHeight="1" spans="1:5">
      <c r="A14" s="73" t="s">
        <v>57</v>
      </c>
      <c r="B14" s="78">
        <v>20</v>
      </c>
      <c r="C14" s="71">
        <v>17</v>
      </c>
      <c r="D14" s="121">
        <f t="shared" si="1"/>
        <v>85</v>
      </c>
      <c r="E14" s="72">
        <v>-77.3333333333333</v>
      </c>
    </row>
    <row r="15" ht="19.8" customHeight="1" spans="1:5">
      <c r="A15" s="82" t="s">
        <v>58</v>
      </c>
      <c r="B15" s="78">
        <f>SUM(B16:B19)</f>
        <v>14244</v>
      </c>
      <c r="C15" s="71">
        <f>SUM(C16:C19)</f>
        <v>15556</v>
      </c>
      <c r="D15" s="121">
        <f t="shared" si="1"/>
        <v>109.210895815782</v>
      </c>
      <c r="E15" s="72">
        <v>-4.85626911314985</v>
      </c>
    </row>
    <row r="16" ht="19.8" customHeight="1" spans="1:5">
      <c r="A16" s="73" t="s">
        <v>52</v>
      </c>
      <c r="B16" s="78">
        <v>8700</v>
      </c>
      <c r="C16" s="71">
        <v>9736</v>
      </c>
      <c r="D16" s="121">
        <f t="shared" si="1"/>
        <v>111.908045977011</v>
      </c>
      <c r="E16" s="72">
        <v>2.58139289853545</v>
      </c>
    </row>
    <row r="17" ht="19.8" customHeight="1" spans="1:5">
      <c r="A17" s="73" t="s">
        <v>53</v>
      </c>
      <c r="B17" s="78">
        <v>4094</v>
      </c>
      <c r="C17" s="71">
        <v>4302</v>
      </c>
      <c r="D17" s="121">
        <f t="shared" si="1"/>
        <v>105.080605764533</v>
      </c>
      <c r="E17" s="72">
        <v>-16.3685847589425</v>
      </c>
    </row>
    <row r="18" ht="19.8" customHeight="1" spans="1:5">
      <c r="A18" s="73" t="s">
        <v>59</v>
      </c>
      <c r="B18" s="78">
        <v>50</v>
      </c>
      <c r="C18" s="71">
        <v>49</v>
      </c>
      <c r="D18" s="121">
        <f t="shared" si="1"/>
        <v>98</v>
      </c>
      <c r="E18" s="72"/>
    </row>
    <row r="19" ht="19.8" customHeight="1" spans="1:5">
      <c r="A19" s="122" t="s">
        <v>60</v>
      </c>
      <c r="B19" s="78">
        <v>1400</v>
      </c>
      <c r="C19" s="71">
        <v>1469</v>
      </c>
      <c r="D19" s="121">
        <f t="shared" si="1"/>
        <v>104.928571428571</v>
      </c>
      <c r="E19" s="72">
        <v>-14.3440233236152</v>
      </c>
    </row>
    <row r="20" ht="19.8" customHeight="1" spans="1:5">
      <c r="A20" s="68" t="s">
        <v>61</v>
      </c>
      <c r="B20" s="78">
        <f>SUM(B21:B24)</f>
        <v>2095</v>
      </c>
      <c r="C20" s="71">
        <f>SUM(C21:C24)</f>
        <v>2345</v>
      </c>
      <c r="D20" s="121">
        <f t="shared" si="1"/>
        <v>111.933174224344</v>
      </c>
      <c r="E20" s="72">
        <v>25.7372654155496</v>
      </c>
    </row>
    <row r="21" ht="19.8" customHeight="1" spans="1:5">
      <c r="A21" s="73" t="s">
        <v>52</v>
      </c>
      <c r="B21" s="78">
        <v>650</v>
      </c>
      <c r="C21" s="71">
        <v>694</v>
      </c>
      <c r="D21" s="121">
        <f t="shared" ref="D21:D82" si="3">C21/B21*100</f>
        <v>106.769230769231</v>
      </c>
      <c r="E21" s="72">
        <v>4.83383685800605</v>
      </c>
    </row>
    <row r="22" ht="19.8" customHeight="1" spans="1:5">
      <c r="A22" s="73" t="s">
        <v>53</v>
      </c>
      <c r="B22" s="78">
        <v>900</v>
      </c>
      <c r="C22" s="71">
        <v>1064</v>
      </c>
      <c r="D22" s="121">
        <f t="shared" si="3"/>
        <v>118.222222222222</v>
      </c>
      <c r="E22" s="72">
        <v>76.7441860465116</v>
      </c>
    </row>
    <row r="23" ht="19.8" customHeight="1" spans="1:5">
      <c r="A23" s="73" t="s">
        <v>62</v>
      </c>
      <c r="B23" s="78">
        <v>145</v>
      </c>
      <c r="C23" s="71">
        <v>150</v>
      </c>
      <c r="D23" s="121">
        <f t="shared" si="3"/>
        <v>103.448275862069</v>
      </c>
      <c r="E23" s="72">
        <v>-2.59740259740259</v>
      </c>
    </row>
    <row r="24" ht="19.8" customHeight="1" spans="1:5">
      <c r="A24" s="73" t="s">
        <v>63</v>
      </c>
      <c r="B24" s="78">
        <v>400</v>
      </c>
      <c r="C24" s="71">
        <v>437</v>
      </c>
      <c r="D24" s="121">
        <f t="shared" si="3"/>
        <v>109.25</v>
      </c>
      <c r="E24" s="72">
        <v>-2.23713646532438</v>
      </c>
    </row>
    <row r="25" ht="19.8" customHeight="1" spans="1:5">
      <c r="A25" s="68" t="s">
        <v>64</v>
      </c>
      <c r="B25" s="78">
        <f>SUM(B26:B29)</f>
        <v>540</v>
      </c>
      <c r="C25" s="71">
        <f>SUM(C26:C29)</f>
        <v>501</v>
      </c>
      <c r="D25" s="121">
        <f t="shared" si="3"/>
        <v>92.7777777777778</v>
      </c>
      <c r="E25" s="72">
        <v>-19.0630048465267</v>
      </c>
    </row>
    <row r="26" ht="19.8" customHeight="1" spans="1:5">
      <c r="A26" s="73" t="s">
        <v>52</v>
      </c>
      <c r="B26" s="78">
        <v>400</v>
      </c>
      <c r="C26" s="71">
        <v>392</v>
      </c>
      <c r="D26" s="121">
        <f t="shared" si="3"/>
        <v>98</v>
      </c>
      <c r="E26" s="72">
        <v>-9.88505747126437</v>
      </c>
    </row>
    <row r="27" ht="19.8" customHeight="1" spans="1:5">
      <c r="A27" s="73" t="s">
        <v>53</v>
      </c>
      <c r="B27" s="78">
        <v>70</v>
      </c>
      <c r="C27" s="71"/>
      <c r="D27" s="121">
        <f t="shared" si="3"/>
        <v>0</v>
      </c>
      <c r="E27" s="72"/>
    </row>
    <row r="28" ht="19.8" customHeight="1" spans="1:5">
      <c r="A28" s="76" t="s">
        <v>65</v>
      </c>
      <c r="B28" s="78">
        <v>30</v>
      </c>
      <c r="C28" s="71">
        <v>71</v>
      </c>
      <c r="D28" s="121">
        <f t="shared" si="3"/>
        <v>236.666666666667</v>
      </c>
      <c r="E28" s="72">
        <v>14.5161290322581</v>
      </c>
    </row>
    <row r="29" ht="19.8" customHeight="1" spans="1:5">
      <c r="A29" s="76" t="s">
        <v>66</v>
      </c>
      <c r="B29" s="78">
        <v>40</v>
      </c>
      <c r="C29" s="71">
        <v>38</v>
      </c>
      <c r="D29" s="121">
        <f t="shared" si="3"/>
        <v>95</v>
      </c>
      <c r="E29" s="72">
        <v>-26.9230769230769</v>
      </c>
    </row>
    <row r="30" ht="19.8" customHeight="1" spans="1:5">
      <c r="A30" s="68" t="s">
        <v>67</v>
      </c>
      <c r="B30" s="78">
        <f>SUM(B31:B32)</f>
        <v>2480</v>
      </c>
      <c r="C30" s="71">
        <f>SUM(C31:C32)</f>
        <v>2679</v>
      </c>
      <c r="D30" s="121">
        <f t="shared" si="3"/>
        <v>108.024193548387</v>
      </c>
      <c r="E30" s="72">
        <v>-9.91930060524547</v>
      </c>
    </row>
    <row r="31" ht="19.8" customHeight="1" spans="1:5">
      <c r="A31" s="73" t="s">
        <v>52</v>
      </c>
      <c r="B31" s="78">
        <v>2000</v>
      </c>
      <c r="C31" s="71">
        <v>2162</v>
      </c>
      <c r="D31" s="121">
        <f t="shared" si="3"/>
        <v>108.1</v>
      </c>
      <c r="E31" s="72">
        <v>-12.5758188435099</v>
      </c>
    </row>
    <row r="32" ht="19.8" customHeight="1" spans="1:5">
      <c r="A32" s="73" t="s">
        <v>53</v>
      </c>
      <c r="B32" s="78">
        <v>480</v>
      </c>
      <c r="C32" s="71">
        <v>517</v>
      </c>
      <c r="D32" s="121">
        <f t="shared" si="3"/>
        <v>107.708333333333</v>
      </c>
      <c r="E32" s="72">
        <v>3.1936127744511</v>
      </c>
    </row>
    <row r="33" ht="19.8" customHeight="1" spans="1:5">
      <c r="A33" s="68" t="s">
        <v>68</v>
      </c>
      <c r="B33" s="78">
        <f>SUM(B34:B34)</f>
        <v>2100</v>
      </c>
      <c r="C33" s="71">
        <f>SUM(C34:C34)</f>
        <v>2277</v>
      </c>
      <c r="D33" s="121">
        <f t="shared" si="3"/>
        <v>108.428571428571</v>
      </c>
      <c r="E33" s="72">
        <v>-8.37022132796781</v>
      </c>
    </row>
    <row r="34" ht="19.8" customHeight="1" spans="1:5">
      <c r="A34" s="73" t="s">
        <v>52</v>
      </c>
      <c r="B34" s="78">
        <v>2100</v>
      </c>
      <c r="C34" s="71">
        <v>2277</v>
      </c>
      <c r="D34" s="121">
        <f t="shared" si="3"/>
        <v>108.428571428571</v>
      </c>
      <c r="E34" s="72">
        <v>-8.37022132796781</v>
      </c>
    </row>
    <row r="35" ht="19.8" customHeight="1" spans="1:5">
      <c r="A35" s="68" t="s">
        <v>69</v>
      </c>
      <c r="B35" s="78">
        <f>SUM(B36:B38)</f>
        <v>480</v>
      </c>
      <c r="C35" s="71">
        <f>SUM(C36:C38)</f>
        <v>465</v>
      </c>
      <c r="D35" s="121">
        <f t="shared" si="3"/>
        <v>96.875</v>
      </c>
      <c r="E35" s="72">
        <v>-5.67951318458418</v>
      </c>
    </row>
    <row r="36" ht="19.8" customHeight="1" spans="1:5">
      <c r="A36" s="73" t="s">
        <v>52</v>
      </c>
      <c r="B36" s="78">
        <v>380</v>
      </c>
      <c r="C36" s="71">
        <v>378</v>
      </c>
      <c r="D36" s="121">
        <f t="shared" si="3"/>
        <v>99.4736842105263</v>
      </c>
      <c r="E36" s="72">
        <v>-5.7356608478803</v>
      </c>
    </row>
    <row r="37" ht="19.8" customHeight="1" spans="1:5">
      <c r="A37" s="73" t="s">
        <v>53</v>
      </c>
      <c r="B37" s="78">
        <v>20</v>
      </c>
      <c r="C37" s="71"/>
      <c r="D37" s="121">
        <f t="shared" si="3"/>
        <v>0</v>
      </c>
      <c r="E37" s="72"/>
    </row>
    <row r="38" ht="19.8" customHeight="1" spans="1:5">
      <c r="A38" s="73" t="s">
        <v>70</v>
      </c>
      <c r="B38" s="78">
        <v>80</v>
      </c>
      <c r="C38" s="71">
        <v>87</v>
      </c>
      <c r="D38" s="121">
        <f t="shared" si="3"/>
        <v>108.75</v>
      </c>
      <c r="E38" s="72">
        <v>26.0869565217391</v>
      </c>
    </row>
    <row r="39" ht="19.8" customHeight="1" spans="1:5">
      <c r="A39" s="68" t="s">
        <v>71</v>
      </c>
      <c r="B39" s="78">
        <f>SUM(B40)</f>
        <v>50</v>
      </c>
      <c r="C39" s="71"/>
      <c r="D39" s="121">
        <f t="shared" si="3"/>
        <v>0</v>
      </c>
      <c r="E39" s="72"/>
    </row>
    <row r="40" ht="19.8" customHeight="1" spans="1:5">
      <c r="A40" s="73" t="s">
        <v>52</v>
      </c>
      <c r="B40" s="78">
        <v>50</v>
      </c>
      <c r="C40" s="71"/>
      <c r="D40" s="121">
        <f t="shared" si="3"/>
        <v>0</v>
      </c>
      <c r="E40" s="72"/>
    </row>
    <row r="41" ht="19.8" customHeight="1" spans="1:5">
      <c r="A41" s="68" t="s">
        <v>72</v>
      </c>
      <c r="B41" s="78">
        <f>SUM(B42:B44)</f>
        <v>2157</v>
      </c>
      <c r="C41" s="71">
        <f>SUM(C42:C44)</f>
        <v>2300</v>
      </c>
      <c r="D41" s="121">
        <f t="shared" si="3"/>
        <v>106.629578117756</v>
      </c>
      <c r="E41" s="72">
        <v>-7.66760337213969</v>
      </c>
    </row>
    <row r="42" ht="19.8" customHeight="1" spans="1:5">
      <c r="A42" s="73" t="s">
        <v>52</v>
      </c>
      <c r="B42" s="78">
        <v>1900</v>
      </c>
      <c r="C42" s="71">
        <v>2031</v>
      </c>
      <c r="D42" s="121">
        <f t="shared" si="3"/>
        <v>106.894736842105</v>
      </c>
      <c r="E42" s="72">
        <v>-4.37853107344633</v>
      </c>
    </row>
    <row r="43" ht="19.8" customHeight="1" spans="1:5">
      <c r="A43" s="73" t="s">
        <v>53</v>
      </c>
      <c r="B43" s="78">
        <v>250</v>
      </c>
      <c r="C43" s="71">
        <v>262</v>
      </c>
      <c r="D43" s="121">
        <f t="shared" si="3"/>
        <v>104.8</v>
      </c>
      <c r="E43" s="72">
        <v>-27.2222222222222</v>
      </c>
    </row>
    <row r="44" ht="19.8" customHeight="1" spans="1:5">
      <c r="A44" s="76" t="s">
        <v>73</v>
      </c>
      <c r="B44" s="78">
        <v>7</v>
      </c>
      <c r="C44" s="71">
        <v>7</v>
      </c>
      <c r="D44" s="121">
        <f t="shared" si="3"/>
        <v>100</v>
      </c>
      <c r="E44" s="72">
        <v>0</v>
      </c>
    </row>
    <row r="45" ht="19.8" customHeight="1" spans="1:5">
      <c r="A45" s="68" t="s">
        <v>74</v>
      </c>
      <c r="B45" s="78">
        <f>SUM(B46:B48)</f>
        <v>1450</v>
      </c>
      <c r="C45" s="71">
        <f>SUM(C46:C48)</f>
        <v>1534</v>
      </c>
      <c r="D45" s="121">
        <f t="shared" si="3"/>
        <v>105.793103448276</v>
      </c>
      <c r="E45" s="72">
        <v>-49.070385126162</v>
      </c>
    </row>
    <row r="46" ht="19.8" customHeight="1" spans="1:5">
      <c r="A46" s="73" t="s">
        <v>52</v>
      </c>
      <c r="B46" s="78">
        <v>1000</v>
      </c>
      <c r="C46" s="71">
        <v>1096</v>
      </c>
      <c r="D46" s="121">
        <f t="shared" si="3"/>
        <v>109.6</v>
      </c>
      <c r="E46" s="72">
        <v>-20.0583515681984</v>
      </c>
    </row>
    <row r="47" ht="19.8" customHeight="1" spans="1:5">
      <c r="A47" s="73" t="s">
        <v>53</v>
      </c>
      <c r="B47" s="78">
        <v>250</v>
      </c>
      <c r="C47" s="71">
        <v>244</v>
      </c>
      <c r="D47" s="121">
        <f t="shared" si="3"/>
        <v>97.6</v>
      </c>
      <c r="E47" s="72">
        <v>-27.3809523809524</v>
      </c>
    </row>
    <row r="48" ht="19.8" customHeight="1" spans="1:5">
      <c r="A48" s="76" t="s">
        <v>75</v>
      </c>
      <c r="B48" s="78">
        <v>200</v>
      </c>
      <c r="C48" s="71">
        <v>194</v>
      </c>
      <c r="D48" s="121">
        <f t="shared" si="3"/>
        <v>97</v>
      </c>
      <c r="E48" s="72">
        <v>-85.1340996168582</v>
      </c>
    </row>
    <row r="49" ht="19.8" customHeight="1" spans="1:5">
      <c r="A49" s="68" t="s">
        <v>76</v>
      </c>
      <c r="B49" s="78"/>
      <c r="C49" s="71">
        <f t="shared" ref="C49" si="4">SUM(C50)</f>
        <v>60</v>
      </c>
      <c r="D49" s="121"/>
      <c r="E49" s="72"/>
    </row>
    <row r="50" ht="19.8" customHeight="1" spans="1:5">
      <c r="A50" s="73" t="s">
        <v>77</v>
      </c>
      <c r="B50" s="78"/>
      <c r="C50" s="71">
        <v>60</v>
      </c>
      <c r="D50" s="121"/>
      <c r="E50" s="72"/>
    </row>
    <row r="51" ht="19.8" customHeight="1" spans="1:5">
      <c r="A51" s="77" t="s">
        <v>78</v>
      </c>
      <c r="B51" s="78">
        <f>SUM(B52:B54)</f>
        <v>371</v>
      </c>
      <c r="C51" s="71">
        <f>SUM(C52:C54)</f>
        <v>397</v>
      </c>
      <c r="D51" s="121">
        <f>C51/B51*100</f>
        <v>107.008086253369</v>
      </c>
      <c r="E51" s="72">
        <v>-10.5855855855856</v>
      </c>
    </row>
    <row r="52" ht="19.8" customHeight="1" spans="1:5">
      <c r="A52" s="73" t="s">
        <v>52</v>
      </c>
      <c r="B52" s="78">
        <v>260</v>
      </c>
      <c r="C52" s="71">
        <v>289</v>
      </c>
      <c r="D52" s="121">
        <f>C52/B52*100</f>
        <v>111.153846153846</v>
      </c>
      <c r="E52" s="72">
        <v>-17.6638176638177</v>
      </c>
    </row>
    <row r="53" ht="19.8" customHeight="1" spans="1:5">
      <c r="A53" s="73" t="s">
        <v>53</v>
      </c>
      <c r="B53" s="78">
        <v>110</v>
      </c>
      <c r="C53" s="71">
        <v>107</v>
      </c>
      <c r="D53" s="121">
        <f>C53/B53*100</f>
        <v>97.2727272727273</v>
      </c>
      <c r="E53" s="72">
        <v>18.8888888888889</v>
      </c>
    </row>
    <row r="54" ht="19.8" customHeight="1" spans="1:5">
      <c r="A54" s="73" t="s">
        <v>79</v>
      </c>
      <c r="B54" s="78">
        <v>1</v>
      </c>
      <c r="C54" s="71">
        <v>1</v>
      </c>
      <c r="D54" s="121">
        <f>C54/B54*100</f>
        <v>100</v>
      </c>
      <c r="E54" s="72">
        <v>-66.6666666666667</v>
      </c>
    </row>
    <row r="55" ht="19.8" customHeight="1" spans="1:5">
      <c r="A55" s="68" t="s">
        <v>80</v>
      </c>
      <c r="B55" s="78">
        <f>SUM(B56:B57)</f>
        <v>100</v>
      </c>
      <c r="C55" s="71">
        <f>SUM(C56:C57)</f>
        <v>89</v>
      </c>
      <c r="D55" s="121">
        <f t="shared" si="3"/>
        <v>89</v>
      </c>
      <c r="E55" s="72">
        <v>-51.8918918918919</v>
      </c>
    </row>
    <row r="56" ht="19.8" customHeight="1" spans="1:5">
      <c r="A56" s="73" t="s">
        <v>52</v>
      </c>
      <c r="B56" s="78">
        <v>70</v>
      </c>
      <c r="C56" s="71">
        <v>64</v>
      </c>
      <c r="D56" s="121">
        <f t="shared" si="3"/>
        <v>91.4285714285714</v>
      </c>
      <c r="E56" s="72">
        <v>-57.0469798657718</v>
      </c>
    </row>
    <row r="57" ht="19.8" customHeight="1" spans="1:5">
      <c r="A57" s="73" t="s">
        <v>53</v>
      </c>
      <c r="B57" s="78">
        <v>30</v>
      </c>
      <c r="C57" s="71">
        <v>25</v>
      </c>
      <c r="D57" s="121">
        <f t="shared" si="3"/>
        <v>83.3333333333333</v>
      </c>
      <c r="E57" s="72">
        <v>-30.5555555555556</v>
      </c>
    </row>
    <row r="58" ht="19.8" customHeight="1" spans="1:5">
      <c r="A58" s="68" t="s">
        <v>81</v>
      </c>
      <c r="B58" s="78">
        <f>SUM(B59:B61)</f>
        <v>930</v>
      </c>
      <c r="C58" s="71">
        <f>SUM(C59:C61)</f>
        <v>948</v>
      </c>
      <c r="D58" s="121">
        <f t="shared" si="3"/>
        <v>101.935483870968</v>
      </c>
      <c r="E58" s="72">
        <v>-11.5671641791045</v>
      </c>
    </row>
    <row r="59" ht="19.8" customHeight="1" spans="1:5">
      <c r="A59" s="73" t="s">
        <v>52</v>
      </c>
      <c r="B59" s="78">
        <v>680</v>
      </c>
      <c r="C59" s="71">
        <v>684</v>
      </c>
      <c r="D59" s="121">
        <f t="shared" si="3"/>
        <v>100.588235294118</v>
      </c>
      <c r="E59" s="72">
        <v>-4.20168067226891</v>
      </c>
    </row>
    <row r="60" ht="19.8" customHeight="1" spans="1:5">
      <c r="A60" s="73" t="s">
        <v>53</v>
      </c>
      <c r="B60" s="78">
        <v>100</v>
      </c>
      <c r="C60" s="71">
        <v>110</v>
      </c>
      <c r="D60" s="121">
        <f t="shared" si="3"/>
        <v>110</v>
      </c>
      <c r="E60" s="72">
        <v>42.8571428571429</v>
      </c>
    </row>
    <row r="61" ht="19.8" customHeight="1" spans="1:5">
      <c r="A61" s="73" t="s">
        <v>82</v>
      </c>
      <c r="B61" s="78">
        <v>150</v>
      </c>
      <c r="C61" s="71">
        <v>154</v>
      </c>
      <c r="D61" s="121">
        <f t="shared" si="3"/>
        <v>102.666666666667</v>
      </c>
      <c r="E61" s="72">
        <v>-45.1957295373665</v>
      </c>
    </row>
    <row r="62" ht="19.8" customHeight="1" spans="1:5">
      <c r="A62" s="82" t="s">
        <v>83</v>
      </c>
      <c r="B62" s="78">
        <f t="shared" ref="B62:C62" si="5">SUM(B63:B65)</f>
        <v>2270</v>
      </c>
      <c r="C62" s="71">
        <f t="shared" si="5"/>
        <v>2402</v>
      </c>
      <c r="D62" s="121">
        <f t="shared" si="3"/>
        <v>105.814977973568</v>
      </c>
      <c r="E62" s="72">
        <v>-22.4160206718346</v>
      </c>
    </row>
    <row r="63" ht="19.8" customHeight="1" spans="1:5">
      <c r="A63" s="81" t="s">
        <v>84</v>
      </c>
      <c r="B63" s="78">
        <v>1700</v>
      </c>
      <c r="C63" s="71">
        <v>1845</v>
      </c>
      <c r="D63" s="121">
        <f t="shared" si="3"/>
        <v>108.529411764706</v>
      </c>
      <c r="E63" s="72">
        <v>-26.2</v>
      </c>
    </row>
    <row r="64" ht="19.8" customHeight="1" spans="1:5">
      <c r="A64" s="81" t="s">
        <v>85</v>
      </c>
      <c r="B64" s="78">
        <v>500</v>
      </c>
      <c r="C64" s="71">
        <v>500</v>
      </c>
      <c r="D64" s="121">
        <f t="shared" si="3"/>
        <v>100</v>
      </c>
      <c r="E64" s="72">
        <v>2.45901639344261</v>
      </c>
    </row>
    <row r="65" ht="19.8" customHeight="1" spans="1:5">
      <c r="A65" s="122" t="s">
        <v>86</v>
      </c>
      <c r="B65" s="78">
        <v>70</v>
      </c>
      <c r="C65" s="71">
        <v>57</v>
      </c>
      <c r="D65" s="121">
        <f t="shared" si="3"/>
        <v>81.4285714285714</v>
      </c>
      <c r="E65" s="72">
        <v>-47.2222222222222</v>
      </c>
    </row>
    <row r="66" ht="19.8" customHeight="1" spans="1:5">
      <c r="A66" s="68" t="s">
        <v>87</v>
      </c>
      <c r="B66" s="78">
        <f>SUM(B67:B69)</f>
        <v>2420</v>
      </c>
      <c r="C66" s="71">
        <f>SUM(C67:C69)</f>
        <v>2466</v>
      </c>
      <c r="D66" s="121">
        <f t="shared" si="3"/>
        <v>101.900826446281</v>
      </c>
      <c r="E66" s="72">
        <v>25.1776649746193</v>
      </c>
    </row>
    <row r="67" ht="19.8" customHeight="1" spans="1:5">
      <c r="A67" s="73" t="s">
        <v>52</v>
      </c>
      <c r="B67" s="78">
        <v>900</v>
      </c>
      <c r="C67" s="71">
        <v>903</v>
      </c>
      <c r="D67" s="121">
        <f t="shared" si="3"/>
        <v>100.333333333333</v>
      </c>
      <c r="E67" s="72">
        <v>-7.09876543209876</v>
      </c>
    </row>
    <row r="68" ht="19.8" customHeight="1" spans="1:5">
      <c r="A68" s="73" t="s">
        <v>53</v>
      </c>
      <c r="B68" s="78">
        <v>820</v>
      </c>
      <c r="C68" s="71">
        <v>841</v>
      </c>
      <c r="D68" s="121">
        <f t="shared" si="3"/>
        <v>102.560975609756</v>
      </c>
      <c r="E68" s="72">
        <v>220.992366412214</v>
      </c>
    </row>
    <row r="69" ht="19.8" customHeight="1" spans="1:5">
      <c r="A69" s="73" t="s">
        <v>88</v>
      </c>
      <c r="B69" s="78">
        <v>700</v>
      </c>
      <c r="C69" s="71">
        <v>722</v>
      </c>
      <c r="D69" s="121">
        <f t="shared" si="3"/>
        <v>103.142857142857</v>
      </c>
      <c r="E69" s="72">
        <v>-1.90217391304348</v>
      </c>
    </row>
    <row r="70" ht="19.8" customHeight="1" spans="1:5">
      <c r="A70" s="68" t="s">
        <v>89</v>
      </c>
      <c r="B70" s="78">
        <f t="shared" ref="B70:C70" si="6">SUM(B71:B74)</f>
        <v>1755</v>
      </c>
      <c r="C70" s="71">
        <f t="shared" si="6"/>
        <v>1928</v>
      </c>
      <c r="D70" s="121">
        <f t="shared" si="3"/>
        <v>109.85754985755</v>
      </c>
      <c r="E70" s="72">
        <v>18.2822085889571</v>
      </c>
    </row>
    <row r="71" ht="19.8" customHeight="1" spans="1:5">
      <c r="A71" s="73" t="s">
        <v>52</v>
      </c>
      <c r="B71" s="78">
        <v>530</v>
      </c>
      <c r="C71" s="71">
        <v>531</v>
      </c>
      <c r="D71" s="121">
        <f t="shared" si="3"/>
        <v>100.188679245283</v>
      </c>
      <c r="E71" s="72">
        <v>-4.66786355475763</v>
      </c>
    </row>
    <row r="72" ht="19.8" customHeight="1" spans="1:5">
      <c r="A72" s="73" t="s">
        <v>53</v>
      </c>
      <c r="B72" s="78">
        <v>200</v>
      </c>
      <c r="C72" s="71">
        <v>209</v>
      </c>
      <c r="D72" s="121">
        <f t="shared" si="3"/>
        <v>104.5</v>
      </c>
      <c r="E72" s="72">
        <v>-48.6486486486487</v>
      </c>
    </row>
    <row r="73" ht="19.8" customHeight="1" spans="1:5">
      <c r="A73" s="73" t="s">
        <v>90</v>
      </c>
      <c r="B73" s="78">
        <v>25</v>
      </c>
      <c r="C73" s="71">
        <v>25</v>
      </c>
      <c r="D73" s="121">
        <f t="shared" si="3"/>
        <v>100</v>
      </c>
      <c r="E73" s="72">
        <v>47.0588235294118</v>
      </c>
    </row>
    <row r="74" ht="19.8" customHeight="1" spans="1:5">
      <c r="A74" s="73" t="s">
        <v>91</v>
      </c>
      <c r="B74" s="78">
        <v>1000</v>
      </c>
      <c r="C74" s="71">
        <v>1163</v>
      </c>
      <c r="D74" s="121">
        <f t="shared" si="3"/>
        <v>116.3</v>
      </c>
      <c r="E74" s="72">
        <v>79.1987673343606</v>
      </c>
    </row>
    <row r="75" ht="19.8" customHeight="1" spans="1:5">
      <c r="A75" s="68" t="s">
        <v>92</v>
      </c>
      <c r="B75" s="78">
        <f>SUM(B76:B78)</f>
        <v>440</v>
      </c>
      <c r="C75" s="71">
        <f>SUM(C76:C78)</f>
        <v>438</v>
      </c>
      <c r="D75" s="121">
        <f t="shared" si="3"/>
        <v>99.5454545454545</v>
      </c>
      <c r="E75" s="72">
        <v>14.6596858638743</v>
      </c>
    </row>
    <row r="76" ht="19.8" customHeight="1" spans="1:5">
      <c r="A76" s="73" t="s">
        <v>52</v>
      </c>
      <c r="B76" s="78">
        <v>300</v>
      </c>
      <c r="C76" s="71">
        <v>283</v>
      </c>
      <c r="D76" s="121">
        <f t="shared" si="3"/>
        <v>94.3333333333333</v>
      </c>
      <c r="E76" s="72">
        <v>-7.21311475409836</v>
      </c>
    </row>
    <row r="77" ht="19.8" customHeight="1" spans="1:5">
      <c r="A77" s="73" t="s">
        <v>53</v>
      </c>
      <c r="B77" s="78">
        <v>120</v>
      </c>
      <c r="C77" s="71">
        <v>135</v>
      </c>
      <c r="D77" s="121">
        <f t="shared" si="3"/>
        <v>112.5</v>
      </c>
      <c r="E77" s="72">
        <v>75.3246753246753</v>
      </c>
    </row>
    <row r="78" ht="19.8" customHeight="1" spans="1:5">
      <c r="A78" s="76" t="s">
        <v>93</v>
      </c>
      <c r="B78" s="78">
        <v>20</v>
      </c>
      <c r="C78" s="71">
        <v>20</v>
      </c>
      <c r="D78" s="121">
        <f t="shared" si="3"/>
        <v>100</v>
      </c>
      <c r="E78" s="72"/>
    </row>
    <row r="79" ht="19.8" customHeight="1" spans="1:5">
      <c r="A79" s="77" t="s">
        <v>94</v>
      </c>
      <c r="B79" s="78">
        <f>SUM(B80:B82)</f>
        <v>1110</v>
      </c>
      <c r="C79" s="78">
        <f>SUM(C80:C82)</f>
        <v>1171</v>
      </c>
      <c r="D79" s="121">
        <f t="shared" si="3"/>
        <v>105.495495495496</v>
      </c>
      <c r="E79" s="72">
        <v>53.4731323722149</v>
      </c>
    </row>
    <row r="80" ht="19.8" customHeight="1" spans="1:5">
      <c r="A80" s="73" t="s">
        <v>52</v>
      </c>
      <c r="B80" s="78">
        <v>850</v>
      </c>
      <c r="C80" s="71">
        <v>904</v>
      </c>
      <c r="D80" s="121">
        <f t="shared" si="3"/>
        <v>106.352941176471</v>
      </c>
      <c r="E80" s="72">
        <v>70.5660377358491</v>
      </c>
    </row>
    <row r="81" ht="19.8" customHeight="1" spans="1:5">
      <c r="A81" s="73" t="s">
        <v>53</v>
      </c>
      <c r="B81" s="78">
        <v>130</v>
      </c>
      <c r="C81" s="71">
        <v>133</v>
      </c>
      <c r="D81" s="121">
        <f t="shared" si="3"/>
        <v>102.307692307692</v>
      </c>
      <c r="E81" s="72">
        <v>27.8846153846154</v>
      </c>
    </row>
    <row r="82" ht="19.8" customHeight="1" spans="1:5">
      <c r="A82" s="73" t="s">
        <v>95</v>
      </c>
      <c r="B82" s="78">
        <v>130</v>
      </c>
      <c r="C82" s="71">
        <v>134</v>
      </c>
      <c r="D82" s="121">
        <f t="shared" si="3"/>
        <v>103.076923076923</v>
      </c>
      <c r="E82" s="72">
        <v>3.87596899224806</v>
      </c>
    </row>
    <row r="83" ht="19.8" customHeight="1" spans="1:5">
      <c r="A83" s="68" t="s">
        <v>96</v>
      </c>
      <c r="B83" s="78"/>
      <c r="C83" s="71">
        <f t="shared" ref="C83" si="7">SUM(C84)</f>
        <v>2</v>
      </c>
      <c r="D83" s="121"/>
      <c r="E83" s="72"/>
    </row>
    <row r="84" ht="19.8" customHeight="1" spans="1:5">
      <c r="A84" s="73" t="s">
        <v>53</v>
      </c>
      <c r="B84" s="78"/>
      <c r="C84" s="71">
        <v>2</v>
      </c>
      <c r="D84" s="121"/>
      <c r="E84" s="72"/>
    </row>
    <row r="85" ht="19.8" customHeight="1" spans="1:5">
      <c r="A85" s="77" t="s">
        <v>97</v>
      </c>
      <c r="B85" s="78">
        <f>SUM(B86:B92)</f>
        <v>3398</v>
      </c>
      <c r="C85" s="78">
        <f>SUM(C86:C92)</f>
        <v>3548</v>
      </c>
      <c r="D85" s="121">
        <f t="shared" ref="D85:D144" si="8">C85/B85*100</f>
        <v>104.414361389052</v>
      </c>
      <c r="E85" s="72">
        <v>-8.67438867438868</v>
      </c>
    </row>
    <row r="86" ht="19.8" customHeight="1" spans="1:5">
      <c r="A86" s="76" t="s">
        <v>98</v>
      </c>
      <c r="B86" s="78">
        <v>2300</v>
      </c>
      <c r="C86" s="78">
        <v>2423</v>
      </c>
      <c r="D86" s="121">
        <f t="shared" si="8"/>
        <v>105.347826086957</v>
      </c>
      <c r="E86" s="72">
        <v>-5.60966108297623</v>
      </c>
    </row>
    <row r="87" ht="19.8" customHeight="1" spans="1:5">
      <c r="A87" s="76" t="s">
        <v>99</v>
      </c>
      <c r="B87" s="78">
        <v>150</v>
      </c>
      <c r="C87" s="78">
        <v>121</v>
      </c>
      <c r="D87" s="121">
        <f t="shared" si="8"/>
        <v>80.6666666666667</v>
      </c>
      <c r="E87" s="72">
        <v>-70.7021791767555</v>
      </c>
    </row>
    <row r="88" ht="19.8" customHeight="1" spans="1:5">
      <c r="A88" s="76" t="s">
        <v>100</v>
      </c>
      <c r="B88" s="78">
        <v>60</v>
      </c>
      <c r="C88" s="78">
        <v>59</v>
      </c>
      <c r="D88" s="121">
        <f t="shared" si="8"/>
        <v>98.3333333333333</v>
      </c>
      <c r="E88" s="72">
        <v>-70.935960591133</v>
      </c>
    </row>
    <row r="89" ht="19.8" customHeight="1" spans="1:5">
      <c r="A89" s="76" t="s">
        <v>101</v>
      </c>
      <c r="B89" s="78">
        <v>8</v>
      </c>
      <c r="C89" s="78">
        <v>8</v>
      </c>
      <c r="D89" s="121">
        <f t="shared" si="8"/>
        <v>100</v>
      </c>
      <c r="E89" s="72">
        <v>-11.1111111111111</v>
      </c>
    </row>
    <row r="90" ht="19.8" customHeight="1" spans="1:5">
      <c r="A90" s="76" t="s">
        <v>102</v>
      </c>
      <c r="B90" s="78">
        <v>20</v>
      </c>
      <c r="C90" s="78">
        <v>18</v>
      </c>
      <c r="D90" s="121">
        <f t="shared" si="8"/>
        <v>90</v>
      </c>
      <c r="E90" s="72">
        <v>-78.0487804878049</v>
      </c>
    </row>
    <row r="91" ht="19.8" customHeight="1" spans="1:5">
      <c r="A91" s="76" t="s">
        <v>103</v>
      </c>
      <c r="B91" s="78">
        <v>60</v>
      </c>
      <c r="C91" s="78">
        <v>59</v>
      </c>
      <c r="D91" s="121">
        <f t="shared" si="8"/>
        <v>98.3333333333333</v>
      </c>
      <c r="E91" s="72">
        <v>-59.8639455782313</v>
      </c>
    </row>
    <row r="92" ht="19.8" customHeight="1" spans="1:5">
      <c r="A92" s="76" t="s">
        <v>104</v>
      </c>
      <c r="B92" s="78">
        <v>800</v>
      </c>
      <c r="C92" s="78">
        <v>860</v>
      </c>
      <c r="D92" s="121">
        <f t="shared" si="8"/>
        <v>107.5</v>
      </c>
      <c r="E92" s="72">
        <v>85.3448275862069</v>
      </c>
    </row>
    <row r="93" ht="19.8" customHeight="1" spans="1:5">
      <c r="A93" s="82" t="s">
        <v>105</v>
      </c>
      <c r="B93" s="78">
        <f>SUM(B94:B94)</f>
        <v>230</v>
      </c>
      <c r="C93" s="71">
        <f>SUM(C94:C94)</f>
        <v>241</v>
      </c>
      <c r="D93" s="121">
        <f t="shared" si="8"/>
        <v>104.782608695652</v>
      </c>
      <c r="E93" s="72">
        <v>-10.7407407407407</v>
      </c>
    </row>
    <row r="94" ht="19.8" customHeight="1" spans="1:5">
      <c r="A94" s="122" t="s">
        <v>106</v>
      </c>
      <c r="B94" s="78">
        <v>230</v>
      </c>
      <c r="C94" s="71">
        <v>241</v>
      </c>
      <c r="D94" s="121">
        <f t="shared" si="8"/>
        <v>104.782608695652</v>
      </c>
      <c r="E94" s="72">
        <v>-10.7407407407407</v>
      </c>
    </row>
    <row r="95" ht="19.8" customHeight="1" spans="1:5">
      <c r="A95" s="68" t="s">
        <v>107</v>
      </c>
      <c r="B95" s="79">
        <f>SUM(B96)</f>
        <v>550</v>
      </c>
      <c r="C95" s="79">
        <f>SUM(C96)</f>
        <v>330</v>
      </c>
      <c r="D95" s="121">
        <f t="shared" si="8"/>
        <v>60</v>
      </c>
      <c r="E95" s="72">
        <v>-39.7810218978102</v>
      </c>
    </row>
    <row r="96" ht="19.8" customHeight="1" spans="1:5">
      <c r="A96" s="77" t="s">
        <v>108</v>
      </c>
      <c r="B96" s="123">
        <f>SUM(B97:B99)</f>
        <v>550</v>
      </c>
      <c r="C96" s="79">
        <f>SUM(C97:C99)</f>
        <v>330</v>
      </c>
      <c r="D96" s="121">
        <f t="shared" si="8"/>
        <v>60</v>
      </c>
      <c r="E96" s="72">
        <v>-39.7810218978102</v>
      </c>
    </row>
    <row r="97" ht="19.8" customHeight="1" spans="1:5">
      <c r="A97" s="76" t="s">
        <v>109</v>
      </c>
      <c r="B97" s="78">
        <v>10</v>
      </c>
      <c r="C97" s="71">
        <v>4</v>
      </c>
      <c r="D97" s="121">
        <f t="shared" si="8"/>
        <v>40</v>
      </c>
      <c r="E97" s="72">
        <v>-76.4705882352941</v>
      </c>
    </row>
    <row r="98" ht="19.8" customHeight="1" spans="1:5">
      <c r="A98" s="76" t="s">
        <v>110</v>
      </c>
      <c r="B98" s="78">
        <v>450</v>
      </c>
      <c r="C98" s="71">
        <v>244</v>
      </c>
      <c r="D98" s="121">
        <f t="shared" si="8"/>
        <v>54.2222222222222</v>
      </c>
      <c r="E98" s="72">
        <v>-44.5454545454545</v>
      </c>
    </row>
    <row r="99" ht="19.8" customHeight="1" spans="1:5">
      <c r="A99" s="76" t="s">
        <v>111</v>
      </c>
      <c r="B99" s="78">
        <v>90</v>
      </c>
      <c r="C99" s="71">
        <v>82</v>
      </c>
      <c r="D99" s="121">
        <f t="shared" si="8"/>
        <v>91.1111111111111</v>
      </c>
      <c r="E99" s="72">
        <v>-9.89010989010988</v>
      </c>
    </row>
    <row r="100" ht="19.8" customHeight="1" spans="1:5">
      <c r="A100" s="68" t="s">
        <v>112</v>
      </c>
      <c r="B100" s="71">
        <f>B101+B108+B111+B115+B123+B106</f>
        <v>19000</v>
      </c>
      <c r="C100" s="71">
        <f>C101+C108+C111+C115+C123+C106</f>
        <v>18887</v>
      </c>
      <c r="D100" s="121">
        <f t="shared" si="8"/>
        <v>99.4052631578947</v>
      </c>
      <c r="E100" s="72">
        <v>-6.25868572563033</v>
      </c>
    </row>
    <row r="101" ht="19.8" customHeight="1" spans="1:5">
      <c r="A101" s="77" t="s">
        <v>113</v>
      </c>
      <c r="B101" s="78">
        <f t="shared" ref="B101:C101" si="9">SUM(B102:B105)</f>
        <v>12950</v>
      </c>
      <c r="C101" s="71">
        <f t="shared" si="9"/>
        <v>12944</v>
      </c>
      <c r="D101" s="121">
        <f t="shared" si="8"/>
        <v>99.953667953668</v>
      </c>
      <c r="E101" s="72">
        <v>-13.1216860191959</v>
      </c>
    </row>
    <row r="102" ht="19.8" customHeight="1" spans="1:5">
      <c r="A102" s="76" t="s">
        <v>98</v>
      </c>
      <c r="B102" s="80">
        <v>9450</v>
      </c>
      <c r="C102" s="80">
        <v>9480</v>
      </c>
      <c r="D102" s="121">
        <f t="shared" si="8"/>
        <v>100.31746031746</v>
      </c>
      <c r="E102" s="72">
        <v>5.16973596627469</v>
      </c>
    </row>
    <row r="103" ht="19.8" customHeight="1" spans="1:5">
      <c r="A103" s="76" t="s">
        <v>99</v>
      </c>
      <c r="B103" s="80">
        <v>2000</v>
      </c>
      <c r="C103" s="80">
        <v>2018</v>
      </c>
      <c r="D103" s="121">
        <f t="shared" si="8"/>
        <v>100.9</v>
      </c>
      <c r="E103" s="72">
        <v>-54.702581369248</v>
      </c>
    </row>
    <row r="104" ht="19.8" customHeight="1" spans="1:5">
      <c r="A104" s="76" t="s">
        <v>114</v>
      </c>
      <c r="B104" s="80">
        <v>500</v>
      </c>
      <c r="C104" s="80">
        <v>491</v>
      </c>
      <c r="D104" s="121">
        <f t="shared" si="8"/>
        <v>98.2</v>
      </c>
      <c r="E104" s="72">
        <v>61.5131578947368</v>
      </c>
    </row>
    <row r="105" ht="19.8" customHeight="1" spans="1:5">
      <c r="A105" s="76" t="s">
        <v>115</v>
      </c>
      <c r="B105" s="80">
        <v>1000</v>
      </c>
      <c r="C105" s="80">
        <v>955</v>
      </c>
      <c r="D105" s="121">
        <f t="shared" si="8"/>
        <v>95.5</v>
      </c>
      <c r="E105" s="72">
        <v>-15.1865008880995</v>
      </c>
    </row>
    <row r="106" ht="19.8" customHeight="1" spans="1:5">
      <c r="A106" s="77" t="s">
        <v>116</v>
      </c>
      <c r="B106" s="78">
        <f>SUM(B107:B107)</f>
        <v>100</v>
      </c>
      <c r="C106" s="71">
        <f>SUM(C107:C107)</f>
        <v>118</v>
      </c>
      <c r="D106" s="121">
        <f t="shared" si="8"/>
        <v>118</v>
      </c>
      <c r="E106" s="72">
        <v>10.2803738317757</v>
      </c>
    </row>
    <row r="107" ht="19.8" customHeight="1" spans="1:5">
      <c r="A107" s="76" t="s">
        <v>98</v>
      </c>
      <c r="B107" s="80">
        <v>100</v>
      </c>
      <c r="C107" s="80">
        <v>118</v>
      </c>
      <c r="D107" s="121">
        <f t="shared" si="8"/>
        <v>118</v>
      </c>
      <c r="E107" s="72">
        <v>10.2803738317757</v>
      </c>
    </row>
    <row r="108" ht="19.8" customHeight="1" spans="1:5">
      <c r="A108" s="77" t="s">
        <v>117</v>
      </c>
      <c r="B108" s="78">
        <f>SUM(B109:B110)</f>
        <v>1250</v>
      </c>
      <c r="C108" s="71">
        <f>SUM(C109:C110)</f>
        <v>1128</v>
      </c>
      <c r="D108" s="121">
        <f t="shared" si="8"/>
        <v>90.24</v>
      </c>
      <c r="E108" s="72">
        <v>-21.3389121338912</v>
      </c>
    </row>
    <row r="109" ht="19.8" customHeight="1" spans="1:5">
      <c r="A109" s="76" t="s">
        <v>98</v>
      </c>
      <c r="B109" s="80">
        <v>1100</v>
      </c>
      <c r="C109" s="80">
        <v>1000</v>
      </c>
      <c r="D109" s="121">
        <f t="shared" si="8"/>
        <v>90.9090909090909</v>
      </c>
      <c r="E109" s="72">
        <v>-18.6330349877949</v>
      </c>
    </row>
    <row r="110" ht="19.8" customHeight="1" spans="1:5">
      <c r="A110" s="76" t="s">
        <v>99</v>
      </c>
      <c r="B110" s="80">
        <v>150</v>
      </c>
      <c r="C110" s="80">
        <v>128</v>
      </c>
      <c r="D110" s="121">
        <f t="shared" si="8"/>
        <v>85.3333333333333</v>
      </c>
      <c r="E110" s="72">
        <v>-37.5609756097561</v>
      </c>
    </row>
    <row r="111" ht="19.8" customHeight="1" spans="1:5">
      <c r="A111" s="77" t="s">
        <v>118</v>
      </c>
      <c r="B111" s="78">
        <f>SUM(B112:B114)</f>
        <v>2350</v>
      </c>
      <c r="C111" s="71">
        <f>SUM(C112:C114)</f>
        <v>2316</v>
      </c>
      <c r="D111" s="121">
        <f t="shared" si="8"/>
        <v>98.5531914893617</v>
      </c>
      <c r="E111" s="72">
        <v>-4.49484536082474</v>
      </c>
    </row>
    <row r="112" ht="19.8" customHeight="1" spans="1:5">
      <c r="A112" s="76" t="s">
        <v>98</v>
      </c>
      <c r="B112" s="80">
        <v>1800</v>
      </c>
      <c r="C112" s="80">
        <v>1770</v>
      </c>
      <c r="D112" s="121">
        <f t="shared" si="8"/>
        <v>98.3333333333333</v>
      </c>
      <c r="E112" s="72">
        <v>-2.96052631578947</v>
      </c>
    </row>
    <row r="113" ht="19.8" customHeight="1" spans="1:5">
      <c r="A113" s="76" t="s">
        <v>99</v>
      </c>
      <c r="B113" s="80">
        <v>100</v>
      </c>
      <c r="C113" s="80">
        <v>79</v>
      </c>
      <c r="D113" s="121">
        <f t="shared" si="8"/>
        <v>79</v>
      </c>
      <c r="E113" s="72">
        <v>-57.7540106951872</v>
      </c>
    </row>
    <row r="114" ht="19.8" customHeight="1" spans="1:5">
      <c r="A114" s="76" t="s">
        <v>119</v>
      </c>
      <c r="B114" s="80">
        <v>450</v>
      </c>
      <c r="C114" s="80">
        <v>467</v>
      </c>
      <c r="D114" s="121">
        <f t="shared" si="8"/>
        <v>103.777777777778</v>
      </c>
      <c r="E114" s="72">
        <v>12.8019323671497</v>
      </c>
    </row>
    <row r="115" ht="19.8" customHeight="1" spans="1:5">
      <c r="A115" s="68" t="s">
        <v>120</v>
      </c>
      <c r="B115" s="78">
        <f>SUM(B116:B122)</f>
        <v>1350</v>
      </c>
      <c r="C115" s="71">
        <f>SUM(C116:C122)</f>
        <v>1365</v>
      </c>
      <c r="D115" s="121">
        <f t="shared" si="8"/>
        <v>101.111111111111</v>
      </c>
      <c r="E115" s="72">
        <v>18.798955613577</v>
      </c>
    </row>
    <row r="116" ht="19.8" customHeight="1" spans="1:5">
      <c r="A116" s="76" t="s">
        <v>98</v>
      </c>
      <c r="B116" s="80">
        <v>800</v>
      </c>
      <c r="C116" s="80">
        <v>811</v>
      </c>
      <c r="D116" s="121">
        <f t="shared" si="8"/>
        <v>101.375</v>
      </c>
      <c r="E116" s="72">
        <v>-2.52403846153845</v>
      </c>
    </row>
    <row r="117" ht="19.8" customHeight="1" spans="1:5">
      <c r="A117" s="76" t="s">
        <v>99</v>
      </c>
      <c r="B117" s="80">
        <v>200</v>
      </c>
      <c r="C117" s="80">
        <v>216</v>
      </c>
      <c r="D117" s="121">
        <f t="shared" si="8"/>
        <v>108</v>
      </c>
      <c r="E117" s="72">
        <v>-8.08510638297872</v>
      </c>
    </row>
    <row r="118" ht="19.8" customHeight="1" spans="1:5">
      <c r="A118" s="76" t="s">
        <v>121</v>
      </c>
      <c r="B118" s="80">
        <v>150</v>
      </c>
      <c r="C118" s="80">
        <v>139</v>
      </c>
      <c r="D118" s="121">
        <f t="shared" si="8"/>
        <v>92.6666666666667</v>
      </c>
      <c r="E118" s="72"/>
    </row>
    <row r="119" ht="19.8" customHeight="1" spans="1:5">
      <c r="A119" s="76" t="s">
        <v>122</v>
      </c>
      <c r="B119" s="80">
        <v>20</v>
      </c>
      <c r="C119" s="80">
        <v>21</v>
      </c>
      <c r="D119" s="121">
        <f t="shared" si="8"/>
        <v>105</v>
      </c>
      <c r="E119" s="72"/>
    </row>
    <row r="120" ht="19.8" customHeight="1" spans="1:5">
      <c r="A120" s="76" t="s">
        <v>123</v>
      </c>
      <c r="B120" s="80">
        <v>40</v>
      </c>
      <c r="C120" s="80">
        <v>39</v>
      </c>
      <c r="D120" s="121">
        <f t="shared" si="8"/>
        <v>97.5</v>
      </c>
      <c r="E120" s="72"/>
    </row>
    <row r="121" ht="19.8" customHeight="1" spans="1:5">
      <c r="A121" s="76" t="s">
        <v>124</v>
      </c>
      <c r="B121" s="80">
        <v>20</v>
      </c>
      <c r="C121" s="80">
        <v>21</v>
      </c>
      <c r="D121" s="121">
        <f t="shared" si="8"/>
        <v>105</v>
      </c>
      <c r="E121" s="72"/>
    </row>
    <row r="122" ht="19.8" customHeight="1" spans="1:5">
      <c r="A122" s="76" t="s">
        <v>125</v>
      </c>
      <c r="B122" s="80">
        <v>120</v>
      </c>
      <c r="C122" s="80">
        <v>118</v>
      </c>
      <c r="D122" s="121">
        <f t="shared" si="8"/>
        <v>98.3333333333333</v>
      </c>
      <c r="E122" s="72">
        <v>57.3333333333333</v>
      </c>
    </row>
    <row r="123" ht="19.8" customHeight="1" spans="1:5">
      <c r="A123" s="82" t="s">
        <v>126</v>
      </c>
      <c r="B123" s="78">
        <f>B124</f>
        <v>1000</v>
      </c>
      <c r="C123" s="71">
        <f>C124</f>
        <v>1016</v>
      </c>
      <c r="D123" s="121">
        <f t="shared" si="8"/>
        <v>101.6</v>
      </c>
      <c r="E123" s="72">
        <v>658.208955223881</v>
      </c>
    </row>
    <row r="124" ht="19.8" customHeight="1" spans="1:5">
      <c r="A124" s="124" t="s">
        <v>127</v>
      </c>
      <c r="B124" s="78">
        <v>1000</v>
      </c>
      <c r="C124" s="71">
        <v>1016</v>
      </c>
      <c r="D124" s="121">
        <f t="shared" si="8"/>
        <v>101.6</v>
      </c>
      <c r="E124" s="72">
        <v>658.208955223881</v>
      </c>
    </row>
    <row r="125" ht="19.8" customHeight="1" spans="1:5">
      <c r="A125" s="68" t="s">
        <v>128</v>
      </c>
      <c r="B125" s="71">
        <f>B126+B130+B136+B138+B140+B142+B144+B146</f>
        <v>33000</v>
      </c>
      <c r="C125" s="71">
        <f>C126+C130+C136+C138+C140+C142+C144+C146</f>
        <v>33005</v>
      </c>
      <c r="D125" s="121">
        <f t="shared" si="8"/>
        <v>100.015151515152</v>
      </c>
      <c r="E125" s="72">
        <v>1.09967530478465</v>
      </c>
    </row>
    <row r="126" ht="19.8" customHeight="1" spans="1:5">
      <c r="A126" s="68" t="s">
        <v>129</v>
      </c>
      <c r="B126" s="78">
        <f t="shared" ref="B126:C126" si="10">SUM(B127:B129)</f>
        <v>1750</v>
      </c>
      <c r="C126" s="71">
        <f t="shared" si="10"/>
        <v>1699</v>
      </c>
      <c r="D126" s="121">
        <f t="shared" si="8"/>
        <v>97.0857142857143</v>
      </c>
      <c r="E126" s="72">
        <v>-32.5526002381898</v>
      </c>
    </row>
    <row r="127" ht="19.8" customHeight="1" spans="1:5">
      <c r="A127" s="73" t="s">
        <v>52</v>
      </c>
      <c r="B127" s="78">
        <v>1500</v>
      </c>
      <c r="C127" s="71">
        <v>1448</v>
      </c>
      <c r="D127" s="121">
        <f t="shared" si="8"/>
        <v>96.5333333333333</v>
      </c>
      <c r="E127" s="72">
        <v>-11.1111111111111</v>
      </c>
    </row>
    <row r="128" ht="19.8" customHeight="1" spans="1:5">
      <c r="A128" s="73" t="s">
        <v>53</v>
      </c>
      <c r="B128" s="78">
        <v>200</v>
      </c>
      <c r="C128" s="71">
        <v>204</v>
      </c>
      <c r="D128" s="121">
        <f t="shared" si="8"/>
        <v>102</v>
      </c>
      <c r="E128" s="72">
        <v>-77.0786516853933</v>
      </c>
    </row>
    <row r="129" ht="19.8" customHeight="1" spans="1:5">
      <c r="A129" s="73" t="s">
        <v>130</v>
      </c>
      <c r="B129" s="78">
        <v>50</v>
      </c>
      <c r="C129" s="71">
        <v>47</v>
      </c>
      <c r="D129" s="121">
        <f t="shared" si="8"/>
        <v>94</v>
      </c>
      <c r="E129" s="72"/>
    </row>
    <row r="130" ht="19.8" customHeight="1" spans="1:5">
      <c r="A130" s="68" t="s">
        <v>131</v>
      </c>
      <c r="B130" s="78">
        <f>SUM(B131:B135)</f>
        <v>23000</v>
      </c>
      <c r="C130" s="71">
        <f>SUM(C131:C135)</f>
        <v>23015</v>
      </c>
      <c r="D130" s="121">
        <f t="shared" si="8"/>
        <v>100.065217391304</v>
      </c>
      <c r="E130" s="72">
        <v>4.85671328989932</v>
      </c>
    </row>
    <row r="131" ht="19.8" customHeight="1" spans="1:5">
      <c r="A131" s="73" t="s">
        <v>132</v>
      </c>
      <c r="B131" s="78">
        <v>3500</v>
      </c>
      <c r="C131" s="71">
        <v>3671</v>
      </c>
      <c r="D131" s="121">
        <f t="shared" si="8"/>
        <v>104.885714285714</v>
      </c>
      <c r="E131" s="72">
        <v>36.7734724292101</v>
      </c>
    </row>
    <row r="132" ht="19.8" customHeight="1" spans="1:5">
      <c r="A132" s="73" t="s">
        <v>133</v>
      </c>
      <c r="B132" s="78">
        <v>6000</v>
      </c>
      <c r="C132" s="71">
        <v>5992</v>
      </c>
      <c r="D132" s="121">
        <f t="shared" si="8"/>
        <v>99.8666666666667</v>
      </c>
      <c r="E132" s="72">
        <v>-11.6484812739605</v>
      </c>
    </row>
    <row r="133" ht="19.8" customHeight="1" spans="1:5">
      <c r="A133" s="73" t="s">
        <v>134</v>
      </c>
      <c r="B133" s="78">
        <v>4500</v>
      </c>
      <c r="C133" s="71">
        <v>4489</v>
      </c>
      <c r="D133" s="121">
        <f t="shared" si="8"/>
        <v>99.7555555555556</v>
      </c>
      <c r="E133" s="72">
        <v>-33.5750221959159</v>
      </c>
    </row>
    <row r="134" ht="19.8" customHeight="1" spans="1:5">
      <c r="A134" s="73" t="s">
        <v>135</v>
      </c>
      <c r="B134" s="78">
        <v>3500</v>
      </c>
      <c r="C134" s="71">
        <v>3397</v>
      </c>
      <c r="D134" s="121">
        <f t="shared" si="8"/>
        <v>97.0571428571428</v>
      </c>
      <c r="E134" s="72">
        <v>-6.5474552957359</v>
      </c>
    </row>
    <row r="135" ht="19.8" customHeight="1" spans="1:5">
      <c r="A135" s="73" t="s">
        <v>136</v>
      </c>
      <c r="B135" s="78">
        <v>5500</v>
      </c>
      <c r="C135" s="71">
        <v>5466</v>
      </c>
      <c r="D135" s="121">
        <f t="shared" si="8"/>
        <v>99.3818181818182</v>
      </c>
      <c r="E135" s="72">
        <v>161.531100478469</v>
      </c>
    </row>
    <row r="136" ht="19.8" customHeight="1" spans="1:5">
      <c r="A136" s="68" t="s">
        <v>137</v>
      </c>
      <c r="B136" s="78">
        <f>B137</f>
        <v>1000</v>
      </c>
      <c r="C136" s="71">
        <f>C137</f>
        <v>952</v>
      </c>
      <c r="D136" s="121">
        <f t="shared" si="8"/>
        <v>95.2</v>
      </c>
      <c r="E136" s="72">
        <v>-21.7105263157895</v>
      </c>
    </row>
    <row r="137" ht="19.8" customHeight="1" spans="1:5">
      <c r="A137" s="73" t="s">
        <v>138</v>
      </c>
      <c r="B137" s="78">
        <v>1000</v>
      </c>
      <c r="C137" s="71">
        <v>952</v>
      </c>
      <c r="D137" s="121">
        <f t="shared" si="8"/>
        <v>95.2</v>
      </c>
      <c r="E137" s="72">
        <v>-21.7105263157895</v>
      </c>
    </row>
    <row r="138" ht="19.8" customHeight="1" spans="1:5">
      <c r="A138" s="68" t="s">
        <v>139</v>
      </c>
      <c r="B138" s="78">
        <f>SUM(B139:B139)</f>
        <v>650</v>
      </c>
      <c r="C138" s="71">
        <f>SUM(C139:C139)</f>
        <v>680</v>
      </c>
      <c r="D138" s="121">
        <f t="shared" si="8"/>
        <v>104.615384615385</v>
      </c>
      <c r="E138" s="72">
        <v>-10.761154855643</v>
      </c>
    </row>
    <row r="139" ht="19.8" customHeight="1" spans="1:5">
      <c r="A139" s="73" t="s">
        <v>140</v>
      </c>
      <c r="B139" s="78">
        <v>650</v>
      </c>
      <c r="C139" s="71">
        <v>680</v>
      </c>
      <c r="D139" s="121">
        <f t="shared" si="8"/>
        <v>104.615384615385</v>
      </c>
      <c r="E139" s="72">
        <v>-10.761154855643</v>
      </c>
    </row>
    <row r="140" ht="19.8" customHeight="1" spans="1:5">
      <c r="A140" s="77" t="s">
        <v>141</v>
      </c>
      <c r="B140" s="78">
        <f t="shared" ref="B140" si="11">B141</f>
        <v>15</v>
      </c>
      <c r="C140" s="71"/>
      <c r="D140" s="121">
        <f t="shared" si="8"/>
        <v>0</v>
      </c>
      <c r="E140" s="72"/>
    </row>
    <row r="141" ht="19.8" customHeight="1" spans="1:5">
      <c r="A141" s="76" t="s">
        <v>142</v>
      </c>
      <c r="B141" s="78">
        <v>15</v>
      </c>
      <c r="C141" s="71"/>
      <c r="D141" s="121">
        <f t="shared" si="8"/>
        <v>0</v>
      </c>
      <c r="E141" s="72"/>
    </row>
    <row r="142" ht="19.8" customHeight="1" spans="1:5">
      <c r="A142" s="68" t="s">
        <v>143</v>
      </c>
      <c r="B142" s="78">
        <f>B143</f>
        <v>500</v>
      </c>
      <c r="C142" s="71">
        <f>C143</f>
        <v>521</v>
      </c>
      <c r="D142" s="121">
        <f t="shared" si="8"/>
        <v>104.2</v>
      </c>
      <c r="E142" s="72">
        <v>31.5656565656566</v>
      </c>
    </row>
    <row r="143" ht="19.8" customHeight="1" spans="1:5">
      <c r="A143" s="73" t="s">
        <v>144</v>
      </c>
      <c r="B143" s="78">
        <v>500</v>
      </c>
      <c r="C143" s="71">
        <v>521</v>
      </c>
      <c r="D143" s="121">
        <f t="shared" si="8"/>
        <v>104.2</v>
      </c>
      <c r="E143" s="72">
        <v>31.5656565656566</v>
      </c>
    </row>
    <row r="144" ht="19.8" customHeight="1" spans="1:5">
      <c r="A144" s="68" t="s">
        <v>145</v>
      </c>
      <c r="B144" s="78">
        <f>SUM(B145:B145)</f>
        <v>1000</v>
      </c>
      <c r="C144" s="71">
        <f>SUM(C145:C145)</f>
        <v>1033</v>
      </c>
      <c r="D144" s="121">
        <f t="shared" si="8"/>
        <v>103.3</v>
      </c>
      <c r="E144" s="72">
        <v>48.206599713056</v>
      </c>
    </row>
    <row r="145" ht="19.8" customHeight="1" spans="1:5">
      <c r="A145" s="73" t="s">
        <v>146</v>
      </c>
      <c r="B145" s="78">
        <v>1000</v>
      </c>
      <c r="C145" s="71">
        <v>1033</v>
      </c>
      <c r="D145" s="121">
        <f t="shared" ref="D145:D206" si="12">C145/B145*100</f>
        <v>103.3</v>
      </c>
      <c r="E145" s="72">
        <v>48.206599713056</v>
      </c>
    </row>
    <row r="146" ht="19.8" customHeight="1" spans="1:5">
      <c r="A146" s="82" t="s">
        <v>147</v>
      </c>
      <c r="B146" s="78">
        <f>B147</f>
        <v>5085</v>
      </c>
      <c r="C146" s="71">
        <f>C147</f>
        <v>5105</v>
      </c>
      <c r="D146" s="121">
        <f t="shared" si="12"/>
        <v>100.39331366765</v>
      </c>
      <c r="E146" s="72"/>
    </row>
    <row r="147" ht="19.8" customHeight="1" spans="1:5">
      <c r="A147" s="122" t="s">
        <v>148</v>
      </c>
      <c r="B147" s="78">
        <v>5085</v>
      </c>
      <c r="C147" s="71">
        <v>5105</v>
      </c>
      <c r="D147" s="121">
        <f t="shared" si="12"/>
        <v>100.39331366765</v>
      </c>
      <c r="E147" s="72"/>
    </row>
    <row r="148" ht="19.8" customHeight="1" spans="1:5">
      <c r="A148" s="68" t="s">
        <v>149</v>
      </c>
      <c r="B148" s="71">
        <f>SUM(B149,B152,B154,B156)</f>
        <v>6700</v>
      </c>
      <c r="C148" s="71">
        <f>SUM(C149,C152,C154,C156)</f>
        <v>6701</v>
      </c>
      <c r="D148" s="121">
        <f t="shared" si="12"/>
        <v>100.014925373134</v>
      </c>
      <c r="E148" s="72">
        <v>15.0386266094421</v>
      </c>
    </row>
    <row r="149" ht="19.8" customHeight="1" spans="1:5">
      <c r="A149" s="68" t="s">
        <v>150</v>
      </c>
      <c r="B149" s="78">
        <f>SUM(B150:B151)</f>
        <v>145</v>
      </c>
      <c r="C149" s="71">
        <f>SUM(C150:C151)</f>
        <v>146</v>
      </c>
      <c r="D149" s="121">
        <f t="shared" si="12"/>
        <v>100.689655172414</v>
      </c>
      <c r="E149" s="72">
        <v>-21.505376344086</v>
      </c>
    </row>
    <row r="150" ht="19.8" customHeight="1" spans="1:5">
      <c r="A150" s="73" t="s">
        <v>52</v>
      </c>
      <c r="B150" s="78">
        <v>135</v>
      </c>
      <c r="C150" s="71">
        <v>136</v>
      </c>
      <c r="D150" s="121">
        <f t="shared" si="12"/>
        <v>100.740740740741</v>
      </c>
      <c r="E150" s="72">
        <v>-19.5266272189349</v>
      </c>
    </row>
    <row r="151" ht="19.8" customHeight="1" spans="1:5">
      <c r="A151" s="73" t="s">
        <v>53</v>
      </c>
      <c r="B151" s="78">
        <v>10</v>
      </c>
      <c r="C151" s="71">
        <v>10</v>
      </c>
      <c r="D151" s="121">
        <f t="shared" si="12"/>
        <v>100</v>
      </c>
      <c r="E151" s="72">
        <v>-41.1764705882353</v>
      </c>
    </row>
    <row r="152" ht="19.8" customHeight="1" spans="1:5">
      <c r="A152" s="68" t="s">
        <v>151</v>
      </c>
      <c r="B152" s="78">
        <f>SUM(B153:B153)</f>
        <v>420</v>
      </c>
      <c r="C152" s="71">
        <f>SUM(C153:C153)</f>
        <v>420</v>
      </c>
      <c r="D152" s="121">
        <f t="shared" si="12"/>
        <v>100</v>
      </c>
      <c r="E152" s="72">
        <v>-2.5522041763341</v>
      </c>
    </row>
    <row r="153" ht="19.8" customHeight="1" spans="1:5">
      <c r="A153" s="73" t="s">
        <v>152</v>
      </c>
      <c r="B153" s="78">
        <v>420</v>
      </c>
      <c r="C153" s="71">
        <v>420</v>
      </c>
      <c r="D153" s="121">
        <f t="shared" si="12"/>
        <v>100</v>
      </c>
      <c r="E153" s="72">
        <v>-2.5522041763341</v>
      </c>
    </row>
    <row r="154" ht="19.8" customHeight="1" spans="1:5">
      <c r="A154" s="68" t="s">
        <v>153</v>
      </c>
      <c r="B154" s="78">
        <f>SUM(B155:B155)</f>
        <v>25</v>
      </c>
      <c r="C154" s="71">
        <f>SUM(C155:C155)</f>
        <v>29</v>
      </c>
      <c r="D154" s="121">
        <f t="shared" si="12"/>
        <v>116</v>
      </c>
      <c r="E154" s="72">
        <v>-50</v>
      </c>
    </row>
    <row r="155" ht="19.8" customHeight="1" spans="1:5">
      <c r="A155" s="73" t="s">
        <v>154</v>
      </c>
      <c r="B155" s="78">
        <v>25</v>
      </c>
      <c r="C155" s="71">
        <v>29</v>
      </c>
      <c r="D155" s="121">
        <f t="shared" si="12"/>
        <v>116</v>
      </c>
      <c r="E155" s="72">
        <v>-50</v>
      </c>
    </row>
    <row r="156" ht="19.8" customHeight="1" spans="1:5">
      <c r="A156" s="82" t="s">
        <v>155</v>
      </c>
      <c r="B156" s="78">
        <f>SUM(B157:B157)</f>
        <v>6110</v>
      </c>
      <c r="C156" s="71">
        <f>SUM(C157:C157)</f>
        <v>6106</v>
      </c>
      <c r="D156" s="121">
        <f t="shared" si="12"/>
        <v>99.9345335515548</v>
      </c>
      <c r="E156" s="72">
        <v>18.5631067961165</v>
      </c>
    </row>
    <row r="157" ht="19.8" customHeight="1" spans="1:5">
      <c r="A157" s="122" t="s">
        <v>156</v>
      </c>
      <c r="B157" s="78">
        <v>6110</v>
      </c>
      <c r="C157" s="71">
        <v>6106</v>
      </c>
      <c r="D157" s="121">
        <f t="shared" si="12"/>
        <v>99.9345335515548</v>
      </c>
      <c r="E157" s="72">
        <v>18.5631067961165</v>
      </c>
    </row>
    <row r="158" ht="19.8" customHeight="1" spans="1:5">
      <c r="A158" s="68" t="s">
        <v>157</v>
      </c>
      <c r="B158" s="71">
        <f>B159+B168+B170+B172+B175</f>
        <v>13700</v>
      </c>
      <c r="C158" s="71">
        <f t="shared" ref="C158" si="13">C159+C168+C170+C172+C175</f>
        <v>13816</v>
      </c>
      <c r="D158" s="121">
        <f t="shared" si="12"/>
        <v>100.846715328467</v>
      </c>
      <c r="E158" s="72">
        <v>41.0659587502552</v>
      </c>
    </row>
    <row r="159" ht="19.8" customHeight="1" spans="1:5">
      <c r="A159" s="77" t="s">
        <v>158</v>
      </c>
      <c r="B159" s="78">
        <f>SUM(B160:B167)</f>
        <v>6930</v>
      </c>
      <c r="C159" s="71">
        <f>SUM(C160:C167)</f>
        <v>7111</v>
      </c>
      <c r="D159" s="121">
        <f t="shared" si="12"/>
        <v>102.611832611833</v>
      </c>
      <c r="E159" s="72">
        <v>0.0985360360360517</v>
      </c>
    </row>
    <row r="160" ht="19.8" customHeight="1" spans="1:5">
      <c r="A160" s="73" t="s">
        <v>52</v>
      </c>
      <c r="B160" s="78">
        <v>1000</v>
      </c>
      <c r="C160" s="71">
        <v>1046</v>
      </c>
      <c r="D160" s="121">
        <f t="shared" si="12"/>
        <v>104.6</v>
      </c>
      <c r="E160" s="72">
        <v>-15.7131345688961</v>
      </c>
    </row>
    <row r="161" ht="19.8" customHeight="1" spans="1:5">
      <c r="A161" s="73" t="s">
        <v>53</v>
      </c>
      <c r="B161" s="78">
        <v>400</v>
      </c>
      <c r="C161" s="71">
        <v>426</v>
      </c>
      <c r="D161" s="121">
        <f t="shared" si="12"/>
        <v>106.5</v>
      </c>
      <c r="E161" s="72">
        <v>-34.1576506955178</v>
      </c>
    </row>
    <row r="162" ht="19.8" customHeight="1" spans="1:5">
      <c r="A162" s="73" t="s">
        <v>159</v>
      </c>
      <c r="B162" s="78">
        <v>240</v>
      </c>
      <c r="C162" s="71">
        <v>241</v>
      </c>
      <c r="D162" s="121">
        <f t="shared" si="12"/>
        <v>100.416666666667</v>
      </c>
      <c r="E162" s="72">
        <v>-64.868804664723</v>
      </c>
    </row>
    <row r="163" ht="19.8" customHeight="1" spans="1:5">
      <c r="A163" s="76" t="s">
        <v>160</v>
      </c>
      <c r="B163" s="78">
        <v>65</v>
      </c>
      <c r="C163" s="71">
        <v>66</v>
      </c>
      <c r="D163" s="121">
        <f t="shared" si="12"/>
        <v>101.538461538462</v>
      </c>
      <c r="E163" s="72">
        <v>4.76190476190477</v>
      </c>
    </row>
    <row r="164" ht="19.8" customHeight="1" spans="1:5">
      <c r="A164" s="73" t="s">
        <v>161</v>
      </c>
      <c r="B164" s="78">
        <v>520</v>
      </c>
      <c r="C164" s="71">
        <v>550</v>
      </c>
      <c r="D164" s="121">
        <f t="shared" si="12"/>
        <v>105.769230769231</v>
      </c>
      <c r="E164" s="72">
        <v>3.18949343339587</v>
      </c>
    </row>
    <row r="165" ht="19.8" customHeight="1" spans="1:5">
      <c r="A165" s="73" t="s">
        <v>162</v>
      </c>
      <c r="B165" s="78">
        <v>40</v>
      </c>
      <c r="C165" s="71">
        <v>42</v>
      </c>
      <c r="D165" s="121">
        <f t="shared" si="12"/>
        <v>105</v>
      </c>
      <c r="E165" s="72">
        <v>180</v>
      </c>
    </row>
    <row r="166" ht="19.8" customHeight="1" spans="1:5">
      <c r="A166" s="76" t="s">
        <v>163</v>
      </c>
      <c r="B166" s="78">
        <v>150</v>
      </c>
      <c r="C166" s="71">
        <v>157</v>
      </c>
      <c r="D166" s="121">
        <f t="shared" si="12"/>
        <v>104.666666666667</v>
      </c>
      <c r="E166" s="72">
        <v>3.97350993377483</v>
      </c>
    </row>
    <row r="167" ht="19.8" customHeight="1" spans="1:5">
      <c r="A167" s="76" t="s">
        <v>164</v>
      </c>
      <c r="B167" s="78">
        <v>4515</v>
      </c>
      <c r="C167" s="71">
        <v>4583</v>
      </c>
      <c r="D167" s="121">
        <f t="shared" si="12"/>
        <v>101.506090808416</v>
      </c>
      <c r="E167" s="72">
        <v>21.6295116772824</v>
      </c>
    </row>
    <row r="168" ht="19.8" customHeight="1" spans="1:5">
      <c r="A168" s="77" t="s">
        <v>165</v>
      </c>
      <c r="B168" s="78">
        <f t="shared" ref="B168:C168" si="14">SUM(B169)</f>
        <v>50</v>
      </c>
      <c r="C168" s="71">
        <f t="shared" si="14"/>
        <v>48</v>
      </c>
      <c r="D168" s="121">
        <f t="shared" si="12"/>
        <v>96</v>
      </c>
      <c r="E168" s="72"/>
    </row>
    <row r="169" ht="19.8" customHeight="1" spans="1:5">
      <c r="A169" s="76" t="s">
        <v>166</v>
      </c>
      <c r="B169" s="78">
        <v>50</v>
      </c>
      <c r="C169" s="71">
        <v>48</v>
      </c>
      <c r="D169" s="121">
        <f t="shared" si="12"/>
        <v>96</v>
      </c>
      <c r="E169" s="72"/>
    </row>
    <row r="170" ht="19.8" customHeight="1" spans="1:5">
      <c r="A170" s="68" t="s">
        <v>167</v>
      </c>
      <c r="B170" s="78">
        <f>SUM(B171:B171)</f>
        <v>420</v>
      </c>
      <c r="C170" s="71">
        <f>SUM(C171:C171)</f>
        <v>419</v>
      </c>
      <c r="D170" s="121">
        <f t="shared" si="12"/>
        <v>99.7619047619048</v>
      </c>
      <c r="E170" s="72">
        <v>193.006993006993</v>
      </c>
    </row>
    <row r="171" ht="19.8" customHeight="1" spans="1:5">
      <c r="A171" s="73" t="s">
        <v>168</v>
      </c>
      <c r="B171" s="78">
        <v>420</v>
      </c>
      <c r="C171" s="71">
        <v>419</v>
      </c>
      <c r="D171" s="121">
        <f t="shared" si="12"/>
        <v>99.7619047619048</v>
      </c>
      <c r="E171" s="72">
        <v>193.006993006993</v>
      </c>
    </row>
    <row r="172" ht="19.8" customHeight="1" spans="1:5">
      <c r="A172" s="77" t="s">
        <v>169</v>
      </c>
      <c r="B172" s="78">
        <f>SUM(B173:B174)</f>
        <v>1750</v>
      </c>
      <c r="C172" s="71">
        <f>SUM(C173:C174)</f>
        <v>1856</v>
      </c>
      <c r="D172" s="121">
        <f t="shared" si="12"/>
        <v>106.057142857143</v>
      </c>
      <c r="E172" s="72">
        <v>-6.73366834170854</v>
      </c>
    </row>
    <row r="173" ht="19.8" customHeight="1" spans="1:5">
      <c r="A173" s="76" t="s">
        <v>98</v>
      </c>
      <c r="B173" s="80">
        <v>50</v>
      </c>
      <c r="C173" s="80">
        <v>48</v>
      </c>
      <c r="D173" s="121">
        <f t="shared" si="12"/>
        <v>96</v>
      </c>
      <c r="E173" s="72">
        <v>-95.8691910499139</v>
      </c>
    </row>
    <row r="174" ht="19.8" customHeight="1" spans="1:5">
      <c r="A174" s="76" t="s">
        <v>170</v>
      </c>
      <c r="B174" s="80">
        <v>1700</v>
      </c>
      <c r="C174" s="80">
        <v>1808</v>
      </c>
      <c r="D174" s="121">
        <f t="shared" si="12"/>
        <v>106.352941176471</v>
      </c>
      <c r="E174" s="72">
        <v>118.357487922705</v>
      </c>
    </row>
    <row r="175" ht="19.8" customHeight="1" spans="1:5">
      <c r="A175" s="68" t="s">
        <v>171</v>
      </c>
      <c r="B175" s="78">
        <f>SUM(B176:B177)</f>
        <v>4550</v>
      </c>
      <c r="C175" s="71">
        <f>SUM(C176:C177)</f>
        <v>4382</v>
      </c>
      <c r="D175" s="121">
        <f t="shared" si="12"/>
        <v>96.3076923076923</v>
      </c>
      <c r="E175" s="72">
        <v>692.405063291139</v>
      </c>
    </row>
    <row r="176" ht="19.8" customHeight="1" spans="1:5">
      <c r="A176" s="76" t="s">
        <v>172</v>
      </c>
      <c r="B176" s="78">
        <v>50</v>
      </c>
      <c r="C176" s="71">
        <v>50</v>
      </c>
      <c r="D176" s="121">
        <f t="shared" si="12"/>
        <v>100</v>
      </c>
      <c r="E176" s="72">
        <v>100</v>
      </c>
    </row>
    <row r="177" ht="19.8" customHeight="1" spans="1:5">
      <c r="A177" s="73" t="s">
        <v>173</v>
      </c>
      <c r="B177" s="78">
        <v>4500</v>
      </c>
      <c r="C177" s="71">
        <v>4332</v>
      </c>
      <c r="D177" s="121">
        <f t="shared" si="12"/>
        <v>96.2666666666667</v>
      </c>
      <c r="E177" s="72">
        <v>720.454545454545</v>
      </c>
    </row>
    <row r="178" ht="19.8" customHeight="1" spans="1:5">
      <c r="A178" s="68" t="s">
        <v>174</v>
      </c>
      <c r="B178" s="71">
        <f>B179+B184+B191+B197+B199+B206+B211+B218++B222+B224+B227+B230+B232+B234+B237+B241</f>
        <v>40500</v>
      </c>
      <c r="C178" s="71">
        <f>C179+C184+C191+C197+C199+C206+C211+C218++C222+C224+C227+C230+C232+C234+C237+C241</f>
        <v>45270</v>
      </c>
      <c r="D178" s="121">
        <f t="shared" si="12"/>
        <v>111.777777777778</v>
      </c>
      <c r="E178" s="72">
        <v>14.8897292084359</v>
      </c>
    </row>
    <row r="179" ht="19.8" customHeight="1" spans="1:5">
      <c r="A179" s="68" t="s">
        <v>175</v>
      </c>
      <c r="B179" s="78">
        <f>SUM(B180:B183)</f>
        <v>2370</v>
      </c>
      <c r="C179" s="71">
        <f>SUM(C180:C183)</f>
        <v>2458</v>
      </c>
      <c r="D179" s="121">
        <f t="shared" si="12"/>
        <v>103.713080168776</v>
      </c>
      <c r="E179" s="72">
        <v>-32.0243362831858</v>
      </c>
    </row>
    <row r="180" ht="19.8" customHeight="1" spans="1:5">
      <c r="A180" s="73" t="s">
        <v>52</v>
      </c>
      <c r="B180" s="78">
        <v>1600</v>
      </c>
      <c r="C180" s="71">
        <v>1594</v>
      </c>
      <c r="D180" s="121">
        <f t="shared" si="12"/>
        <v>99.625</v>
      </c>
      <c r="E180" s="72">
        <v>-0.808960796515251</v>
      </c>
    </row>
    <row r="181" ht="19.8" customHeight="1" spans="1:5">
      <c r="A181" s="73" t="s">
        <v>53</v>
      </c>
      <c r="B181" s="78">
        <v>620</v>
      </c>
      <c r="C181" s="71">
        <v>686</v>
      </c>
      <c r="D181" s="121">
        <f t="shared" si="12"/>
        <v>110.645161290323</v>
      </c>
      <c r="E181" s="72">
        <v>11.1831442463533</v>
      </c>
    </row>
    <row r="182" ht="19.8" customHeight="1" spans="1:5">
      <c r="A182" s="75" t="s">
        <v>176</v>
      </c>
      <c r="B182" s="78">
        <v>100</v>
      </c>
      <c r="C182" s="71">
        <v>92</v>
      </c>
      <c r="D182" s="121">
        <f t="shared" si="12"/>
        <v>92</v>
      </c>
      <c r="E182" s="72">
        <v>-93.1034482758621</v>
      </c>
    </row>
    <row r="183" ht="19.8" customHeight="1" spans="1:5">
      <c r="A183" s="73" t="s">
        <v>177</v>
      </c>
      <c r="B183" s="78">
        <v>50</v>
      </c>
      <c r="C183" s="71">
        <v>86</v>
      </c>
      <c r="D183" s="121">
        <f t="shared" si="12"/>
        <v>172</v>
      </c>
      <c r="E183" s="72">
        <v>48.2758620689655</v>
      </c>
    </row>
    <row r="184" ht="19.8" customHeight="1" spans="1:5">
      <c r="A184" s="68" t="s">
        <v>178</v>
      </c>
      <c r="B184" s="78">
        <f>SUM(B185:B190)</f>
        <v>1280</v>
      </c>
      <c r="C184" s="71">
        <f>SUM(C185:C190)</f>
        <v>1232</v>
      </c>
      <c r="D184" s="121">
        <f t="shared" si="12"/>
        <v>96.25</v>
      </c>
      <c r="E184" s="72">
        <v>-14.2658315935978</v>
      </c>
    </row>
    <row r="185" ht="19.8" customHeight="1" spans="1:5">
      <c r="A185" s="73" t="s">
        <v>52</v>
      </c>
      <c r="B185" s="78">
        <v>600</v>
      </c>
      <c r="C185" s="71">
        <v>558</v>
      </c>
      <c r="D185" s="121">
        <f t="shared" si="12"/>
        <v>93</v>
      </c>
      <c r="E185" s="72">
        <v>-6.53266331658291</v>
      </c>
    </row>
    <row r="186" ht="19.8" customHeight="1" spans="1:5">
      <c r="A186" s="73" t="s">
        <v>53</v>
      </c>
      <c r="B186" s="78">
        <v>100</v>
      </c>
      <c r="C186" s="71">
        <v>80</v>
      </c>
      <c r="D186" s="121">
        <f t="shared" si="12"/>
        <v>80</v>
      </c>
      <c r="E186" s="72">
        <v>-62.962962962963</v>
      </c>
    </row>
    <row r="187" ht="19.8" customHeight="1" spans="1:5">
      <c r="A187" s="76" t="s">
        <v>179</v>
      </c>
      <c r="B187" s="78">
        <v>30</v>
      </c>
      <c r="C187" s="71">
        <v>31</v>
      </c>
      <c r="D187" s="121">
        <f t="shared" si="12"/>
        <v>103.333333333333</v>
      </c>
      <c r="E187" s="72">
        <v>-24.390243902439</v>
      </c>
    </row>
    <row r="188" ht="19.8" customHeight="1" spans="1:5">
      <c r="A188" s="73" t="s">
        <v>180</v>
      </c>
      <c r="B188" s="78">
        <v>120</v>
      </c>
      <c r="C188" s="71">
        <v>122</v>
      </c>
      <c r="D188" s="121">
        <f t="shared" si="12"/>
        <v>101.666666666667</v>
      </c>
      <c r="E188" s="72">
        <v>197.560975609756</v>
      </c>
    </row>
    <row r="189" ht="19.8" customHeight="1" spans="1:5">
      <c r="A189" s="76" t="s">
        <v>181</v>
      </c>
      <c r="B189" s="78"/>
      <c r="C189" s="78">
        <v>6</v>
      </c>
      <c r="D189" s="121"/>
      <c r="E189" s="72"/>
    </row>
    <row r="190" ht="19.8" customHeight="1" spans="1:5">
      <c r="A190" s="73" t="s">
        <v>182</v>
      </c>
      <c r="B190" s="78">
        <v>430</v>
      </c>
      <c r="C190" s="71">
        <v>435</v>
      </c>
      <c r="D190" s="121">
        <f t="shared" si="12"/>
        <v>101.162790697674</v>
      </c>
      <c r="E190" s="72">
        <v>-19.5933456561922</v>
      </c>
    </row>
    <row r="191" ht="19.8" customHeight="1" spans="1:5">
      <c r="A191" s="68" t="s">
        <v>183</v>
      </c>
      <c r="B191" s="78">
        <f t="shared" ref="B191:C191" si="15">SUM(B192:B196)</f>
        <v>17700</v>
      </c>
      <c r="C191" s="71">
        <f t="shared" si="15"/>
        <v>20780</v>
      </c>
      <c r="D191" s="121">
        <f t="shared" si="12"/>
        <v>117.401129943503</v>
      </c>
      <c r="E191" s="72">
        <v>90.9926470588235</v>
      </c>
    </row>
    <row r="192" ht="19.8" customHeight="1" spans="1:5">
      <c r="A192" s="73" t="s">
        <v>184</v>
      </c>
      <c r="B192" s="78">
        <v>800</v>
      </c>
      <c r="C192" s="71">
        <v>1017</v>
      </c>
      <c r="D192" s="121">
        <f t="shared" si="12"/>
        <v>127.125</v>
      </c>
      <c r="E192" s="72"/>
    </row>
    <row r="193" ht="19.8" customHeight="1" spans="1:5">
      <c r="A193" s="73" t="s">
        <v>185</v>
      </c>
      <c r="B193" s="78">
        <v>400</v>
      </c>
      <c r="C193" s="71">
        <v>557</v>
      </c>
      <c r="D193" s="121">
        <f t="shared" si="12"/>
        <v>139.25</v>
      </c>
      <c r="E193" s="72"/>
    </row>
    <row r="194" ht="19.8" customHeight="1" spans="1:5">
      <c r="A194" s="73" t="s">
        <v>186</v>
      </c>
      <c r="B194" s="78">
        <v>5500</v>
      </c>
      <c r="C194" s="71">
        <v>6482</v>
      </c>
      <c r="D194" s="121">
        <f t="shared" si="12"/>
        <v>117.854545454545</v>
      </c>
      <c r="E194" s="72"/>
    </row>
    <row r="195" ht="19.8" customHeight="1" spans="1:5">
      <c r="A195" s="73" t="s">
        <v>187</v>
      </c>
      <c r="B195" s="78">
        <v>2500</v>
      </c>
      <c r="C195" s="71">
        <v>3224</v>
      </c>
      <c r="D195" s="121">
        <f t="shared" si="12"/>
        <v>128.96</v>
      </c>
      <c r="E195" s="72"/>
    </row>
    <row r="196" ht="19.8" customHeight="1" spans="1:5">
      <c r="A196" s="73" t="s">
        <v>188</v>
      </c>
      <c r="B196" s="78">
        <v>8500</v>
      </c>
      <c r="C196" s="71">
        <v>9500</v>
      </c>
      <c r="D196" s="121">
        <f t="shared" si="12"/>
        <v>111.764705882353</v>
      </c>
      <c r="E196" s="72">
        <v>-12.6838235294118</v>
      </c>
    </row>
    <row r="197" ht="19.8" customHeight="1" spans="1:5">
      <c r="A197" s="68" t="s">
        <v>189</v>
      </c>
      <c r="B197" s="78">
        <f>SUM(B198:B198)</f>
        <v>1800</v>
      </c>
      <c r="C197" s="71">
        <f>SUM(C198:C198)</f>
        <v>1988</v>
      </c>
      <c r="D197" s="121">
        <f t="shared" si="12"/>
        <v>110.444444444444</v>
      </c>
      <c r="E197" s="72">
        <v>811.926605504587</v>
      </c>
    </row>
    <row r="198" ht="19.8" customHeight="1" spans="1:5">
      <c r="A198" s="73" t="s">
        <v>190</v>
      </c>
      <c r="B198" s="78">
        <v>1800</v>
      </c>
      <c r="C198" s="71">
        <v>1988</v>
      </c>
      <c r="D198" s="121">
        <f t="shared" si="12"/>
        <v>110.444444444444</v>
      </c>
      <c r="E198" s="72">
        <v>811.926605504587</v>
      </c>
    </row>
    <row r="199" ht="19.8" customHeight="1" spans="1:5">
      <c r="A199" s="68" t="s">
        <v>191</v>
      </c>
      <c r="B199" s="78">
        <f>SUM(B200:B205)</f>
        <v>515</v>
      </c>
      <c r="C199" s="71">
        <f>SUM(C200:C205)</f>
        <v>548</v>
      </c>
      <c r="D199" s="121">
        <f t="shared" si="12"/>
        <v>106.407766990291</v>
      </c>
      <c r="E199" s="72">
        <v>-16.0796324655437</v>
      </c>
    </row>
    <row r="200" ht="19.8" customHeight="1" spans="1:5">
      <c r="A200" s="75" t="s">
        <v>192</v>
      </c>
      <c r="B200" s="78">
        <v>30</v>
      </c>
      <c r="C200" s="71">
        <v>31</v>
      </c>
      <c r="D200" s="121">
        <f t="shared" si="12"/>
        <v>103.333333333333</v>
      </c>
      <c r="E200" s="72"/>
    </row>
    <row r="201" ht="19.8" customHeight="1" spans="1:5">
      <c r="A201" s="73" t="s">
        <v>193</v>
      </c>
      <c r="B201" s="78">
        <v>100</v>
      </c>
      <c r="C201" s="71">
        <v>107</v>
      </c>
      <c r="D201" s="121">
        <f t="shared" si="12"/>
        <v>107</v>
      </c>
      <c r="E201" s="72"/>
    </row>
    <row r="202" ht="19.8" customHeight="1" spans="1:5">
      <c r="A202" s="73" t="s">
        <v>194</v>
      </c>
      <c r="B202" s="78">
        <v>35</v>
      </c>
      <c r="C202" s="71">
        <v>37</v>
      </c>
      <c r="D202" s="121">
        <f t="shared" si="12"/>
        <v>105.714285714286</v>
      </c>
      <c r="E202" s="72">
        <v>5.71428571428572</v>
      </c>
    </row>
    <row r="203" ht="19.8" customHeight="1" spans="1:5">
      <c r="A203" s="73" t="s">
        <v>195</v>
      </c>
      <c r="B203" s="78">
        <v>180</v>
      </c>
      <c r="C203" s="71">
        <v>183</v>
      </c>
      <c r="D203" s="121">
        <f t="shared" si="12"/>
        <v>101.666666666667</v>
      </c>
      <c r="E203" s="72">
        <v>-19.7368421052632</v>
      </c>
    </row>
    <row r="204" ht="19.8" customHeight="1" spans="1:5">
      <c r="A204" s="73" t="s">
        <v>196</v>
      </c>
      <c r="B204" s="78">
        <v>100</v>
      </c>
      <c r="C204" s="71">
        <v>125</v>
      </c>
      <c r="D204" s="121">
        <f t="shared" si="12"/>
        <v>125</v>
      </c>
      <c r="E204" s="72">
        <v>13.6363636363636</v>
      </c>
    </row>
    <row r="205" ht="19.8" customHeight="1" spans="1:5">
      <c r="A205" s="73" t="s">
        <v>197</v>
      </c>
      <c r="B205" s="78">
        <v>70</v>
      </c>
      <c r="C205" s="71">
        <v>65</v>
      </c>
      <c r="D205" s="121">
        <f t="shared" si="12"/>
        <v>92.8571428571429</v>
      </c>
      <c r="E205" s="72">
        <v>-76.7857142857143</v>
      </c>
    </row>
    <row r="206" ht="19.8" customHeight="1" spans="1:5">
      <c r="A206" s="68" t="s">
        <v>198</v>
      </c>
      <c r="B206" s="78">
        <f>SUM(B207:B210)</f>
        <v>180</v>
      </c>
      <c r="C206" s="71">
        <f>SUM(C207:C210)</f>
        <v>177</v>
      </c>
      <c r="D206" s="121">
        <f t="shared" si="12"/>
        <v>98.3333333333333</v>
      </c>
      <c r="E206" s="72">
        <v>-15.311004784689</v>
      </c>
    </row>
    <row r="207" ht="19.8" customHeight="1" spans="1:5">
      <c r="A207" s="76" t="s">
        <v>199</v>
      </c>
      <c r="B207" s="78">
        <v>140</v>
      </c>
      <c r="C207" s="71">
        <v>138</v>
      </c>
      <c r="D207" s="121">
        <f t="shared" ref="D207:D268" si="16">C207/B207*100</f>
        <v>98.5714285714286</v>
      </c>
      <c r="E207" s="72">
        <v>-20.6896551724138</v>
      </c>
    </row>
    <row r="208" ht="19.8" customHeight="1" spans="1:5">
      <c r="A208" s="76" t="s">
        <v>200</v>
      </c>
      <c r="B208" s="78">
        <v>30</v>
      </c>
      <c r="C208" s="71">
        <v>30</v>
      </c>
      <c r="D208" s="121">
        <f t="shared" si="16"/>
        <v>100</v>
      </c>
      <c r="E208" s="72">
        <v>-3.2258064516129</v>
      </c>
    </row>
    <row r="209" ht="19.8" customHeight="1" spans="1:5">
      <c r="A209" s="76" t="s">
        <v>201</v>
      </c>
      <c r="B209" s="78"/>
      <c r="C209" s="71">
        <v>1</v>
      </c>
      <c r="D209" s="121"/>
      <c r="E209" s="72"/>
    </row>
    <row r="210" ht="19.8" customHeight="1" spans="1:5">
      <c r="A210" s="76" t="s">
        <v>202</v>
      </c>
      <c r="B210" s="78">
        <v>10</v>
      </c>
      <c r="C210" s="71">
        <v>8</v>
      </c>
      <c r="D210" s="121">
        <f t="shared" si="16"/>
        <v>80</v>
      </c>
      <c r="E210" s="72">
        <v>100</v>
      </c>
    </row>
    <row r="211" ht="19.8" customHeight="1" spans="1:5">
      <c r="A211" s="68" t="s">
        <v>203</v>
      </c>
      <c r="B211" s="78">
        <f t="shared" ref="B211:C211" si="17">SUM(B212:B217)</f>
        <v>2780</v>
      </c>
      <c r="C211" s="71">
        <f t="shared" si="17"/>
        <v>3206</v>
      </c>
      <c r="D211" s="121">
        <f t="shared" si="16"/>
        <v>115.323741007194</v>
      </c>
      <c r="E211" s="72">
        <v>147.185813415574</v>
      </c>
    </row>
    <row r="212" ht="19.8" customHeight="1" spans="1:5">
      <c r="A212" s="73" t="s">
        <v>204</v>
      </c>
      <c r="B212" s="78">
        <v>60</v>
      </c>
      <c r="C212" s="71">
        <v>67</v>
      </c>
      <c r="D212" s="121">
        <f t="shared" si="16"/>
        <v>111.666666666667</v>
      </c>
      <c r="E212" s="72">
        <v>42.5531914893617</v>
      </c>
    </row>
    <row r="213" ht="19.8" customHeight="1" spans="1:5">
      <c r="A213" s="73" t="s">
        <v>205</v>
      </c>
      <c r="B213" s="78">
        <v>950</v>
      </c>
      <c r="C213" s="71">
        <v>1118</v>
      </c>
      <c r="D213" s="121">
        <f t="shared" si="16"/>
        <v>117.684210526316</v>
      </c>
      <c r="E213" s="72">
        <v>350.806451612903</v>
      </c>
    </row>
    <row r="214" ht="19.8" customHeight="1" spans="1:5">
      <c r="A214" s="73" t="s">
        <v>206</v>
      </c>
      <c r="B214" s="78">
        <v>950</v>
      </c>
      <c r="C214" s="71">
        <v>1110</v>
      </c>
      <c r="D214" s="121">
        <f t="shared" si="16"/>
        <v>116.842105263158</v>
      </c>
      <c r="E214" s="72">
        <v>173.399014778325</v>
      </c>
    </row>
    <row r="215" ht="19.8" customHeight="1" spans="1:5">
      <c r="A215" s="73" t="s">
        <v>207</v>
      </c>
      <c r="B215" s="78">
        <v>220</v>
      </c>
      <c r="C215" s="71">
        <v>251</v>
      </c>
      <c r="D215" s="121">
        <f t="shared" si="16"/>
        <v>114.090909090909</v>
      </c>
      <c r="E215" s="72">
        <v>13.0630630630631</v>
      </c>
    </row>
    <row r="216" ht="19.8" customHeight="1" spans="1:5">
      <c r="A216" s="73" t="s">
        <v>208</v>
      </c>
      <c r="B216" s="78">
        <v>350</v>
      </c>
      <c r="C216" s="71">
        <v>380</v>
      </c>
      <c r="D216" s="121">
        <f t="shared" si="16"/>
        <v>108.571428571429</v>
      </c>
      <c r="E216" s="72">
        <v>11.7647058823529</v>
      </c>
    </row>
    <row r="217" ht="19.8" customHeight="1" spans="1:5">
      <c r="A217" s="73" t="s">
        <v>209</v>
      </c>
      <c r="B217" s="78">
        <v>250</v>
      </c>
      <c r="C217" s="71">
        <v>280</v>
      </c>
      <c r="D217" s="121">
        <f t="shared" si="16"/>
        <v>112</v>
      </c>
      <c r="E217" s="72">
        <v>723.529411764706</v>
      </c>
    </row>
    <row r="218" ht="19.8" customHeight="1" spans="1:5">
      <c r="A218" s="68" t="s">
        <v>210</v>
      </c>
      <c r="B218" s="78">
        <f>SUM(B219:B221)</f>
        <v>1030</v>
      </c>
      <c r="C218" s="71">
        <f>SUM(C219:C221)</f>
        <v>1162</v>
      </c>
      <c r="D218" s="121">
        <f t="shared" si="16"/>
        <v>112.815533980583</v>
      </c>
      <c r="E218" s="72">
        <v>17.1370967741936</v>
      </c>
    </row>
    <row r="219" ht="19.8" customHeight="1" spans="1:5">
      <c r="A219" s="73" t="s">
        <v>52</v>
      </c>
      <c r="B219" s="78">
        <v>230</v>
      </c>
      <c r="C219" s="71">
        <v>229</v>
      </c>
      <c r="D219" s="121">
        <f t="shared" si="16"/>
        <v>99.5652173913043</v>
      </c>
      <c r="E219" s="72">
        <v>-9.48616600790514</v>
      </c>
    </row>
    <row r="220" ht="19.8" customHeight="1" spans="1:5">
      <c r="A220" s="73" t="s">
        <v>211</v>
      </c>
      <c r="B220" s="78">
        <v>420</v>
      </c>
      <c r="C220" s="71">
        <v>418</v>
      </c>
      <c r="D220" s="121">
        <f t="shared" si="16"/>
        <v>99.5238095238095</v>
      </c>
      <c r="E220" s="72">
        <v>-1.64705882352941</v>
      </c>
    </row>
    <row r="221" ht="19.8" customHeight="1" spans="1:5">
      <c r="A221" s="73" t="s">
        <v>212</v>
      </c>
      <c r="B221" s="78">
        <v>380</v>
      </c>
      <c r="C221" s="71">
        <v>515</v>
      </c>
      <c r="D221" s="121">
        <f t="shared" si="16"/>
        <v>135.526315789474</v>
      </c>
      <c r="E221" s="72">
        <v>64.0127388535032</v>
      </c>
    </row>
    <row r="222" ht="19.8" customHeight="1" spans="1:5">
      <c r="A222" s="68" t="s">
        <v>213</v>
      </c>
      <c r="B222" s="78">
        <f>B223</f>
        <v>10</v>
      </c>
      <c r="C222" s="71">
        <f>C223</f>
        <v>15</v>
      </c>
      <c r="D222" s="121">
        <f t="shared" si="16"/>
        <v>150</v>
      </c>
      <c r="E222" s="72">
        <v>50</v>
      </c>
    </row>
    <row r="223" ht="19.8" customHeight="1" spans="1:5">
      <c r="A223" s="73" t="s">
        <v>214</v>
      </c>
      <c r="B223" s="78">
        <v>10</v>
      </c>
      <c r="C223" s="71">
        <v>15</v>
      </c>
      <c r="D223" s="121">
        <f t="shared" si="16"/>
        <v>150</v>
      </c>
      <c r="E223" s="72">
        <v>50</v>
      </c>
    </row>
    <row r="224" ht="19.8" customHeight="1" spans="1:5">
      <c r="A224" s="68" t="s">
        <v>215</v>
      </c>
      <c r="B224" s="78">
        <f t="shared" ref="B224:C224" si="18">SUM(B225:B226)</f>
        <v>570</v>
      </c>
      <c r="C224" s="71">
        <f t="shared" si="18"/>
        <v>577</v>
      </c>
      <c r="D224" s="121">
        <f t="shared" si="16"/>
        <v>101.228070175439</v>
      </c>
      <c r="E224" s="72">
        <v>5.48446069469834</v>
      </c>
    </row>
    <row r="225" ht="19.8" customHeight="1" spans="1:5">
      <c r="A225" s="73" t="s">
        <v>216</v>
      </c>
      <c r="B225" s="78">
        <v>150</v>
      </c>
      <c r="C225" s="71">
        <v>154</v>
      </c>
      <c r="D225" s="121">
        <f t="shared" si="16"/>
        <v>102.666666666667</v>
      </c>
      <c r="E225" s="72">
        <v>5.47945205479452</v>
      </c>
    </row>
    <row r="226" ht="19.8" customHeight="1" spans="1:5">
      <c r="A226" s="73" t="s">
        <v>217</v>
      </c>
      <c r="B226" s="78">
        <v>420</v>
      </c>
      <c r="C226" s="71">
        <v>423</v>
      </c>
      <c r="D226" s="121">
        <f t="shared" si="16"/>
        <v>100.714285714286</v>
      </c>
      <c r="E226" s="72">
        <v>5.4862842892768</v>
      </c>
    </row>
    <row r="227" ht="19.8" customHeight="1" spans="1:5">
      <c r="A227" s="68" t="s">
        <v>218</v>
      </c>
      <c r="B227" s="78">
        <f>SUM(B228:B229)</f>
        <v>40</v>
      </c>
      <c r="C227" s="71">
        <f>SUM(C228:C229)</f>
        <v>40</v>
      </c>
      <c r="D227" s="121">
        <f t="shared" si="16"/>
        <v>100</v>
      </c>
      <c r="E227" s="72">
        <v>-94.6380697050938</v>
      </c>
    </row>
    <row r="228" ht="19.8" customHeight="1" spans="1:5">
      <c r="A228" s="73" t="s">
        <v>219</v>
      </c>
      <c r="B228" s="78">
        <v>40</v>
      </c>
      <c r="C228" s="71">
        <v>38</v>
      </c>
      <c r="D228" s="121">
        <f t="shared" si="16"/>
        <v>95</v>
      </c>
      <c r="E228" s="72">
        <v>-94.8993288590604</v>
      </c>
    </row>
    <row r="229" ht="19.8" customHeight="1" spans="1:5">
      <c r="A229" s="73" t="s">
        <v>220</v>
      </c>
      <c r="B229" s="78"/>
      <c r="C229" s="71">
        <v>2</v>
      </c>
      <c r="D229" s="121"/>
      <c r="E229" s="72"/>
    </row>
    <row r="230" ht="19.8" customHeight="1" spans="1:5">
      <c r="A230" s="68" t="s">
        <v>221</v>
      </c>
      <c r="B230" s="78">
        <f>SUM(B231:B231)</f>
        <v>300</v>
      </c>
      <c r="C230" s="71">
        <f>SUM(C231:C231)</f>
        <v>314</v>
      </c>
      <c r="D230" s="121">
        <f t="shared" si="16"/>
        <v>104.666666666667</v>
      </c>
      <c r="E230" s="72">
        <v>-7.37463126843659</v>
      </c>
    </row>
    <row r="231" ht="19.8" customHeight="1" spans="1:5">
      <c r="A231" s="76" t="s">
        <v>222</v>
      </c>
      <c r="B231" s="78">
        <v>300</v>
      </c>
      <c r="C231" s="71">
        <v>314</v>
      </c>
      <c r="D231" s="121">
        <f t="shared" si="16"/>
        <v>104.666666666667</v>
      </c>
      <c r="E231" s="72">
        <v>-7.37463126843659</v>
      </c>
    </row>
    <row r="232" ht="19.8" customHeight="1" spans="1:5">
      <c r="A232" s="68" t="s">
        <v>223</v>
      </c>
      <c r="B232" s="78">
        <f>SUM(B233:B233)</f>
        <v>450</v>
      </c>
      <c r="C232" s="71">
        <f>SUM(C233:C233)</f>
        <v>451</v>
      </c>
      <c r="D232" s="121">
        <f t="shared" si="16"/>
        <v>100.222222222222</v>
      </c>
      <c r="E232" s="72">
        <v>-5.84551148225469</v>
      </c>
    </row>
    <row r="233" ht="19.8" customHeight="1" spans="1:5">
      <c r="A233" s="73" t="s">
        <v>224</v>
      </c>
      <c r="B233" s="78">
        <v>450</v>
      </c>
      <c r="C233" s="71">
        <v>451</v>
      </c>
      <c r="D233" s="121">
        <f t="shared" si="16"/>
        <v>100.222222222222</v>
      </c>
      <c r="E233" s="72">
        <v>-5.84551148225469</v>
      </c>
    </row>
    <row r="234" ht="19.8" customHeight="1" spans="1:5">
      <c r="A234" s="68" t="s">
        <v>225</v>
      </c>
      <c r="B234" s="78">
        <f>SUM(B235:B236)</f>
        <v>8900</v>
      </c>
      <c r="C234" s="71">
        <f>SUM(C235:C236)</f>
        <v>9175</v>
      </c>
      <c r="D234" s="121">
        <f t="shared" si="16"/>
        <v>103.089887640449</v>
      </c>
      <c r="E234" s="72">
        <v>-46.190839246965</v>
      </c>
    </row>
    <row r="235" ht="19.8" customHeight="1" spans="1:5">
      <c r="A235" s="73" t="s">
        <v>226</v>
      </c>
      <c r="B235" s="78">
        <v>8400</v>
      </c>
      <c r="C235" s="71">
        <v>8675</v>
      </c>
      <c r="D235" s="121">
        <f t="shared" si="16"/>
        <v>103.27380952381</v>
      </c>
      <c r="E235" s="72">
        <v>-41.190427767609</v>
      </c>
    </row>
    <row r="236" ht="19.8" customHeight="1" spans="1:5">
      <c r="A236" s="73" t="s">
        <v>227</v>
      </c>
      <c r="B236" s="78">
        <v>500</v>
      </c>
      <c r="C236" s="71">
        <v>500</v>
      </c>
      <c r="D236" s="121">
        <f t="shared" si="16"/>
        <v>100</v>
      </c>
      <c r="E236" s="72">
        <v>-78.2608695652174</v>
      </c>
    </row>
    <row r="237" ht="19.8" customHeight="1" spans="1:5">
      <c r="A237" s="77" t="s">
        <v>228</v>
      </c>
      <c r="B237" s="78">
        <f>SUM(B238:B240)</f>
        <v>175</v>
      </c>
      <c r="C237" s="71">
        <f>SUM(C238:C240)</f>
        <v>199</v>
      </c>
      <c r="D237" s="121">
        <f t="shared" si="16"/>
        <v>113.714285714286</v>
      </c>
      <c r="E237" s="72">
        <v>19.1616766467066</v>
      </c>
    </row>
    <row r="238" ht="19.8" customHeight="1" spans="1:5">
      <c r="A238" s="76" t="s">
        <v>99</v>
      </c>
      <c r="B238" s="78">
        <v>15</v>
      </c>
      <c r="C238" s="71">
        <v>15</v>
      </c>
      <c r="D238" s="121">
        <f t="shared" si="16"/>
        <v>100</v>
      </c>
      <c r="E238" s="72">
        <v>-6.25</v>
      </c>
    </row>
    <row r="239" ht="19.8" customHeight="1" spans="1:5">
      <c r="A239" s="76" t="s">
        <v>229</v>
      </c>
      <c r="B239" s="78">
        <v>80</v>
      </c>
      <c r="C239" s="71">
        <v>81</v>
      </c>
      <c r="D239" s="121">
        <f t="shared" si="16"/>
        <v>101.25</v>
      </c>
      <c r="E239" s="72">
        <v>0</v>
      </c>
    </row>
    <row r="240" ht="19.8" customHeight="1" spans="1:5">
      <c r="A240" s="76" t="s">
        <v>230</v>
      </c>
      <c r="B240" s="78">
        <v>80</v>
      </c>
      <c r="C240" s="71">
        <v>103</v>
      </c>
      <c r="D240" s="121">
        <f t="shared" si="16"/>
        <v>128.75</v>
      </c>
      <c r="E240" s="72">
        <v>47.1428571428572</v>
      </c>
    </row>
    <row r="241" ht="19.8" customHeight="1" spans="1:5">
      <c r="A241" s="83" t="s">
        <v>231</v>
      </c>
      <c r="B241" s="78">
        <f>B242</f>
        <v>2400</v>
      </c>
      <c r="C241" s="71">
        <f>C242</f>
        <v>2948</v>
      </c>
      <c r="D241" s="121">
        <f t="shared" si="16"/>
        <v>122.833333333333</v>
      </c>
      <c r="E241" s="72">
        <v>286.876640419948</v>
      </c>
    </row>
    <row r="242" ht="19.8" customHeight="1" spans="1:5">
      <c r="A242" s="81" t="s">
        <v>232</v>
      </c>
      <c r="B242" s="78">
        <v>2400</v>
      </c>
      <c r="C242" s="71">
        <v>2948</v>
      </c>
      <c r="D242" s="121">
        <f t="shared" si="16"/>
        <v>122.833333333333</v>
      </c>
      <c r="E242" s="72">
        <v>286.876640419948</v>
      </c>
    </row>
    <row r="243" ht="19.8" customHeight="1" spans="1:5">
      <c r="A243" s="68" t="s">
        <v>233</v>
      </c>
      <c r="B243" s="71">
        <f>B244+B248+B252+B255+B263+B265+B270+B273+B275+B277+B279</f>
        <v>24900</v>
      </c>
      <c r="C243" s="71">
        <f t="shared" ref="C243" si="19">C244+C248+C252+C255+C263+C265+C270+C273+C275+C277+C279</f>
        <v>27377</v>
      </c>
      <c r="D243" s="121">
        <f t="shared" si="16"/>
        <v>109.947791164659</v>
      </c>
      <c r="E243" s="72">
        <v>-5.84978334135772</v>
      </c>
    </row>
    <row r="244" ht="19.8" customHeight="1" spans="1:5">
      <c r="A244" s="77" t="s">
        <v>234</v>
      </c>
      <c r="B244" s="78">
        <f t="shared" ref="B244:C244" si="20">SUM(B245:B247)</f>
        <v>2300</v>
      </c>
      <c r="C244" s="71">
        <f t="shared" si="20"/>
        <v>2690</v>
      </c>
      <c r="D244" s="121">
        <f t="shared" si="16"/>
        <v>116.95652173913</v>
      </c>
      <c r="E244" s="72">
        <v>37.5959079283887</v>
      </c>
    </row>
    <row r="245" ht="19.8" customHeight="1" spans="1:5">
      <c r="A245" s="73" t="s">
        <v>52</v>
      </c>
      <c r="B245" s="78">
        <v>700</v>
      </c>
      <c r="C245" s="71">
        <v>813</v>
      </c>
      <c r="D245" s="121">
        <f t="shared" si="16"/>
        <v>116.142857142857</v>
      </c>
      <c r="E245" s="72">
        <v>-13.6025504782147</v>
      </c>
    </row>
    <row r="246" ht="19.8" customHeight="1" spans="1:5">
      <c r="A246" s="73" t="s">
        <v>53</v>
      </c>
      <c r="B246" s="78">
        <v>500</v>
      </c>
      <c r="C246" s="71">
        <v>529</v>
      </c>
      <c r="D246" s="121">
        <f t="shared" si="16"/>
        <v>105.8</v>
      </c>
      <c r="E246" s="72">
        <v>-26.3231197771588</v>
      </c>
    </row>
    <row r="247" ht="19.8" customHeight="1" spans="1:5">
      <c r="A247" s="76" t="s">
        <v>235</v>
      </c>
      <c r="B247" s="78">
        <v>1100</v>
      </c>
      <c r="C247" s="71">
        <v>1348</v>
      </c>
      <c r="D247" s="121">
        <f t="shared" si="16"/>
        <v>122.545454545455</v>
      </c>
      <c r="E247" s="72">
        <v>355.405405405405</v>
      </c>
    </row>
    <row r="248" ht="19.8" customHeight="1" spans="1:5">
      <c r="A248" s="68" t="s">
        <v>236</v>
      </c>
      <c r="B248" s="78">
        <f t="shared" ref="B248:C248" si="21">SUM(B249:B251)</f>
        <v>6900</v>
      </c>
      <c r="C248" s="71">
        <f t="shared" si="21"/>
        <v>7214</v>
      </c>
      <c r="D248" s="121">
        <f t="shared" si="16"/>
        <v>104.550724637681</v>
      </c>
      <c r="E248" s="72">
        <v>-24.1350299716058</v>
      </c>
    </row>
    <row r="249" ht="19.8" customHeight="1" spans="1:5">
      <c r="A249" s="73" t="s">
        <v>237</v>
      </c>
      <c r="B249" s="78">
        <v>6500</v>
      </c>
      <c r="C249" s="71">
        <v>6722</v>
      </c>
      <c r="D249" s="121">
        <f t="shared" si="16"/>
        <v>103.415384615385</v>
      </c>
      <c r="E249" s="72">
        <v>-27.3140138408305</v>
      </c>
    </row>
    <row r="250" ht="19.8" customHeight="1" spans="1:5">
      <c r="A250" s="75" t="s">
        <v>238</v>
      </c>
      <c r="B250" s="78">
        <v>100</v>
      </c>
      <c r="C250" s="71">
        <v>85</v>
      </c>
      <c r="D250" s="121">
        <f t="shared" si="16"/>
        <v>85</v>
      </c>
      <c r="E250" s="72"/>
    </row>
    <row r="251" ht="19.8" customHeight="1" spans="1:5">
      <c r="A251" s="73" t="s">
        <v>239</v>
      </c>
      <c r="B251" s="78">
        <v>300</v>
      </c>
      <c r="C251" s="71">
        <v>407</v>
      </c>
      <c r="D251" s="121">
        <f t="shared" si="16"/>
        <v>135.666666666667</v>
      </c>
      <c r="E251" s="72">
        <v>55.9386973180077</v>
      </c>
    </row>
    <row r="252" ht="19.8" customHeight="1" spans="1:5">
      <c r="A252" s="68" t="s">
        <v>240</v>
      </c>
      <c r="B252" s="78">
        <f>SUM(B253:B254)</f>
        <v>950</v>
      </c>
      <c r="C252" s="71">
        <f>SUM(C253:C254)</f>
        <v>1058</v>
      </c>
      <c r="D252" s="121">
        <f t="shared" si="16"/>
        <v>111.368421052632</v>
      </c>
      <c r="E252" s="72">
        <v>-26.013986013986</v>
      </c>
    </row>
    <row r="253" ht="19.8" customHeight="1" spans="1:5">
      <c r="A253" s="73" t="s">
        <v>241</v>
      </c>
      <c r="B253" s="78">
        <v>50</v>
      </c>
      <c r="C253" s="71">
        <v>45</v>
      </c>
      <c r="D253" s="121">
        <f t="shared" si="16"/>
        <v>90</v>
      </c>
      <c r="E253" s="72">
        <v>-73.5294117647059</v>
      </c>
    </row>
    <row r="254" ht="19.8" customHeight="1" spans="1:5">
      <c r="A254" s="76" t="s">
        <v>242</v>
      </c>
      <c r="B254" s="78">
        <v>900</v>
      </c>
      <c r="C254" s="71">
        <v>1013</v>
      </c>
      <c r="D254" s="121">
        <f t="shared" si="16"/>
        <v>112.555555555556</v>
      </c>
      <c r="E254" s="72">
        <v>-19.6031746031746</v>
      </c>
    </row>
    <row r="255" ht="19.8" customHeight="1" spans="1:5">
      <c r="A255" s="68" t="s">
        <v>243</v>
      </c>
      <c r="B255" s="78">
        <f>SUM(B256:B262)</f>
        <v>5050</v>
      </c>
      <c r="C255" s="71">
        <f>SUM(C256:C262)</f>
        <v>5541</v>
      </c>
      <c r="D255" s="121">
        <f t="shared" si="16"/>
        <v>109.722772277228</v>
      </c>
      <c r="E255" s="72">
        <v>42.3689619732785</v>
      </c>
    </row>
    <row r="256" ht="19.8" customHeight="1" spans="1:5">
      <c r="A256" s="73" t="s">
        <v>244</v>
      </c>
      <c r="B256" s="78">
        <v>550</v>
      </c>
      <c r="C256" s="71">
        <v>574</v>
      </c>
      <c r="D256" s="121">
        <f t="shared" si="16"/>
        <v>104.363636363636</v>
      </c>
      <c r="E256" s="72">
        <v>-38.8711395101171</v>
      </c>
    </row>
    <row r="257" ht="19.8" customHeight="1" spans="1:5">
      <c r="A257" s="73" t="s">
        <v>245</v>
      </c>
      <c r="B257" s="78">
        <v>450</v>
      </c>
      <c r="C257" s="71">
        <v>463</v>
      </c>
      <c r="D257" s="121">
        <f t="shared" si="16"/>
        <v>102.888888888889</v>
      </c>
      <c r="E257" s="72">
        <v>-20.5831903945111</v>
      </c>
    </row>
    <row r="258" ht="19.8" customHeight="1" spans="1:5">
      <c r="A258" s="73" t="s">
        <v>246</v>
      </c>
      <c r="B258" s="78">
        <v>450</v>
      </c>
      <c r="C258" s="71">
        <v>470</v>
      </c>
      <c r="D258" s="121">
        <f t="shared" si="16"/>
        <v>104.444444444444</v>
      </c>
      <c r="E258" s="72">
        <v>-6.187624750499</v>
      </c>
    </row>
    <row r="259" ht="19.8" customHeight="1" spans="1:5">
      <c r="A259" s="73" t="s">
        <v>247</v>
      </c>
      <c r="B259" s="78">
        <v>600</v>
      </c>
      <c r="C259" s="71">
        <v>610</v>
      </c>
      <c r="D259" s="121">
        <f t="shared" si="16"/>
        <v>101.666666666667</v>
      </c>
      <c r="E259" s="72">
        <v>-8.68263473053892</v>
      </c>
    </row>
    <row r="260" ht="19.8" customHeight="1" spans="1:5">
      <c r="A260" s="73" t="s">
        <v>248</v>
      </c>
      <c r="B260" s="78">
        <v>780</v>
      </c>
      <c r="C260" s="71">
        <v>818</v>
      </c>
      <c r="D260" s="121">
        <f t="shared" si="16"/>
        <v>104.871794871795</v>
      </c>
      <c r="E260" s="72">
        <v>-13.6219640971489</v>
      </c>
    </row>
    <row r="261" ht="19.8" customHeight="1" spans="1:5">
      <c r="A261" s="73" t="s">
        <v>249</v>
      </c>
      <c r="B261" s="78">
        <v>2000</v>
      </c>
      <c r="C261" s="71">
        <v>2379</v>
      </c>
      <c r="D261" s="121">
        <f t="shared" si="16"/>
        <v>118.95</v>
      </c>
      <c r="E261" s="72"/>
    </row>
    <row r="262" ht="19.8" customHeight="1" spans="1:5">
      <c r="A262" s="73" t="s">
        <v>250</v>
      </c>
      <c r="B262" s="78">
        <v>220</v>
      </c>
      <c r="C262" s="71">
        <v>227</v>
      </c>
      <c r="D262" s="121">
        <f t="shared" si="16"/>
        <v>103.181818181818</v>
      </c>
      <c r="E262" s="72">
        <v>-10.6299212598425</v>
      </c>
    </row>
    <row r="263" ht="19.8" customHeight="1" spans="1:5">
      <c r="A263" s="68" t="s">
        <v>251</v>
      </c>
      <c r="B263" s="78">
        <f>SUM(B264:B264)</f>
        <v>850</v>
      </c>
      <c r="C263" s="71">
        <f>SUM(C264:C264)</f>
        <v>890</v>
      </c>
      <c r="D263" s="121">
        <f t="shared" si="16"/>
        <v>104.705882352941</v>
      </c>
      <c r="E263" s="72">
        <v>9.20245398773005</v>
      </c>
    </row>
    <row r="264" ht="19.8" customHeight="1" spans="1:5">
      <c r="A264" s="73" t="s">
        <v>252</v>
      </c>
      <c r="B264" s="78">
        <v>850</v>
      </c>
      <c r="C264" s="71">
        <v>890</v>
      </c>
      <c r="D264" s="121">
        <f t="shared" si="16"/>
        <v>104.705882352941</v>
      </c>
      <c r="E264" s="72">
        <v>9.20245398773005</v>
      </c>
    </row>
    <row r="265" ht="19.8" customHeight="1" spans="1:5">
      <c r="A265" s="68" t="s">
        <v>253</v>
      </c>
      <c r="B265" s="78">
        <f>SUM(B266:B269)</f>
        <v>5000</v>
      </c>
      <c r="C265" s="71">
        <f>SUM(C266:C269)</f>
        <v>5573</v>
      </c>
      <c r="D265" s="121">
        <f t="shared" si="16"/>
        <v>111.46</v>
      </c>
      <c r="E265" s="72">
        <v>-14.4195331695332</v>
      </c>
    </row>
    <row r="266" ht="19.8" customHeight="1" spans="1:5">
      <c r="A266" s="73" t="s">
        <v>254</v>
      </c>
      <c r="B266" s="78">
        <v>1300</v>
      </c>
      <c r="C266" s="71">
        <v>1352</v>
      </c>
      <c r="D266" s="121">
        <f t="shared" si="16"/>
        <v>104</v>
      </c>
      <c r="E266" s="72">
        <v>-14.9685534591195</v>
      </c>
    </row>
    <row r="267" ht="19.8" customHeight="1" spans="1:5">
      <c r="A267" s="73" t="s">
        <v>255</v>
      </c>
      <c r="B267" s="78">
        <v>900</v>
      </c>
      <c r="C267" s="71">
        <v>891</v>
      </c>
      <c r="D267" s="121">
        <f t="shared" si="16"/>
        <v>99</v>
      </c>
      <c r="E267" s="72">
        <v>-44.8979591836735</v>
      </c>
    </row>
    <row r="268" ht="19.8" customHeight="1" spans="1:5">
      <c r="A268" s="73" t="s">
        <v>256</v>
      </c>
      <c r="B268" s="78">
        <v>2800</v>
      </c>
      <c r="C268" s="71">
        <v>3328</v>
      </c>
      <c r="D268" s="121">
        <f t="shared" si="16"/>
        <v>118.857142857143</v>
      </c>
      <c r="E268" s="72">
        <v>7.6674215464251</v>
      </c>
    </row>
    <row r="269" ht="19.8" customHeight="1" spans="1:5">
      <c r="A269" s="73" t="s">
        <v>257</v>
      </c>
      <c r="B269" s="78"/>
      <c r="C269" s="71">
        <v>2</v>
      </c>
      <c r="D269" s="121"/>
      <c r="E269" s="72"/>
    </row>
    <row r="270" ht="19.8" customHeight="1" spans="1:5">
      <c r="A270" s="68" t="s">
        <v>258</v>
      </c>
      <c r="B270" s="78">
        <f>SUM(B271:B272)</f>
        <v>1530</v>
      </c>
      <c r="C270" s="71">
        <f>SUM(C271:C272)</f>
        <v>1675</v>
      </c>
      <c r="D270" s="121">
        <f t="shared" ref="D270:D331" si="22">C270/B270*100</f>
        <v>109.477124183007</v>
      </c>
      <c r="E270" s="72">
        <v>-7.04772475027747</v>
      </c>
    </row>
    <row r="271" ht="19.8" customHeight="1" spans="1:5">
      <c r="A271" s="73" t="s">
        <v>259</v>
      </c>
      <c r="B271" s="78">
        <v>30</v>
      </c>
      <c r="C271" s="71"/>
      <c r="D271" s="121">
        <f t="shared" si="22"/>
        <v>0</v>
      </c>
      <c r="E271" s="72"/>
    </row>
    <row r="272" ht="19.8" customHeight="1" spans="1:5">
      <c r="A272" s="73" t="s">
        <v>260</v>
      </c>
      <c r="B272" s="78">
        <v>1500</v>
      </c>
      <c r="C272" s="71">
        <v>1675</v>
      </c>
      <c r="D272" s="121">
        <f t="shared" si="22"/>
        <v>111.666666666667</v>
      </c>
      <c r="E272" s="72">
        <v>-5.58060879368658</v>
      </c>
    </row>
    <row r="273" ht="19.8" customHeight="1" spans="1:5">
      <c r="A273" s="68" t="s">
        <v>261</v>
      </c>
      <c r="B273" s="78">
        <f>SUM(B274:B274)</f>
        <v>200</v>
      </c>
      <c r="C273" s="71">
        <f>SUM(C274:C274)</f>
        <v>291</v>
      </c>
      <c r="D273" s="121">
        <f t="shared" si="22"/>
        <v>145.5</v>
      </c>
      <c r="E273" s="72">
        <v>122.137404580153</v>
      </c>
    </row>
    <row r="274" ht="19.8" customHeight="1" spans="1:5">
      <c r="A274" s="73" t="s">
        <v>262</v>
      </c>
      <c r="B274" s="78">
        <v>200</v>
      </c>
      <c r="C274" s="71">
        <v>291</v>
      </c>
      <c r="D274" s="121">
        <f t="shared" si="22"/>
        <v>145.5</v>
      </c>
      <c r="E274" s="72">
        <v>122.137404580153</v>
      </c>
    </row>
    <row r="275" ht="19.8" customHeight="1" spans="1:5">
      <c r="A275" s="68" t="s">
        <v>263</v>
      </c>
      <c r="B275" s="78">
        <f>SUM(B276:B276)</f>
        <v>45</v>
      </c>
      <c r="C275" s="71">
        <f>SUM(C276:C276)</f>
        <v>47</v>
      </c>
      <c r="D275" s="121">
        <f t="shared" si="22"/>
        <v>104.444444444444</v>
      </c>
      <c r="E275" s="72">
        <v>11.9047619047619</v>
      </c>
    </row>
    <row r="276" ht="19.8" customHeight="1" spans="1:5">
      <c r="A276" s="73" t="s">
        <v>264</v>
      </c>
      <c r="B276" s="78">
        <v>45</v>
      </c>
      <c r="C276" s="71">
        <v>47</v>
      </c>
      <c r="D276" s="121">
        <f t="shared" si="22"/>
        <v>104.444444444444</v>
      </c>
      <c r="E276" s="72">
        <v>11.9047619047619</v>
      </c>
    </row>
    <row r="277" ht="19.8" customHeight="1" spans="1:5">
      <c r="A277" s="77" t="s">
        <v>265</v>
      </c>
      <c r="B277" s="78">
        <f>SUM(B278:B278)</f>
        <v>480</v>
      </c>
      <c r="C277" s="71">
        <f>SUM(C278:C278)</f>
        <v>623</v>
      </c>
      <c r="D277" s="121">
        <f t="shared" si="22"/>
        <v>129.791666666667</v>
      </c>
      <c r="E277" s="72">
        <v>37.8318584070797</v>
      </c>
    </row>
    <row r="278" ht="19.8" customHeight="1" spans="1:5">
      <c r="A278" s="76" t="s">
        <v>266</v>
      </c>
      <c r="B278" s="78">
        <v>480</v>
      </c>
      <c r="C278" s="71">
        <v>623</v>
      </c>
      <c r="D278" s="121">
        <f t="shared" si="22"/>
        <v>129.791666666667</v>
      </c>
      <c r="E278" s="72">
        <v>37.8318584070797</v>
      </c>
    </row>
    <row r="279" ht="19.8" customHeight="1" spans="1:5">
      <c r="A279" s="125" t="s">
        <v>267</v>
      </c>
      <c r="B279" s="78">
        <f>B280</f>
        <v>1595</v>
      </c>
      <c r="C279" s="71">
        <f>C280</f>
        <v>1775</v>
      </c>
      <c r="D279" s="121">
        <f t="shared" si="22"/>
        <v>111.28526645768</v>
      </c>
      <c r="E279" s="72">
        <v>-30.0630417651694</v>
      </c>
    </row>
    <row r="280" ht="19.8" customHeight="1" spans="1:5">
      <c r="A280" s="124" t="s">
        <v>268</v>
      </c>
      <c r="B280" s="78">
        <v>1595</v>
      </c>
      <c r="C280" s="71">
        <v>1775</v>
      </c>
      <c r="D280" s="121">
        <f t="shared" si="22"/>
        <v>111.28526645768</v>
      </c>
      <c r="E280" s="72">
        <v>-30.0630417651694</v>
      </c>
    </row>
    <row r="281" ht="19.8" customHeight="1" spans="1:5">
      <c r="A281" s="68" t="s">
        <v>269</v>
      </c>
      <c r="B281" s="71">
        <f>B282+B285+B288+B291+B293</f>
        <v>9500</v>
      </c>
      <c r="C281" s="71">
        <f>C282+C285+C288+C291+C293</f>
        <v>10090</v>
      </c>
      <c r="D281" s="121">
        <f t="shared" si="22"/>
        <v>106.210526315789</v>
      </c>
      <c r="E281" s="72">
        <v>58.0018791105543</v>
      </c>
    </row>
    <row r="282" ht="19.8" customHeight="1" spans="1:5">
      <c r="A282" s="68" t="s">
        <v>270</v>
      </c>
      <c r="B282" s="78">
        <f>SUM(B283:B284)</f>
        <v>730</v>
      </c>
      <c r="C282" s="71">
        <f>SUM(C283:C284)</f>
        <v>780</v>
      </c>
      <c r="D282" s="121">
        <f t="shared" si="22"/>
        <v>106.849315068493</v>
      </c>
      <c r="E282" s="72">
        <v>4.97981157469718</v>
      </c>
    </row>
    <row r="283" ht="19.8" customHeight="1" spans="1:5">
      <c r="A283" s="73" t="s">
        <v>52</v>
      </c>
      <c r="B283" s="78">
        <v>500</v>
      </c>
      <c r="C283" s="71">
        <v>532</v>
      </c>
      <c r="D283" s="121">
        <f t="shared" si="22"/>
        <v>106.4</v>
      </c>
      <c r="E283" s="72">
        <v>-10.5882352941176</v>
      </c>
    </row>
    <row r="284" ht="19.8" customHeight="1" spans="1:5">
      <c r="A284" s="73" t="s">
        <v>53</v>
      </c>
      <c r="B284" s="78">
        <v>230</v>
      </c>
      <c r="C284" s="71">
        <v>248</v>
      </c>
      <c r="D284" s="121">
        <f t="shared" si="22"/>
        <v>107.826086956522</v>
      </c>
      <c r="E284" s="72">
        <v>67.5675675675676</v>
      </c>
    </row>
    <row r="285" ht="19.8" customHeight="1" spans="1:5">
      <c r="A285" s="68" t="s">
        <v>271</v>
      </c>
      <c r="B285" s="78">
        <f t="shared" ref="B285:C285" si="23">SUM(B286:B287)</f>
        <v>700</v>
      </c>
      <c r="C285" s="71">
        <f t="shared" si="23"/>
        <v>721</v>
      </c>
      <c r="D285" s="121">
        <f t="shared" si="22"/>
        <v>103</v>
      </c>
      <c r="E285" s="72">
        <v>-13.6526946107785</v>
      </c>
    </row>
    <row r="286" ht="19.8" customHeight="1" spans="1:5">
      <c r="A286" s="73" t="s">
        <v>272</v>
      </c>
      <c r="B286" s="78">
        <v>600</v>
      </c>
      <c r="C286" s="71">
        <v>637</v>
      </c>
      <c r="D286" s="121">
        <f t="shared" si="22"/>
        <v>106.166666666667</v>
      </c>
      <c r="E286" s="72"/>
    </row>
    <row r="287" ht="19.8" customHeight="1" spans="1:5">
      <c r="A287" s="73" t="s">
        <v>273</v>
      </c>
      <c r="B287" s="78">
        <v>100</v>
      </c>
      <c r="C287" s="71">
        <v>84</v>
      </c>
      <c r="D287" s="121">
        <f t="shared" si="22"/>
        <v>84</v>
      </c>
      <c r="E287" s="72">
        <v>-89.940119760479</v>
      </c>
    </row>
    <row r="288" ht="19.8" customHeight="1" spans="1:5">
      <c r="A288" s="68" t="s">
        <v>274</v>
      </c>
      <c r="B288" s="78">
        <f t="shared" ref="B288:C288" si="24">SUM(B289:B290)</f>
        <v>30</v>
      </c>
      <c r="C288" s="71">
        <f t="shared" si="24"/>
        <v>25</v>
      </c>
      <c r="D288" s="121">
        <f t="shared" si="22"/>
        <v>83.3333333333333</v>
      </c>
      <c r="E288" s="72">
        <v>-92.0382165605096</v>
      </c>
    </row>
    <row r="289" ht="19.8" customHeight="1" spans="1:5">
      <c r="A289" s="73" t="s">
        <v>275</v>
      </c>
      <c r="B289" s="78">
        <v>20</v>
      </c>
      <c r="C289" s="71">
        <v>17</v>
      </c>
      <c r="D289" s="121">
        <f t="shared" si="22"/>
        <v>85</v>
      </c>
      <c r="E289" s="72">
        <v>-94.4078947368421</v>
      </c>
    </row>
    <row r="290" ht="19.8" customHeight="1" spans="1:5">
      <c r="A290" s="73" t="s">
        <v>276</v>
      </c>
      <c r="B290" s="78">
        <v>10</v>
      </c>
      <c r="C290" s="71">
        <v>8</v>
      </c>
      <c r="D290" s="121">
        <f t="shared" si="22"/>
        <v>80</v>
      </c>
      <c r="E290" s="72">
        <v>-20</v>
      </c>
    </row>
    <row r="291" ht="19.8" customHeight="1" spans="1:5">
      <c r="A291" s="82" t="s">
        <v>277</v>
      </c>
      <c r="B291" s="78">
        <f>B292</f>
        <v>40</v>
      </c>
      <c r="C291" s="71">
        <f>C292</f>
        <v>41</v>
      </c>
      <c r="D291" s="121">
        <f t="shared" si="22"/>
        <v>102.5</v>
      </c>
      <c r="E291" s="72">
        <v>-6.81818181818183</v>
      </c>
    </row>
    <row r="292" ht="19.8" customHeight="1" spans="1:5">
      <c r="A292" s="122" t="s">
        <v>278</v>
      </c>
      <c r="B292" s="78">
        <v>40</v>
      </c>
      <c r="C292" s="71">
        <v>41</v>
      </c>
      <c r="D292" s="121">
        <f t="shared" si="22"/>
        <v>102.5</v>
      </c>
      <c r="E292" s="72">
        <v>-6.81818181818183</v>
      </c>
    </row>
    <row r="293" ht="19.8" customHeight="1" spans="1:5">
      <c r="A293" s="82" t="s">
        <v>279</v>
      </c>
      <c r="B293" s="78">
        <f>B294</f>
        <v>8000</v>
      </c>
      <c r="C293" s="71">
        <f>C294</f>
        <v>8523</v>
      </c>
      <c r="D293" s="121">
        <f t="shared" si="22"/>
        <v>106.5375</v>
      </c>
      <c r="E293" s="72">
        <v>91.5280898876404</v>
      </c>
    </row>
    <row r="294" ht="19.8" customHeight="1" spans="1:5">
      <c r="A294" s="122" t="s">
        <v>280</v>
      </c>
      <c r="B294" s="78">
        <v>8000</v>
      </c>
      <c r="C294" s="71">
        <v>8523</v>
      </c>
      <c r="D294" s="121">
        <f t="shared" si="22"/>
        <v>106.5375</v>
      </c>
      <c r="E294" s="72">
        <v>91.5280898876404</v>
      </c>
    </row>
    <row r="295" ht="19.8" customHeight="1" spans="1:5">
      <c r="A295" s="68" t="s">
        <v>281</v>
      </c>
      <c r="B295" s="71">
        <f>B296+B301+B303+B305</f>
        <v>45200</v>
      </c>
      <c r="C295" s="71">
        <f t="shared" ref="C295" si="25">C296+C301+C303+C305</f>
        <v>43650</v>
      </c>
      <c r="D295" s="121">
        <f t="shared" si="22"/>
        <v>96.570796460177</v>
      </c>
      <c r="E295" s="72">
        <v>55.837200999643</v>
      </c>
    </row>
    <row r="296" ht="19.8" customHeight="1" spans="1:5">
      <c r="A296" s="68" t="s">
        <v>282</v>
      </c>
      <c r="B296" s="78">
        <f t="shared" ref="B296:C296" si="26">SUM(B297:B300)</f>
        <v>22100</v>
      </c>
      <c r="C296" s="71">
        <f t="shared" si="26"/>
        <v>21467</v>
      </c>
      <c r="D296" s="121">
        <f t="shared" si="22"/>
        <v>97.1357466063348</v>
      </c>
      <c r="E296" s="72">
        <v>29.8040875559318</v>
      </c>
    </row>
    <row r="297" ht="19.8" customHeight="1" spans="1:5">
      <c r="A297" s="73" t="s">
        <v>52</v>
      </c>
      <c r="B297" s="78">
        <v>3000</v>
      </c>
      <c r="C297" s="71">
        <v>3031</v>
      </c>
      <c r="D297" s="121">
        <f t="shared" si="22"/>
        <v>101.033333333333</v>
      </c>
      <c r="E297" s="72">
        <v>3.27086882453152</v>
      </c>
    </row>
    <row r="298" ht="19.8" customHeight="1" spans="1:5">
      <c r="A298" s="73" t="s">
        <v>53</v>
      </c>
      <c r="B298" s="78">
        <v>1800</v>
      </c>
      <c r="C298" s="71">
        <v>1754</v>
      </c>
      <c r="D298" s="121">
        <f t="shared" si="22"/>
        <v>97.4444444444444</v>
      </c>
      <c r="E298" s="72">
        <v>-44.3704408499841</v>
      </c>
    </row>
    <row r="299" ht="19.8" customHeight="1" spans="1:5">
      <c r="A299" s="73" t="s">
        <v>283</v>
      </c>
      <c r="B299" s="78">
        <v>300</v>
      </c>
      <c r="C299" s="71">
        <v>320</v>
      </c>
      <c r="D299" s="121">
        <f t="shared" si="22"/>
        <v>106.666666666667</v>
      </c>
      <c r="E299" s="72">
        <v>61.6161616161616</v>
      </c>
    </row>
    <row r="300" ht="19.8" customHeight="1" spans="1:5">
      <c r="A300" s="73" t="s">
        <v>284</v>
      </c>
      <c r="B300" s="78">
        <v>17000</v>
      </c>
      <c r="C300" s="71">
        <v>16362</v>
      </c>
      <c r="D300" s="121">
        <f t="shared" si="22"/>
        <v>96.2470588235294</v>
      </c>
      <c r="E300" s="72">
        <v>59.5981271946937</v>
      </c>
    </row>
    <row r="301" ht="19.8" customHeight="1" spans="1:5">
      <c r="A301" s="68" t="s">
        <v>285</v>
      </c>
      <c r="B301" s="78">
        <f>SUM(B302:B302)</f>
        <v>500</v>
      </c>
      <c r="C301" s="71">
        <f>SUM(C302:C302)</f>
        <v>528</v>
      </c>
      <c r="D301" s="121">
        <f t="shared" si="22"/>
        <v>105.6</v>
      </c>
      <c r="E301" s="72">
        <v>486.666666666667</v>
      </c>
    </row>
    <row r="302" ht="19.8" customHeight="1" spans="1:5">
      <c r="A302" s="73" t="s">
        <v>286</v>
      </c>
      <c r="B302" s="78">
        <v>500</v>
      </c>
      <c r="C302" s="71">
        <v>528</v>
      </c>
      <c r="D302" s="121">
        <f t="shared" si="22"/>
        <v>105.6</v>
      </c>
      <c r="E302" s="72">
        <v>486.666666666667</v>
      </c>
    </row>
    <row r="303" ht="19.8" customHeight="1" spans="1:5">
      <c r="A303" s="83" t="s">
        <v>287</v>
      </c>
      <c r="B303" s="78">
        <f>B304</f>
        <v>3200</v>
      </c>
      <c r="C303" s="71">
        <f>C304</f>
        <v>3211</v>
      </c>
      <c r="D303" s="121">
        <f t="shared" si="22"/>
        <v>100.34375</v>
      </c>
      <c r="E303" s="72">
        <v>-17.0926930028402</v>
      </c>
    </row>
    <row r="304" ht="19.8" customHeight="1" spans="1:5">
      <c r="A304" s="122" t="s">
        <v>288</v>
      </c>
      <c r="B304" s="78">
        <v>3200</v>
      </c>
      <c r="C304" s="71">
        <v>3211</v>
      </c>
      <c r="D304" s="121">
        <f t="shared" si="22"/>
        <v>100.34375</v>
      </c>
      <c r="E304" s="72">
        <v>-17.0926930028402</v>
      </c>
    </row>
    <row r="305" ht="19.8" customHeight="1" spans="1:5">
      <c r="A305" s="82" t="s">
        <v>289</v>
      </c>
      <c r="B305" s="78">
        <f>B306</f>
        <v>19400</v>
      </c>
      <c r="C305" s="71">
        <f>C306</f>
        <v>18444</v>
      </c>
      <c r="D305" s="121">
        <f t="shared" si="22"/>
        <v>95.0721649484536</v>
      </c>
      <c r="E305" s="72">
        <v>145.62524970036</v>
      </c>
    </row>
    <row r="306" ht="19.8" customHeight="1" spans="1:5">
      <c r="A306" s="122" t="s">
        <v>290</v>
      </c>
      <c r="B306" s="78">
        <v>19400</v>
      </c>
      <c r="C306" s="71">
        <v>18444</v>
      </c>
      <c r="D306" s="121">
        <f t="shared" si="22"/>
        <v>95.0721649484536</v>
      </c>
      <c r="E306" s="72">
        <v>145.62524970036</v>
      </c>
    </row>
    <row r="307" ht="19.8" customHeight="1" spans="1:5">
      <c r="A307" s="68" t="s">
        <v>291</v>
      </c>
      <c r="B307" s="71">
        <f>B308+B317+B320+B327+B331+B334+B325</f>
        <v>105500</v>
      </c>
      <c r="C307" s="71">
        <f>C308+C317+C320+C327+C331+C334+C325</f>
        <v>123311</v>
      </c>
      <c r="D307" s="121">
        <f t="shared" si="22"/>
        <v>116.882464454976</v>
      </c>
      <c r="E307" s="72">
        <v>45.2443491678347</v>
      </c>
    </row>
    <row r="308" ht="19.8" customHeight="1" spans="1:5">
      <c r="A308" s="68" t="s">
        <v>292</v>
      </c>
      <c r="B308" s="78">
        <f>SUM(B309:B316)</f>
        <v>61712</v>
      </c>
      <c r="C308" s="71">
        <f>SUM(C309:C316)</f>
        <v>68591</v>
      </c>
      <c r="D308" s="121">
        <f t="shared" si="22"/>
        <v>111.146940627431</v>
      </c>
      <c r="E308" s="72">
        <v>47.3459216773002</v>
      </c>
    </row>
    <row r="309" ht="19.8" customHeight="1" spans="1:5">
      <c r="A309" s="73" t="s">
        <v>52</v>
      </c>
      <c r="B309" s="78">
        <v>3400</v>
      </c>
      <c r="C309" s="71">
        <v>3683</v>
      </c>
      <c r="D309" s="121">
        <f t="shared" si="22"/>
        <v>108.323529411765</v>
      </c>
      <c r="E309" s="72">
        <v>-20.5050723073602</v>
      </c>
    </row>
    <row r="310" ht="19.8" customHeight="1" spans="1:5">
      <c r="A310" s="73" t="s">
        <v>53</v>
      </c>
      <c r="B310" s="78">
        <v>200</v>
      </c>
      <c r="C310" s="71">
        <v>192</v>
      </c>
      <c r="D310" s="121">
        <f t="shared" si="22"/>
        <v>96</v>
      </c>
      <c r="E310" s="72">
        <v>-76.1490683229814</v>
      </c>
    </row>
    <row r="311" ht="19.8" customHeight="1" spans="1:5">
      <c r="A311" s="73" t="s">
        <v>293</v>
      </c>
      <c r="B311" s="78">
        <v>100</v>
      </c>
      <c r="C311" s="71">
        <v>91</v>
      </c>
      <c r="D311" s="121">
        <f t="shared" si="22"/>
        <v>91</v>
      </c>
      <c r="E311" s="72">
        <v>-46.7836257309941</v>
      </c>
    </row>
    <row r="312" ht="19.8" customHeight="1" spans="1:5">
      <c r="A312" s="76" t="s">
        <v>294</v>
      </c>
      <c r="B312" s="78">
        <v>2</v>
      </c>
      <c r="C312" s="71">
        <v>1</v>
      </c>
      <c r="D312" s="121">
        <f t="shared" si="22"/>
        <v>50</v>
      </c>
      <c r="E312" s="72">
        <v>-80</v>
      </c>
    </row>
    <row r="313" ht="19.8" customHeight="1" spans="1:5">
      <c r="A313" s="76" t="s">
        <v>295</v>
      </c>
      <c r="B313" s="78">
        <v>10</v>
      </c>
      <c r="C313" s="71">
        <v>9</v>
      </c>
      <c r="D313" s="121">
        <f t="shared" si="22"/>
        <v>90</v>
      </c>
      <c r="E313" s="72">
        <v>0</v>
      </c>
    </row>
    <row r="314" ht="19.8" customHeight="1" spans="1:5">
      <c r="A314" s="73" t="s">
        <v>296</v>
      </c>
      <c r="B314" s="78">
        <v>16000</v>
      </c>
      <c r="C314" s="71">
        <v>19059</v>
      </c>
      <c r="D314" s="121">
        <f t="shared" si="22"/>
        <v>119.11875</v>
      </c>
      <c r="E314" s="72">
        <v>88.3300395256917</v>
      </c>
    </row>
    <row r="315" ht="19.8" customHeight="1" spans="1:5">
      <c r="A315" s="73" t="s">
        <v>297</v>
      </c>
      <c r="B315" s="78"/>
      <c r="C315" s="71">
        <v>7</v>
      </c>
      <c r="D315" s="121"/>
      <c r="E315" s="72">
        <v>-63.1578947368421</v>
      </c>
    </row>
    <row r="316" ht="19.8" customHeight="1" spans="1:5">
      <c r="A316" s="73" t="s">
        <v>298</v>
      </c>
      <c r="B316" s="78">
        <v>42000</v>
      </c>
      <c r="C316" s="71">
        <v>45549</v>
      </c>
      <c r="D316" s="121">
        <f t="shared" si="22"/>
        <v>108.45</v>
      </c>
      <c r="E316" s="72">
        <v>47.939199064601</v>
      </c>
    </row>
    <row r="317" ht="19.8" customHeight="1" spans="1:5">
      <c r="A317" s="77" t="s">
        <v>299</v>
      </c>
      <c r="B317" s="78">
        <f t="shared" ref="B317:C317" si="27">SUM(B318:B319)</f>
        <v>520</v>
      </c>
      <c r="C317" s="71">
        <f t="shared" si="27"/>
        <v>600</v>
      </c>
      <c r="D317" s="121">
        <f t="shared" si="22"/>
        <v>115.384615384615</v>
      </c>
      <c r="E317" s="72">
        <v>29.0322580645161</v>
      </c>
    </row>
    <row r="318" ht="19.8" customHeight="1" spans="1:5">
      <c r="A318" s="73" t="s">
        <v>300</v>
      </c>
      <c r="B318" s="78">
        <v>100</v>
      </c>
      <c r="C318" s="71">
        <v>113</v>
      </c>
      <c r="D318" s="121">
        <f t="shared" si="22"/>
        <v>113</v>
      </c>
      <c r="E318" s="72">
        <v>438.095238095238</v>
      </c>
    </row>
    <row r="319" ht="19.8" customHeight="1" spans="1:5">
      <c r="A319" s="76" t="s">
        <v>301</v>
      </c>
      <c r="B319" s="78">
        <v>420</v>
      </c>
      <c r="C319" s="71">
        <v>487</v>
      </c>
      <c r="D319" s="121">
        <f t="shared" si="22"/>
        <v>115.952380952381</v>
      </c>
      <c r="E319" s="72">
        <v>9.68468468468468</v>
      </c>
    </row>
    <row r="320" ht="19.8" customHeight="1" spans="1:5">
      <c r="A320" s="68" t="s">
        <v>302</v>
      </c>
      <c r="B320" s="78">
        <f>SUM(B321:B324)</f>
        <v>8638</v>
      </c>
      <c r="C320" s="71">
        <f>SUM(C321:C324)</f>
        <v>10330</v>
      </c>
      <c r="D320" s="121">
        <f t="shared" si="22"/>
        <v>119.587867561936</v>
      </c>
      <c r="E320" s="72">
        <v>-51.4133860119468</v>
      </c>
    </row>
    <row r="321" ht="19.8" customHeight="1" spans="1:5">
      <c r="A321" s="76" t="s">
        <v>303</v>
      </c>
      <c r="B321" s="78">
        <v>13</v>
      </c>
      <c r="C321" s="71">
        <v>13</v>
      </c>
      <c r="D321" s="121">
        <f t="shared" si="22"/>
        <v>100</v>
      </c>
      <c r="E321" s="72">
        <v>-76.7857142857143</v>
      </c>
    </row>
    <row r="322" ht="19.8" customHeight="1" spans="1:5">
      <c r="A322" s="73" t="s">
        <v>304</v>
      </c>
      <c r="B322" s="78">
        <v>10</v>
      </c>
      <c r="C322" s="71">
        <v>9</v>
      </c>
      <c r="D322" s="121">
        <f t="shared" si="22"/>
        <v>90</v>
      </c>
      <c r="E322" s="72">
        <v>0</v>
      </c>
    </row>
    <row r="323" ht="19.8" customHeight="1" spans="1:5">
      <c r="A323" s="73" t="s">
        <v>305</v>
      </c>
      <c r="B323" s="78">
        <v>15</v>
      </c>
      <c r="C323" s="71"/>
      <c r="D323" s="121">
        <f t="shared" si="22"/>
        <v>0</v>
      </c>
      <c r="E323" s="72"/>
    </row>
    <row r="324" ht="19.8" customHeight="1" spans="1:5">
      <c r="A324" s="73" t="s">
        <v>306</v>
      </c>
      <c r="B324" s="78">
        <v>8600</v>
      </c>
      <c r="C324" s="71">
        <v>10308</v>
      </c>
      <c r="D324" s="121">
        <f t="shared" si="22"/>
        <v>119.860465116279</v>
      </c>
      <c r="E324" s="72">
        <v>-51.3337425050753</v>
      </c>
    </row>
    <row r="325" ht="19.8" customHeight="1" spans="1:5">
      <c r="A325" s="74" t="s">
        <v>307</v>
      </c>
      <c r="B325" s="78">
        <f t="shared" ref="B325:C325" si="28">SUM(B326)</f>
        <v>1800</v>
      </c>
      <c r="C325" s="71">
        <f t="shared" si="28"/>
        <v>2119</v>
      </c>
      <c r="D325" s="121">
        <f t="shared" si="22"/>
        <v>117.722222222222</v>
      </c>
      <c r="E325" s="72"/>
    </row>
    <row r="326" ht="19.8" customHeight="1" spans="1:5">
      <c r="A326" s="75" t="s">
        <v>308</v>
      </c>
      <c r="B326" s="78">
        <v>1800</v>
      </c>
      <c r="C326" s="71">
        <v>2119</v>
      </c>
      <c r="D326" s="121">
        <f t="shared" si="22"/>
        <v>117.722222222222</v>
      </c>
      <c r="E326" s="72"/>
    </row>
    <row r="327" ht="19.8" customHeight="1" spans="1:5">
      <c r="A327" s="77" t="s">
        <v>309</v>
      </c>
      <c r="B327" s="78">
        <f>SUM(B328:B330)</f>
        <v>1900</v>
      </c>
      <c r="C327" s="71">
        <f>SUM(C328:C330)</f>
        <v>2125</v>
      </c>
      <c r="D327" s="121">
        <f t="shared" si="22"/>
        <v>111.842105263158</v>
      </c>
      <c r="E327" s="72">
        <v>-62.1212121212121</v>
      </c>
    </row>
    <row r="328" ht="19.8" customHeight="1" spans="1:5">
      <c r="A328" s="73" t="s">
        <v>310</v>
      </c>
      <c r="B328" s="78">
        <v>1100</v>
      </c>
      <c r="C328" s="71">
        <v>1268</v>
      </c>
      <c r="D328" s="121">
        <f t="shared" si="22"/>
        <v>115.272727272727</v>
      </c>
      <c r="E328" s="72">
        <v>-77.2841275528484</v>
      </c>
    </row>
    <row r="329" ht="19.8" customHeight="1" spans="1:5">
      <c r="A329" s="73" t="s">
        <v>311</v>
      </c>
      <c r="B329" s="78">
        <v>700</v>
      </c>
      <c r="C329" s="71">
        <v>727</v>
      </c>
      <c r="D329" s="121">
        <f t="shared" si="22"/>
        <v>103.857142857143</v>
      </c>
      <c r="E329" s="72"/>
    </row>
    <row r="330" ht="19.8" customHeight="1" spans="1:5">
      <c r="A330" s="73" t="s">
        <v>312</v>
      </c>
      <c r="B330" s="78">
        <v>100</v>
      </c>
      <c r="C330" s="71">
        <v>130</v>
      </c>
      <c r="D330" s="121">
        <f t="shared" si="22"/>
        <v>130</v>
      </c>
      <c r="E330" s="72"/>
    </row>
    <row r="331" ht="19.8" customHeight="1" spans="1:5">
      <c r="A331" s="68" t="s">
        <v>313</v>
      </c>
      <c r="B331" s="78">
        <f t="shared" ref="B331:C331" si="29">SUM(B332:B333)</f>
        <v>140</v>
      </c>
      <c r="C331" s="71">
        <f t="shared" si="29"/>
        <v>157</v>
      </c>
      <c r="D331" s="121">
        <f t="shared" si="22"/>
        <v>112.142857142857</v>
      </c>
      <c r="E331" s="72">
        <v>-84.5014807502468</v>
      </c>
    </row>
    <row r="332" ht="19.8" customHeight="1" spans="1:5">
      <c r="A332" s="73" t="s">
        <v>314</v>
      </c>
      <c r="B332" s="78">
        <v>10</v>
      </c>
      <c r="C332" s="71">
        <v>9</v>
      </c>
      <c r="D332" s="121">
        <f t="shared" ref="D332:D392" si="30">C332/B332*100</f>
        <v>90</v>
      </c>
      <c r="E332" s="72">
        <v>-40</v>
      </c>
    </row>
    <row r="333" ht="19.8" customHeight="1" spans="1:5">
      <c r="A333" s="73" t="s">
        <v>315</v>
      </c>
      <c r="B333" s="78">
        <v>130</v>
      </c>
      <c r="C333" s="71">
        <v>148</v>
      </c>
      <c r="D333" s="121">
        <f t="shared" si="30"/>
        <v>113.846153846154</v>
      </c>
      <c r="E333" s="72">
        <v>-85.1703406813627</v>
      </c>
    </row>
    <row r="334" ht="19.8" customHeight="1" spans="1:5">
      <c r="A334" s="82" t="s">
        <v>316</v>
      </c>
      <c r="B334" s="78">
        <f>SUM(B335:B335)</f>
        <v>30790</v>
      </c>
      <c r="C334" s="71">
        <f>SUM(C335:C335)</f>
        <v>39389</v>
      </c>
      <c r="D334" s="121">
        <f t="shared" si="30"/>
        <v>127.927898668399</v>
      </c>
      <c r="E334" s="72">
        <v>293.929392939294</v>
      </c>
    </row>
    <row r="335" ht="19.8" customHeight="1" spans="1:5">
      <c r="A335" s="122" t="s">
        <v>317</v>
      </c>
      <c r="B335" s="78">
        <v>30790</v>
      </c>
      <c r="C335" s="71">
        <v>39389</v>
      </c>
      <c r="D335" s="121">
        <f t="shared" si="30"/>
        <v>127.927898668399</v>
      </c>
      <c r="E335" s="72">
        <v>293.929392939294</v>
      </c>
    </row>
    <row r="336" ht="19.8" customHeight="1" spans="1:5">
      <c r="A336" s="68" t="s">
        <v>318</v>
      </c>
      <c r="B336" s="71">
        <f>B337+B342+B346+B348</f>
        <v>38800</v>
      </c>
      <c r="C336" s="71">
        <f>C337+C342+C346+C348</f>
        <v>36994</v>
      </c>
      <c r="D336" s="121">
        <f t="shared" si="30"/>
        <v>95.3453608247423</v>
      </c>
      <c r="E336" s="72">
        <v>273.865588681152</v>
      </c>
    </row>
    <row r="337" ht="19.8" customHeight="1" spans="1:5">
      <c r="A337" s="68" t="s">
        <v>319</v>
      </c>
      <c r="B337" s="78">
        <f t="shared" ref="B337:C337" si="31">SUM(B338:B341)</f>
        <v>29273</v>
      </c>
      <c r="C337" s="71">
        <f t="shared" si="31"/>
        <v>27560</v>
      </c>
      <c r="D337" s="121">
        <f t="shared" si="30"/>
        <v>94.1481911659208</v>
      </c>
      <c r="E337" s="72">
        <v>211.306901615272</v>
      </c>
    </row>
    <row r="338" ht="19.8" customHeight="1" spans="1:5">
      <c r="A338" s="73" t="s">
        <v>52</v>
      </c>
      <c r="B338" s="78">
        <v>690</v>
      </c>
      <c r="C338" s="71">
        <v>662</v>
      </c>
      <c r="D338" s="121">
        <f t="shared" si="30"/>
        <v>95.9420289855072</v>
      </c>
      <c r="E338" s="72">
        <v>-2.9325513196481</v>
      </c>
    </row>
    <row r="339" ht="19.8" customHeight="1" spans="1:5">
      <c r="A339" s="73" t="s">
        <v>320</v>
      </c>
      <c r="B339" s="78">
        <v>250</v>
      </c>
      <c r="C339" s="71">
        <v>237</v>
      </c>
      <c r="D339" s="121">
        <f t="shared" si="30"/>
        <v>94.8</v>
      </c>
      <c r="E339" s="72">
        <v>41.9161676646707</v>
      </c>
    </row>
    <row r="340" ht="19.8" customHeight="1" spans="1:5">
      <c r="A340" s="73" t="s">
        <v>321</v>
      </c>
      <c r="B340" s="78">
        <v>250</v>
      </c>
      <c r="C340" s="71">
        <v>240</v>
      </c>
      <c r="D340" s="121">
        <f t="shared" si="30"/>
        <v>96</v>
      </c>
      <c r="E340" s="72"/>
    </row>
    <row r="341" ht="19.8" customHeight="1" spans="1:5">
      <c r="A341" s="73" t="s">
        <v>322</v>
      </c>
      <c r="B341" s="78">
        <v>28083</v>
      </c>
      <c r="C341" s="71">
        <v>26421</v>
      </c>
      <c r="D341" s="121">
        <f t="shared" si="30"/>
        <v>94.0818288644376</v>
      </c>
      <c r="E341" s="72">
        <v>230.097451274363</v>
      </c>
    </row>
    <row r="342" ht="19.8" customHeight="1" spans="1:5">
      <c r="A342" s="68" t="s">
        <v>323</v>
      </c>
      <c r="B342" s="78">
        <f t="shared" ref="B342:C342" si="32">SUM(B343:B345)</f>
        <v>28</v>
      </c>
      <c r="C342" s="71">
        <f t="shared" si="32"/>
        <v>31</v>
      </c>
      <c r="D342" s="121">
        <f t="shared" si="30"/>
        <v>110.714285714286</v>
      </c>
      <c r="E342" s="72">
        <v>3.33333333333334</v>
      </c>
    </row>
    <row r="343" ht="19.8" customHeight="1" spans="1:5">
      <c r="A343" s="73" t="s">
        <v>53</v>
      </c>
      <c r="B343" s="78"/>
      <c r="C343" s="71">
        <v>2</v>
      </c>
      <c r="D343" s="121"/>
      <c r="E343" s="72">
        <v>0</v>
      </c>
    </row>
    <row r="344" ht="19.8" customHeight="1" spans="1:5">
      <c r="A344" s="73" t="s">
        <v>324</v>
      </c>
      <c r="B344" s="78">
        <v>20</v>
      </c>
      <c r="C344" s="71">
        <v>21</v>
      </c>
      <c r="D344" s="121">
        <f t="shared" si="30"/>
        <v>105</v>
      </c>
      <c r="E344" s="72">
        <v>0</v>
      </c>
    </row>
    <row r="345" ht="19.8" customHeight="1" spans="1:5">
      <c r="A345" s="76" t="s">
        <v>325</v>
      </c>
      <c r="B345" s="78">
        <v>8</v>
      </c>
      <c r="C345" s="78">
        <v>8</v>
      </c>
      <c r="D345" s="121">
        <f t="shared" si="30"/>
        <v>100</v>
      </c>
      <c r="E345" s="72">
        <v>14.2857142857143</v>
      </c>
    </row>
    <row r="346" ht="19.8" customHeight="1" spans="1:5">
      <c r="A346" s="77" t="s">
        <v>326</v>
      </c>
      <c r="B346" s="78">
        <f>SUM(B347:B347)</f>
        <v>3200</v>
      </c>
      <c r="C346" s="71">
        <f>SUM(C347:C347)</f>
        <v>3141</v>
      </c>
      <c r="D346" s="121">
        <f t="shared" si="30"/>
        <v>98.15625</v>
      </c>
      <c r="E346" s="72"/>
    </row>
    <row r="347" ht="19.8" customHeight="1" spans="1:5">
      <c r="A347" s="76" t="s">
        <v>327</v>
      </c>
      <c r="B347" s="78">
        <v>3200</v>
      </c>
      <c r="C347" s="71">
        <v>3141</v>
      </c>
      <c r="D347" s="121">
        <f t="shared" si="30"/>
        <v>98.15625</v>
      </c>
      <c r="E347" s="72"/>
    </row>
    <row r="348" ht="19.8" customHeight="1" spans="1:5">
      <c r="A348" s="83" t="s">
        <v>328</v>
      </c>
      <c r="B348" s="78">
        <f>SUM(B349:B350)</f>
        <v>6299</v>
      </c>
      <c r="C348" s="71">
        <f>SUM(C349:C350)</f>
        <v>6262</v>
      </c>
      <c r="D348" s="121">
        <f t="shared" si="30"/>
        <v>99.4126051754247</v>
      </c>
      <c r="E348" s="72">
        <v>690.656565656566</v>
      </c>
    </row>
    <row r="349" ht="19.8" customHeight="1" spans="1:5">
      <c r="A349" s="73" t="s">
        <v>329</v>
      </c>
      <c r="B349" s="78">
        <v>600</v>
      </c>
      <c r="C349" s="71">
        <v>580</v>
      </c>
      <c r="D349" s="121">
        <f t="shared" si="30"/>
        <v>96.6666666666667</v>
      </c>
      <c r="E349" s="72">
        <v>16.4658634538153</v>
      </c>
    </row>
    <row r="350" ht="19.8" customHeight="1" spans="1:5">
      <c r="A350" s="73" t="s">
        <v>330</v>
      </c>
      <c r="B350" s="78">
        <v>5699</v>
      </c>
      <c r="C350" s="71">
        <v>5682</v>
      </c>
      <c r="D350" s="121">
        <f t="shared" si="30"/>
        <v>99.7017020529917</v>
      </c>
      <c r="E350" s="72">
        <v>1832.65306122449</v>
      </c>
    </row>
    <row r="351" ht="19.8" customHeight="1" spans="1:5">
      <c r="A351" s="68" t="s">
        <v>331</v>
      </c>
      <c r="B351" s="71">
        <f>B354+B356+B352+B359</f>
        <v>15400</v>
      </c>
      <c r="C351" s="71">
        <f t="shared" ref="C351" si="33">C354+C356+C352+C359</f>
        <v>14695</v>
      </c>
      <c r="D351" s="121">
        <f t="shared" si="30"/>
        <v>95.4220779220779</v>
      </c>
      <c r="E351" s="72">
        <v>31.6284485847366</v>
      </c>
    </row>
    <row r="352" ht="19.8" customHeight="1" spans="1:5">
      <c r="A352" s="68" t="s">
        <v>332</v>
      </c>
      <c r="B352" s="78"/>
      <c r="C352" s="71">
        <f t="shared" ref="C352" si="34">SUM(C353)</f>
        <v>10</v>
      </c>
      <c r="D352" s="121"/>
      <c r="E352" s="72"/>
    </row>
    <row r="353" ht="19.8" customHeight="1" spans="1:5">
      <c r="A353" s="73" t="s">
        <v>333</v>
      </c>
      <c r="B353" s="78"/>
      <c r="C353" s="71">
        <v>10</v>
      </c>
      <c r="D353" s="121"/>
      <c r="E353" s="72"/>
    </row>
    <row r="354" ht="19.8" customHeight="1" spans="1:5">
      <c r="A354" s="68" t="s">
        <v>334</v>
      </c>
      <c r="B354" s="78">
        <f>SUM(B355:B355)</f>
        <v>600</v>
      </c>
      <c r="C354" s="71">
        <f>SUM(C355:C355)</f>
        <v>600</v>
      </c>
      <c r="D354" s="121">
        <f t="shared" si="30"/>
        <v>100</v>
      </c>
      <c r="E354" s="72">
        <v>176.497695852535</v>
      </c>
    </row>
    <row r="355" ht="19.8" customHeight="1" spans="1:5">
      <c r="A355" s="73" t="s">
        <v>335</v>
      </c>
      <c r="B355" s="78">
        <v>600</v>
      </c>
      <c r="C355" s="71">
        <v>600</v>
      </c>
      <c r="D355" s="121">
        <f t="shared" si="30"/>
        <v>100</v>
      </c>
      <c r="E355" s="72">
        <v>176.497695852535</v>
      </c>
    </row>
    <row r="356" ht="19.8" customHeight="1" spans="1:5">
      <c r="A356" s="68" t="s">
        <v>336</v>
      </c>
      <c r="B356" s="78">
        <f>SUM(B357:B358)</f>
        <v>13800</v>
      </c>
      <c r="C356" s="71">
        <f>SUM(C357:C358)</f>
        <v>13085</v>
      </c>
      <c r="D356" s="121">
        <f t="shared" si="30"/>
        <v>94.8188405797101</v>
      </c>
      <c r="E356" s="72">
        <v>19.530464967571</v>
      </c>
    </row>
    <row r="357" ht="19.8" customHeight="1" spans="1:5">
      <c r="A357" s="73" t="s">
        <v>337</v>
      </c>
      <c r="B357" s="78">
        <v>35</v>
      </c>
      <c r="C357" s="71">
        <v>32</v>
      </c>
      <c r="D357" s="121">
        <f t="shared" si="30"/>
        <v>91.4285714285714</v>
      </c>
      <c r="E357" s="72">
        <v>-91.3279132791328</v>
      </c>
    </row>
    <row r="358" ht="19.8" customHeight="1" spans="1:5">
      <c r="A358" s="73" t="s">
        <v>338</v>
      </c>
      <c r="B358" s="78">
        <v>13765</v>
      </c>
      <c r="C358" s="71">
        <v>13053</v>
      </c>
      <c r="D358" s="121">
        <f t="shared" si="30"/>
        <v>94.8274609516891</v>
      </c>
      <c r="E358" s="72">
        <v>23.3976176971072</v>
      </c>
    </row>
    <row r="359" ht="19.8" customHeight="1" spans="1:5">
      <c r="A359" s="74" t="s">
        <v>339</v>
      </c>
      <c r="B359" s="78">
        <f t="shared" ref="B359:C359" si="35">SUM(B360)</f>
        <v>1000</v>
      </c>
      <c r="C359" s="71">
        <f t="shared" si="35"/>
        <v>1000</v>
      </c>
      <c r="D359" s="121">
        <f t="shared" si="30"/>
        <v>100</v>
      </c>
      <c r="E359" s="72"/>
    </row>
    <row r="360" ht="19.8" customHeight="1" spans="1:5">
      <c r="A360" s="75" t="s">
        <v>340</v>
      </c>
      <c r="B360" s="78">
        <v>1000</v>
      </c>
      <c r="C360" s="71">
        <v>1000</v>
      </c>
      <c r="D360" s="121">
        <f t="shared" si="30"/>
        <v>100</v>
      </c>
      <c r="E360" s="72"/>
    </row>
    <row r="361" ht="19.8" customHeight="1" spans="1:5">
      <c r="A361" s="68" t="s">
        <v>341</v>
      </c>
      <c r="B361" s="71">
        <f>B362+B366+B368</f>
        <v>2500</v>
      </c>
      <c r="C361" s="71">
        <f t="shared" ref="C361" si="36">C362+C366+C368</f>
        <v>2509</v>
      </c>
      <c r="D361" s="121">
        <f t="shared" si="30"/>
        <v>100.36</v>
      </c>
      <c r="E361" s="72">
        <v>0.07977662544873</v>
      </c>
    </row>
    <row r="362" ht="19.8" customHeight="1" spans="1:5">
      <c r="A362" s="68" t="s">
        <v>342</v>
      </c>
      <c r="B362" s="78">
        <f>SUM(B363:B365)</f>
        <v>1130</v>
      </c>
      <c r="C362" s="71">
        <f>SUM(C363:C365)</f>
        <v>1139</v>
      </c>
      <c r="D362" s="121">
        <f t="shared" si="30"/>
        <v>100.796460176991</v>
      </c>
      <c r="E362" s="72">
        <v>40.7911001236094</v>
      </c>
    </row>
    <row r="363" ht="19.8" customHeight="1" spans="1:5">
      <c r="A363" s="73" t="s">
        <v>52</v>
      </c>
      <c r="B363" s="78">
        <v>260</v>
      </c>
      <c r="C363" s="71">
        <v>266</v>
      </c>
      <c r="D363" s="121">
        <f t="shared" si="30"/>
        <v>102.307692307692</v>
      </c>
      <c r="E363" s="72">
        <v>-34.8039215686274</v>
      </c>
    </row>
    <row r="364" ht="19.8" customHeight="1" spans="1:5">
      <c r="A364" s="73" t="s">
        <v>53</v>
      </c>
      <c r="B364" s="78">
        <v>40</v>
      </c>
      <c r="C364" s="71">
        <v>40</v>
      </c>
      <c r="D364" s="121">
        <f t="shared" si="30"/>
        <v>100</v>
      </c>
      <c r="E364" s="72">
        <v>110.526315789474</v>
      </c>
    </row>
    <row r="365" ht="19.8" customHeight="1" spans="1:5">
      <c r="A365" s="73" t="s">
        <v>343</v>
      </c>
      <c r="B365" s="78">
        <v>830</v>
      </c>
      <c r="C365" s="71">
        <v>833</v>
      </c>
      <c r="D365" s="121">
        <f t="shared" si="30"/>
        <v>100.361445783133</v>
      </c>
      <c r="E365" s="72">
        <v>118.062827225131</v>
      </c>
    </row>
    <row r="366" ht="19.8" customHeight="1" spans="1:5">
      <c r="A366" s="68" t="s">
        <v>344</v>
      </c>
      <c r="B366" s="78">
        <f>SUM(B367:B367)</f>
        <v>315</v>
      </c>
      <c r="C366" s="71">
        <f>SUM(C367:C367)</f>
        <v>315</v>
      </c>
      <c r="D366" s="121">
        <f t="shared" si="30"/>
        <v>100</v>
      </c>
      <c r="E366" s="72">
        <v>-28.7330316742081</v>
      </c>
    </row>
    <row r="367" ht="19.8" customHeight="1" spans="1:5">
      <c r="A367" s="73" t="s">
        <v>345</v>
      </c>
      <c r="B367" s="78">
        <v>315</v>
      </c>
      <c r="C367" s="71">
        <v>315</v>
      </c>
      <c r="D367" s="121">
        <f t="shared" si="30"/>
        <v>100</v>
      </c>
      <c r="E367" s="72">
        <v>-28.7330316742081</v>
      </c>
    </row>
    <row r="368" ht="19.8" customHeight="1" spans="1:5">
      <c r="A368" s="83" t="s">
        <v>346</v>
      </c>
      <c r="B368" s="78">
        <f>SUM(B369:B369)</f>
        <v>1055</v>
      </c>
      <c r="C368" s="71">
        <f>SUM(C369:C369)</f>
        <v>1055</v>
      </c>
      <c r="D368" s="121">
        <f t="shared" si="30"/>
        <v>100</v>
      </c>
      <c r="E368" s="72">
        <v>-16.0031847133758</v>
      </c>
    </row>
    <row r="369" ht="19.8" customHeight="1" spans="1:5">
      <c r="A369" s="122" t="s">
        <v>347</v>
      </c>
      <c r="B369" s="78">
        <v>1055</v>
      </c>
      <c r="C369" s="71">
        <v>1055</v>
      </c>
      <c r="D369" s="121">
        <f t="shared" si="30"/>
        <v>100</v>
      </c>
      <c r="E369" s="72">
        <v>-16.0031847133758</v>
      </c>
    </row>
    <row r="370" ht="19.8" customHeight="1" spans="1:5">
      <c r="A370" s="77" t="s">
        <v>348</v>
      </c>
      <c r="B370" s="78">
        <v>70</v>
      </c>
      <c r="C370" s="71"/>
      <c r="D370" s="121">
        <f t="shared" si="30"/>
        <v>0</v>
      </c>
      <c r="E370" s="72"/>
    </row>
    <row r="371" ht="19.8" customHeight="1" spans="1:5">
      <c r="A371" s="77" t="s">
        <v>349</v>
      </c>
      <c r="B371" s="78">
        <f>B372</f>
        <v>70</v>
      </c>
      <c r="C371" s="71"/>
      <c r="D371" s="121">
        <f t="shared" si="30"/>
        <v>0</v>
      </c>
      <c r="E371" s="72"/>
    </row>
    <row r="372" ht="19.8" customHeight="1" spans="1:5">
      <c r="A372" s="76" t="s">
        <v>98</v>
      </c>
      <c r="B372" s="78">
        <v>70</v>
      </c>
      <c r="C372" s="71"/>
      <c r="D372" s="121">
        <f t="shared" si="30"/>
        <v>0</v>
      </c>
      <c r="E372" s="72"/>
    </row>
    <row r="373" ht="19.8" customHeight="1" spans="1:5">
      <c r="A373" s="68" t="s">
        <v>350</v>
      </c>
      <c r="B373" s="71">
        <f>SUM(B374,B378,B382)</f>
        <v>6000</v>
      </c>
      <c r="C373" s="71">
        <f>SUM(C374,C378,C382)</f>
        <v>6400</v>
      </c>
      <c r="D373" s="121">
        <f t="shared" si="30"/>
        <v>106.666666666667</v>
      </c>
      <c r="E373" s="72">
        <v>-73.5274652547981</v>
      </c>
    </row>
    <row r="374" ht="19.8" customHeight="1" spans="1:5">
      <c r="A374" s="77" t="s">
        <v>351</v>
      </c>
      <c r="B374" s="78">
        <f>SUM(B375:B377)</f>
        <v>840</v>
      </c>
      <c r="C374" s="71">
        <f>SUM(C375:C377)</f>
        <v>834</v>
      </c>
      <c r="D374" s="121">
        <f t="shared" si="30"/>
        <v>99.2857142857143</v>
      </c>
      <c r="E374" s="72">
        <v>-96.2332324646583</v>
      </c>
    </row>
    <row r="375" ht="19.8" customHeight="1" spans="1:5">
      <c r="A375" s="73" t="s">
        <v>52</v>
      </c>
      <c r="B375" s="78">
        <v>750</v>
      </c>
      <c r="C375" s="71">
        <v>743</v>
      </c>
      <c r="D375" s="121">
        <f t="shared" si="30"/>
        <v>99.0666666666667</v>
      </c>
      <c r="E375" s="72">
        <v>-7.24094881398251</v>
      </c>
    </row>
    <row r="376" ht="19.8" customHeight="1" spans="1:5">
      <c r="A376" s="73" t="s">
        <v>352</v>
      </c>
      <c r="B376" s="78">
        <v>80</v>
      </c>
      <c r="C376" s="71">
        <v>82</v>
      </c>
      <c r="D376" s="121">
        <f t="shared" si="30"/>
        <v>102.5</v>
      </c>
      <c r="E376" s="72">
        <v>530.769230769231</v>
      </c>
    </row>
    <row r="377" ht="19.8" customHeight="1" spans="1:5">
      <c r="A377" s="76" t="s">
        <v>353</v>
      </c>
      <c r="B377" s="78">
        <v>10</v>
      </c>
      <c r="C377" s="71">
        <v>9</v>
      </c>
      <c r="D377" s="121">
        <f t="shared" si="30"/>
        <v>90</v>
      </c>
      <c r="E377" s="72"/>
    </row>
    <row r="378" ht="19.8" customHeight="1" spans="1:5">
      <c r="A378" s="68" t="s">
        <v>354</v>
      </c>
      <c r="B378" s="78">
        <f t="shared" ref="B378:C378" si="37">SUM(B379:B381)</f>
        <v>450</v>
      </c>
      <c r="C378" s="71">
        <f t="shared" si="37"/>
        <v>464</v>
      </c>
      <c r="D378" s="121">
        <f t="shared" si="30"/>
        <v>103.111111111111</v>
      </c>
      <c r="E378" s="72">
        <v>18.3673469387755</v>
      </c>
    </row>
    <row r="379" ht="19.8" customHeight="1" spans="1:5">
      <c r="A379" s="73" t="s">
        <v>52</v>
      </c>
      <c r="B379" s="78">
        <v>170</v>
      </c>
      <c r="C379" s="71">
        <v>177</v>
      </c>
      <c r="D379" s="121">
        <f t="shared" si="30"/>
        <v>104.117647058824</v>
      </c>
      <c r="E379" s="72"/>
    </row>
    <row r="380" ht="19.8" customHeight="1" spans="1:5">
      <c r="A380" s="73" t="s">
        <v>355</v>
      </c>
      <c r="B380" s="78">
        <v>80</v>
      </c>
      <c r="C380" s="71">
        <v>82</v>
      </c>
      <c r="D380" s="121">
        <f t="shared" si="30"/>
        <v>102.5</v>
      </c>
      <c r="E380" s="72">
        <v>95.2380952380952</v>
      </c>
    </row>
    <row r="381" ht="19.8" customHeight="1" spans="1:5">
      <c r="A381" s="73" t="s">
        <v>356</v>
      </c>
      <c r="B381" s="78">
        <v>200</v>
      </c>
      <c r="C381" s="71">
        <v>205</v>
      </c>
      <c r="D381" s="121">
        <f t="shared" si="30"/>
        <v>102.5</v>
      </c>
      <c r="E381" s="72">
        <v>-41.4285714285714</v>
      </c>
    </row>
    <row r="382" ht="19.8" customHeight="1" spans="1:5">
      <c r="A382" s="125" t="s">
        <v>357</v>
      </c>
      <c r="B382" s="78">
        <f>B383</f>
        <v>4710</v>
      </c>
      <c r="C382" s="71">
        <f>C383</f>
        <v>5102</v>
      </c>
      <c r="D382" s="121">
        <f t="shared" si="30"/>
        <v>108.322717622081</v>
      </c>
      <c r="E382" s="72">
        <v>210.529519172246</v>
      </c>
    </row>
    <row r="383" ht="19.8" customHeight="1" spans="1:5">
      <c r="A383" s="124" t="s">
        <v>358</v>
      </c>
      <c r="B383" s="78">
        <v>4710</v>
      </c>
      <c r="C383" s="71">
        <v>5102</v>
      </c>
      <c r="D383" s="121">
        <f t="shared" si="30"/>
        <v>108.322717622081</v>
      </c>
      <c r="E383" s="72">
        <v>210.529519172246</v>
      </c>
    </row>
    <row r="384" ht="19.8" customHeight="1" spans="1:5">
      <c r="A384" s="68" t="s">
        <v>359</v>
      </c>
      <c r="B384" s="71">
        <f>SUM(B385,B389,B391)</f>
        <v>8000</v>
      </c>
      <c r="C384" s="71">
        <f t="shared" ref="C384" si="38">SUM(C385,C389,C391)</f>
        <v>9990</v>
      </c>
      <c r="D384" s="121">
        <f t="shared" si="30"/>
        <v>124.875</v>
      </c>
      <c r="E384" s="72">
        <v>27.7656989384832</v>
      </c>
    </row>
    <row r="385" ht="19.8" customHeight="1" spans="1:5">
      <c r="A385" s="68" t="s">
        <v>360</v>
      </c>
      <c r="B385" s="78">
        <f t="shared" ref="B385:C385" si="39">SUM(B386:B388)</f>
        <v>695</v>
      </c>
      <c r="C385" s="71">
        <f t="shared" si="39"/>
        <v>722</v>
      </c>
      <c r="D385" s="121">
        <f t="shared" si="30"/>
        <v>103.884892086331</v>
      </c>
      <c r="E385" s="72">
        <v>4.78955007256894</v>
      </c>
    </row>
    <row r="386" ht="19.8" customHeight="1" spans="1:5">
      <c r="A386" s="73" t="s">
        <v>361</v>
      </c>
      <c r="B386" s="78">
        <v>30</v>
      </c>
      <c r="C386" s="71">
        <v>30</v>
      </c>
      <c r="D386" s="121">
        <f t="shared" si="30"/>
        <v>100</v>
      </c>
      <c r="E386" s="72">
        <v>114.285714285714</v>
      </c>
    </row>
    <row r="387" ht="19.8" customHeight="1" spans="1:5">
      <c r="A387" s="73" t="s">
        <v>362</v>
      </c>
      <c r="B387" s="78">
        <v>15</v>
      </c>
      <c r="C387" s="71">
        <v>13</v>
      </c>
      <c r="D387" s="121">
        <f t="shared" si="30"/>
        <v>86.6666666666667</v>
      </c>
      <c r="E387" s="72">
        <v>-75.9259259259259</v>
      </c>
    </row>
    <row r="388" ht="19.8" customHeight="1" spans="1:5">
      <c r="A388" s="73" t="s">
        <v>363</v>
      </c>
      <c r="B388" s="78">
        <v>650</v>
      </c>
      <c r="C388" s="71">
        <v>679</v>
      </c>
      <c r="D388" s="121">
        <f t="shared" si="30"/>
        <v>104.461538461538</v>
      </c>
      <c r="E388" s="72">
        <v>9.33977455716585</v>
      </c>
    </row>
    <row r="389" ht="19.8" customHeight="1" spans="1:5">
      <c r="A389" s="68" t="s">
        <v>364</v>
      </c>
      <c r="B389" s="78">
        <f>SUM(B390:B390)</f>
        <v>7055</v>
      </c>
      <c r="C389" s="71">
        <f>SUM(C390:C390)</f>
        <v>9018</v>
      </c>
      <c r="D389" s="121">
        <f t="shared" si="30"/>
        <v>127.824238128987</v>
      </c>
      <c r="E389" s="72">
        <v>32.832523199293</v>
      </c>
    </row>
    <row r="390" ht="19.8" customHeight="1" spans="1:5">
      <c r="A390" s="73" t="s">
        <v>365</v>
      </c>
      <c r="B390" s="78">
        <v>7055</v>
      </c>
      <c r="C390" s="71">
        <v>9018</v>
      </c>
      <c r="D390" s="121">
        <f t="shared" si="30"/>
        <v>127.824238128987</v>
      </c>
      <c r="E390" s="72">
        <v>32.832523199293</v>
      </c>
    </row>
    <row r="391" ht="19.8" customHeight="1" spans="1:5">
      <c r="A391" s="68" t="s">
        <v>366</v>
      </c>
      <c r="B391" s="78">
        <f>SUM(B392:B392)</f>
        <v>250</v>
      </c>
      <c r="C391" s="71">
        <f>SUM(C392:C392)</f>
        <v>250</v>
      </c>
      <c r="D391" s="121">
        <f t="shared" si="30"/>
        <v>100</v>
      </c>
      <c r="E391" s="72">
        <v>-26.6862170087977</v>
      </c>
    </row>
    <row r="392" ht="19.8" customHeight="1" spans="1:5">
      <c r="A392" s="73" t="s">
        <v>367</v>
      </c>
      <c r="B392" s="78">
        <v>250</v>
      </c>
      <c r="C392" s="71">
        <v>250</v>
      </c>
      <c r="D392" s="121">
        <f t="shared" si="30"/>
        <v>100</v>
      </c>
      <c r="E392" s="72">
        <v>-26.6862170087977</v>
      </c>
    </row>
    <row r="393" ht="19.8" customHeight="1" spans="1:5">
      <c r="A393" s="68" t="s">
        <v>368</v>
      </c>
      <c r="B393" s="71">
        <f>B394</f>
        <v>730</v>
      </c>
      <c r="C393" s="71">
        <f>C394</f>
        <v>726</v>
      </c>
      <c r="D393" s="121">
        <f t="shared" ref="D393:D414" si="40">C393/B393*100</f>
        <v>99.4520547945205</v>
      </c>
      <c r="E393" s="72">
        <v>-9.58904109589042</v>
      </c>
    </row>
    <row r="394" ht="19.8" customHeight="1" spans="1:5">
      <c r="A394" s="68" t="s">
        <v>369</v>
      </c>
      <c r="B394" s="78">
        <f>SUM(B395:B396)</f>
        <v>730</v>
      </c>
      <c r="C394" s="71">
        <f>SUM(C395:C396)</f>
        <v>726</v>
      </c>
      <c r="D394" s="121">
        <f t="shared" si="40"/>
        <v>99.4520547945205</v>
      </c>
      <c r="E394" s="72">
        <v>-9.58904109589042</v>
      </c>
    </row>
    <row r="395" ht="19.8" customHeight="1" spans="1:5">
      <c r="A395" s="73" t="s">
        <v>370</v>
      </c>
      <c r="B395" s="78">
        <v>728</v>
      </c>
      <c r="C395" s="71">
        <v>724</v>
      </c>
      <c r="D395" s="121">
        <f t="shared" si="40"/>
        <v>99.4505494505495</v>
      </c>
      <c r="E395" s="72">
        <v>-9.5</v>
      </c>
    </row>
    <row r="396" ht="19.8" customHeight="1" spans="1:5">
      <c r="A396" s="73" t="s">
        <v>371</v>
      </c>
      <c r="B396" s="78">
        <v>2</v>
      </c>
      <c r="C396" s="71">
        <v>2</v>
      </c>
      <c r="D396" s="121">
        <f t="shared" si="40"/>
        <v>100</v>
      </c>
      <c r="E396" s="72">
        <v>-33.3333333333333</v>
      </c>
    </row>
    <row r="397" ht="19.8" customHeight="1" spans="1:5">
      <c r="A397" s="68" t="s">
        <v>372</v>
      </c>
      <c r="B397" s="71">
        <f>B398+B403+B407</f>
        <v>2300</v>
      </c>
      <c r="C397" s="71">
        <f>C398+C403+C407</f>
        <v>2666</v>
      </c>
      <c r="D397" s="121">
        <f t="shared" si="40"/>
        <v>115.913043478261</v>
      </c>
      <c r="E397" s="72">
        <v>29.2919495635306</v>
      </c>
    </row>
    <row r="398" ht="19.8" customHeight="1" spans="1:5">
      <c r="A398" s="77" t="s">
        <v>373</v>
      </c>
      <c r="B398" s="78">
        <f>SUM(B399:B402)</f>
        <v>855</v>
      </c>
      <c r="C398" s="71">
        <f>SUM(C399:C402)</f>
        <v>938</v>
      </c>
      <c r="D398" s="121">
        <f t="shared" si="40"/>
        <v>109.707602339181</v>
      </c>
      <c r="E398" s="72">
        <v>-27.9016141429669</v>
      </c>
    </row>
    <row r="399" ht="19.8" customHeight="1" spans="1:5">
      <c r="A399" s="76" t="s">
        <v>98</v>
      </c>
      <c r="B399" s="78">
        <v>450</v>
      </c>
      <c r="C399" s="71">
        <v>498</v>
      </c>
      <c r="D399" s="121">
        <f t="shared" si="40"/>
        <v>110.666666666667</v>
      </c>
      <c r="E399" s="72">
        <v>-13.2404181184669</v>
      </c>
    </row>
    <row r="400" ht="19.8" customHeight="1" spans="1:5">
      <c r="A400" s="76" t="s">
        <v>99</v>
      </c>
      <c r="B400" s="78">
        <v>140</v>
      </c>
      <c r="C400" s="71">
        <v>154</v>
      </c>
      <c r="D400" s="121">
        <f t="shared" si="40"/>
        <v>110</v>
      </c>
      <c r="E400" s="72">
        <v>-25.6038647342995</v>
      </c>
    </row>
    <row r="401" ht="19.8" customHeight="1" spans="1:5">
      <c r="A401" s="76" t="s">
        <v>374</v>
      </c>
      <c r="B401" s="78">
        <v>5</v>
      </c>
      <c r="C401" s="71">
        <v>5</v>
      </c>
      <c r="D401" s="121">
        <f t="shared" si="40"/>
        <v>100</v>
      </c>
      <c r="E401" s="72">
        <v>-66.6666666666667</v>
      </c>
    </row>
    <row r="402" ht="19.8" customHeight="1" spans="1:5">
      <c r="A402" s="76" t="s">
        <v>375</v>
      </c>
      <c r="B402" s="78">
        <v>260</v>
      </c>
      <c r="C402" s="71">
        <v>281</v>
      </c>
      <c r="D402" s="121">
        <f t="shared" si="40"/>
        <v>108.076923076923</v>
      </c>
      <c r="E402" s="72">
        <v>-44.3564356435644</v>
      </c>
    </row>
    <row r="403" ht="19.8" customHeight="1" spans="1:5">
      <c r="A403" s="77" t="s">
        <v>376</v>
      </c>
      <c r="B403" s="78">
        <f t="shared" ref="B403:C403" si="41">SUM(B404:B406)</f>
        <v>1155</v>
      </c>
      <c r="C403" s="71">
        <f t="shared" si="41"/>
        <v>1387</v>
      </c>
      <c r="D403" s="121">
        <f t="shared" si="40"/>
        <v>120.08658008658</v>
      </c>
      <c r="E403" s="72">
        <v>82.2601839684625</v>
      </c>
    </row>
    <row r="404" ht="19.8" customHeight="1" spans="1:5">
      <c r="A404" s="76" t="s">
        <v>98</v>
      </c>
      <c r="B404" s="78">
        <v>945</v>
      </c>
      <c r="C404" s="71">
        <v>1148</v>
      </c>
      <c r="D404" s="121">
        <f t="shared" si="40"/>
        <v>121.481481481481</v>
      </c>
      <c r="E404" s="72"/>
    </row>
    <row r="405" ht="19.8" customHeight="1" spans="1:5">
      <c r="A405" s="76" t="s">
        <v>377</v>
      </c>
      <c r="B405" s="78">
        <v>50</v>
      </c>
      <c r="C405" s="71">
        <v>50</v>
      </c>
      <c r="D405" s="121">
        <f t="shared" si="40"/>
        <v>100</v>
      </c>
      <c r="E405" s="72">
        <v>-93.3510638297872</v>
      </c>
    </row>
    <row r="406" ht="19.8" customHeight="1" spans="1:5">
      <c r="A406" s="76" t="s">
        <v>378</v>
      </c>
      <c r="B406" s="78">
        <v>160</v>
      </c>
      <c r="C406" s="71">
        <v>189</v>
      </c>
      <c r="D406" s="121">
        <f t="shared" si="40"/>
        <v>118.125</v>
      </c>
      <c r="E406" s="72"/>
    </row>
    <row r="407" ht="19.8" customHeight="1" spans="1:5">
      <c r="A407" s="77" t="s">
        <v>379</v>
      </c>
      <c r="B407" s="71">
        <f t="shared" ref="B407:C407" si="42">SUM(B408)</f>
        <v>290</v>
      </c>
      <c r="C407" s="71">
        <f t="shared" si="42"/>
        <v>341</v>
      </c>
      <c r="D407" s="121">
        <f t="shared" si="40"/>
        <v>117.586206896552</v>
      </c>
      <c r="E407" s="72"/>
    </row>
    <row r="408" ht="19.8" customHeight="1" spans="1:5">
      <c r="A408" s="76" t="s">
        <v>380</v>
      </c>
      <c r="B408" s="78">
        <v>290</v>
      </c>
      <c r="C408" s="71">
        <v>341</v>
      </c>
      <c r="D408" s="121">
        <f t="shared" si="40"/>
        <v>117.586206896552</v>
      </c>
      <c r="E408" s="72"/>
    </row>
    <row r="409" ht="19.8" customHeight="1" spans="1:5">
      <c r="A409" s="68" t="s">
        <v>381</v>
      </c>
      <c r="B409" s="78">
        <v>100</v>
      </c>
      <c r="C409" s="71">
        <f t="shared" ref="B409:C410" si="43">C410</f>
        <v>297</v>
      </c>
      <c r="D409" s="121">
        <f t="shared" si="40"/>
        <v>297</v>
      </c>
      <c r="E409" s="72"/>
    </row>
    <row r="410" ht="19.8" customHeight="1" spans="1:5">
      <c r="A410" s="82" t="s">
        <v>382</v>
      </c>
      <c r="B410" s="78">
        <f t="shared" si="43"/>
        <v>100</v>
      </c>
      <c r="C410" s="71">
        <f t="shared" si="43"/>
        <v>297</v>
      </c>
      <c r="D410" s="121">
        <f t="shared" si="40"/>
        <v>297</v>
      </c>
      <c r="E410" s="72"/>
    </row>
    <row r="411" ht="19.8" customHeight="1" spans="1:5">
      <c r="A411" s="122" t="s">
        <v>383</v>
      </c>
      <c r="B411" s="78">
        <v>100</v>
      </c>
      <c r="C411" s="71">
        <v>297</v>
      </c>
      <c r="D411" s="121">
        <f t="shared" si="40"/>
        <v>297</v>
      </c>
      <c r="E411" s="72"/>
    </row>
    <row r="412" ht="19.8" customHeight="1" spans="1:5">
      <c r="A412" s="68" t="s">
        <v>384</v>
      </c>
      <c r="B412" s="78">
        <v>10950</v>
      </c>
      <c r="C412" s="71">
        <f>C413</f>
        <v>10894</v>
      </c>
      <c r="D412" s="121">
        <f t="shared" si="40"/>
        <v>99.4885844748858</v>
      </c>
      <c r="E412" s="72">
        <v>2.20470963505019</v>
      </c>
    </row>
    <row r="413" ht="19.8" customHeight="1" spans="1:5">
      <c r="A413" s="77" t="s">
        <v>385</v>
      </c>
      <c r="B413" s="78">
        <f>B414</f>
        <v>10950</v>
      </c>
      <c r="C413" s="71">
        <f>C414</f>
        <v>10894</v>
      </c>
      <c r="D413" s="121">
        <f t="shared" si="40"/>
        <v>99.4885844748858</v>
      </c>
      <c r="E413" s="72">
        <v>2.20470963505019</v>
      </c>
    </row>
    <row r="414" ht="19.8" customHeight="1" spans="1:5">
      <c r="A414" s="76" t="s">
        <v>386</v>
      </c>
      <c r="B414" s="78">
        <v>10950</v>
      </c>
      <c r="C414" s="71">
        <v>10894</v>
      </c>
      <c r="D414" s="121">
        <f t="shared" si="40"/>
        <v>99.4885844748858</v>
      </c>
      <c r="E414" s="72">
        <v>2.20470963505019</v>
      </c>
    </row>
    <row r="415" ht="19.8" customHeight="1" spans="1:5">
      <c r="A415" s="68" t="s">
        <v>387</v>
      </c>
      <c r="B415" s="78"/>
      <c r="C415" s="71">
        <f>C416</f>
        <v>8</v>
      </c>
      <c r="D415" s="121"/>
      <c r="E415" s="72">
        <v>14.2857142857143</v>
      </c>
    </row>
    <row r="416" ht="19.8" customHeight="1" spans="1:5">
      <c r="A416" s="76" t="s">
        <v>388</v>
      </c>
      <c r="B416" s="78"/>
      <c r="C416" s="71">
        <v>8</v>
      </c>
      <c r="D416" s="121"/>
      <c r="E416" s="72">
        <v>14.2857142857143</v>
      </c>
    </row>
    <row r="417" ht="19.8" customHeight="1" spans="1:5">
      <c r="A417" s="126" t="s">
        <v>389</v>
      </c>
      <c r="B417" s="127">
        <f>SUM(B418:B423)</f>
        <v>18200</v>
      </c>
      <c r="C417" s="128">
        <f>SUM(C418:C423)</f>
        <v>22129</v>
      </c>
      <c r="D417" s="121"/>
      <c r="E417" s="72"/>
    </row>
    <row r="418" ht="19.8" customHeight="1" spans="1:5">
      <c r="A418" s="129" t="s">
        <v>390</v>
      </c>
      <c r="B418" s="80">
        <v>7520</v>
      </c>
      <c r="C418" s="104">
        <v>14157</v>
      </c>
      <c r="D418" s="121"/>
      <c r="E418" s="72"/>
    </row>
    <row r="419" ht="19.8" customHeight="1" spans="1:5">
      <c r="A419" s="129" t="s">
        <v>391</v>
      </c>
      <c r="B419" s="80"/>
      <c r="C419" s="104"/>
      <c r="D419" s="121"/>
      <c r="E419" s="72"/>
    </row>
    <row r="420" ht="19.8" customHeight="1" spans="1:5">
      <c r="A420" s="129" t="s">
        <v>392</v>
      </c>
      <c r="B420" s="80">
        <v>3780</v>
      </c>
      <c r="C420" s="104">
        <v>1030</v>
      </c>
      <c r="D420" s="121"/>
      <c r="E420" s="72"/>
    </row>
    <row r="421" ht="19.8" customHeight="1" spans="1:5">
      <c r="A421" s="129" t="s">
        <v>393</v>
      </c>
      <c r="B421" s="80">
        <v>6080</v>
      </c>
      <c r="C421" s="104">
        <v>6122</v>
      </c>
      <c r="D421" s="121"/>
      <c r="E421" s="72"/>
    </row>
    <row r="422" ht="19.8" customHeight="1" spans="1:5">
      <c r="A422" s="129" t="s">
        <v>394</v>
      </c>
      <c r="B422" s="80">
        <v>820</v>
      </c>
      <c r="C422" s="104">
        <v>820</v>
      </c>
      <c r="D422" s="121"/>
      <c r="E422" s="72"/>
    </row>
    <row r="423" ht="19.8" customHeight="1" spans="1:5">
      <c r="A423" s="129" t="s">
        <v>395</v>
      </c>
      <c r="B423" s="80"/>
      <c r="C423" s="104"/>
      <c r="D423" s="121"/>
      <c r="E423" s="72"/>
    </row>
    <row r="424" ht="19.8" customHeight="1" spans="1:5">
      <c r="A424" s="128" t="s">
        <v>396</v>
      </c>
      <c r="B424" s="130">
        <f>B417+B4</f>
        <v>443600</v>
      </c>
      <c r="C424" s="107">
        <f>C417+C4</f>
        <v>474696</v>
      </c>
      <c r="D424" s="120"/>
      <c r="E424" s="72"/>
    </row>
  </sheetData>
  <mergeCells count="2">
    <mergeCell ref="A1:E1"/>
    <mergeCell ref="D2:E2"/>
  </mergeCells>
  <conditionalFormatting sqref="A153:A155 A118 A115 A131:A133 A128:A129 A151 A124 A143 A146 A8 A10 D4:D48 D49:E424 E3:E48">
    <cfRule type="cellIs" dxfId="0" priority="2" stopIfTrue="1" operator="equal">
      <formula>0</formula>
    </cfRule>
  </conditionalFormatting>
  <printOptions horizontalCentered="1"/>
  <pageMargins left="0.118110236220472" right="0.118110236220472" top="0.748031496062992" bottom="0.748031496062992" header="0.31496062992126" footer="0.31496062992126"/>
  <pageSetup paperSize="9" orientation="portrait"/>
  <headerFooter/>
  <ignoredErrors>
    <ignoredError sqref="B30 B3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workbookViewId="0">
      <pane ySplit="3" topLeftCell="A20" activePane="bottomLeft" state="frozen"/>
      <selection/>
      <selection pane="bottomLeft" activeCell="C30" sqref="C30:C33"/>
    </sheetView>
  </sheetViews>
  <sheetFormatPr defaultColWidth="9" defaultRowHeight="27.9" customHeight="1" outlineLevelCol="3"/>
  <cols>
    <col min="1" max="1" width="35.1" style="90" customWidth="1"/>
    <col min="2" max="2" width="24.375" style="91" customWidth="1"/>
    <col min="3" max="3" width="18.5" style="91" customWidth="1"/>
    <col min="4" max="4" width="12.5" style="90" customWidth="1"/>
    <col min="5" max="16384" width="9" style="90"/>
  </cols>
  <sheetData>
    <row r="1" s="85" customFormat="1" ht="27.75" customHeight="1" spans="1:4">
      <c r="A1" s="61" t="s">
        <v>397</v>
      </c>
      <c r="B1" s="61"/>
      <c r="C1" s="61"/>
      <c r="D1" s="61"/>
    </row>
    <row r="2" ht="19.8" customHeight="1" spans="4:4">
      <c r="D2" s="92" t="s">
        <v>1</v>
      </c>
    </row>
    <row r="3" s="86" customFormat="1" ht="24" customHeight="1" spans="1:4">
      <c r="A3" s="93" t="s">
        <v>44</v>
      </c>
      <c r="B3" s="94" t="s">
        <v>46</v>
      </c>
      <c r="C3" s="94" t="s">
        <v>398</v>
      </c>
      <c r="D3" s="95" t="s">
        <v>48</v>
      </c>
    </row>
    <row r="4" s="87" customFormat="1" ht="18.6" customHeight="1" spans="1:4">
      <c r="A4" s="96" t="s">
        <v>7</v>
      </c>
      <c r="B4" s="97">
        <f>B19+B5</f>
        <v>124076</v>
      </c>
      <c r="C4" s="97">
        <f>C19+C5</f>
        <v>127800</v>
      </c>
      <c r="D4" s="98">
        <f>C4/B4*100-100</f>
        <v>3.00138624713885</v>
      </c>
    </row>
    <row r="5" s="88" customFormat="1" ht="18.6" customHeight="1" spans="1:4">
      <c r="A5" s="99" t="s">
        <v>8</v>
      </c>
      <c r="B5" s="100">
        <f>SUM(B6:B18)</f>
        <v>54955</v>
      </c>
      <c r="C5" s="100">
        <f>SUM(C6:C18)</f>
        <v>79950</v>
      </c>
      <c r="D5" s="101">
        <f t="shared" ref="D5:D24" si="0">C5/B5*100-100</f>
        <v>45.4826676371577</v>
      </c>
    </row>
    <row r="6" ht="18.6" customHeight="1" spans="1:4">
      <c r="A6" s="99" t="s">
        <v>9</v>
      </c>
      <c r="B6" s="102">
        <v>24569</v>
      </c>
      <c r="C6" s="102">
        <v>50180</v>
      </c>
      <c r="D6" s="101">
        <f t="shared" si="0"/>
        <v>104.241116854573</v>
      </c>
    </row>
    <row r="7" ht="18.6" customHeight="1" spans="1:4">
      <c r="A7" s="99" t="s">
        <v>10</v>
      </c>
      <c r="B7" s="102">
        <v>6287</v>
      </c>
      <c r="C7" s="102">
        <v>7170</v>
      </c>
      <c r="D7" s="101">
        <f t="shared" si="0"/>
        <v>14.0448544615874</v>
      </c>
    </row>
    <row r="8" ht="18.6" customHeight="1" spans="1:4">
      <c r="A8" s="99" t="s">
        <v>11</v>
      </c>
      <c r="B8" s="102">
        <v>4763</v>
      </c>
      <c r="C8" s="102">
        <v>2800</v>
      </c>
      <c r="D8" s="101">
        <f t="shared" si="0"/>
        <v>-41.2135208901953</v>
      </c>
    </row>
    <row r="9" ht="18.6" customHeight="1" spans="1:4">
      <c r="A9" s="99" t="s">
        <v>12</v>
      </c>
      <c r="B9" s="102">
        <v>224</v>
      </c>
      <c r="C9" s="102">
        <v>150</v>
      </c>
      <c r="D9" s="101">
        <f t="shared" si="0"/>
        <v>-33.0357142857143</v>
      </c>
    </row>
    <row r="10" ht="18.6" customHeight="1" spans="1:4">
      <c r="A10" s="99" t="s">
        <v>13</v>
      </c>
      <c r="B10" s="102">
        <v>1873</v>
      </c>
      <c r="C10" s="102">
        <v>4000</v>
      </c>
      <c r="D10" s="101">
        <f t="shared" si="0"/>
        <v>113.561131873999</v>
      </c>
    </row>
    <row r="11" ht="18.6" customHeight="1" spans="1:4">
      <c r="A11" s="99" t="s">
        <v>14</v>
      </c>
      <c r="B11" s="102">
        <v>1993</v>
      </c>
      <c r="C11" s="102">
        <v>2000</v>
      </c>
      <c r="D11" s="101">
        <f t="shared" si="0"/>
        <v>0.351229302558949</v>
      </c>
    </row>
    <row r="12" ht="18.6" customHeight="1" spans="1:4">
      <c r="A12" s="99" t="s">
        <v>15</v>
      </c>
      <c r="B12" s="102">
        <v>1734</v>
      </c>
      <c r="C12" s="102">
        <v>1500</v>
      </c>
      <c r="D12" s="101">
        <f t="shared" si="0"/>
        <v>-13.4948096885813</v>
      </c>
    </row>
    <row r="13" ht="18.6" customHeight="1" spans="1:4">
      <c r="A13" s="99" t="s">
        <v>16</v>
      </c>
      <c r="B13" s="102">
        <v>4216</v>
      </c>
      <c r="C13" s="102">
        <v>4200</v>
      </c>
      <c r="D13" s="101">
        <f t="shared" si="0"/>
        <v>-0.37950664136622</v>
      </c>
    </row>
    <row r="14" ht="18.6" customHeight="1" spans="1:4">
      <c r="A14" s="99" t="s">
        <v>17</v>
      </c>
      <c r="B14" s="102">
        <v>1195</v>
      </c>
      <c r="C14" s="102">
        <v>500</v>
      </c>
      <c r="D14" s="101">
        <f t="shared" si="0"/>
        <v>-58.1589958158996</v>
      </c>
    </row>
    <row r="15" ht="18.6" customHeight="1" spans="1:4">
      <c r="A15" s="99" t="s">
        <v>18</v>
      </c>
      <c r="B15" s="102">
        <v>223</v>
      </c>
      <c r="C15" s="102">
        <v>150</v>
      </c>
      <c r="D15" s="101">
        <f t="shared" si="0"/>
        <v>-32.7354260089686</v>
      </c>
    </row>
    <row r="16" ht="18.6" customHeight="1" spans="1:4">
      <c r="A16" s="99" t="s">
        <v>19</v>
      </c>
      <c r="B16" s="102">
        <v>627</v>
      </c>
      <c r="C16" s="102">
        <v>100</v>
      </c>
      <c r="D16" s="101">
        <f t="shared" si="0"/>
        <v>-84.0510366826156</v>
      </c>
    </row>
    <row r="17" ht="18.6" customHeight="1" spans="1:4">
      <c r="A17" s="99" t="s">
        <v>20</v>
      </c>
      <c r="B17" s="102">
        <v>7078</v>
      </c>
      <c r="C17" s="102">
        <v>7000</v>
      </c>
      <c r="D17" s="101">
        <f t="shared" si="0"/>
        <v>-1.10200621644533</v>
      </c>
    </row>
    <row r="18" ht="18.6" customHeight="1" spans="1:4">
      <c r="A18" s="99" t="s">
        <v>21</v>
      </c>
      <c r="B18" s="102">
        <v>173</v>
      </c>
      <c r="C18" s="102">
        <v>200</v>
      </c>
      <c r="D18" s="101">
        <f t="shared" si="0"/>
        <v>15.606936416185</v>
      </c>
    </row>
    <row r="19" ht="18.6" customHeight="1" spans="1:4">
      <c r="A19" s="99" t="s">
        <v>22</v>
      </c>
      <c r="B19" s="100">
        <f>B20+B21+B22+B23+B24+B25</f>
        <v>69121</v>
      </c>
      <c r="C19" s="100">
        <f t="shared" ref="C19" si="1">C20+C21+C22+C23+C24</f>
        <v>47850</v>
      </c>
      <c r="D19" s="101">
        <f t="shared" si="0"/>
        <v>-30.7735709842161</v>
      </c>
    </row>
    <row r="20" ht="18.6" customHeight="1" spans="1:4">
      <c r="A20" s="99" t="s">
        <v>23</v>
      </c>
      <c r="B20" s="103">
        <v>2873</v>
      </c>
      <c r="C20" s="102">
        <v>4700</v>
      </c>
      <c r="D20" s="101">
        <f t="shared" si="0"/>
        <v>63.5920640445527</v>
      </c>
    </row>
    <row r="21" ht="18.6" customHeight="1" spans="1:4">
      <c r="A21" s="99" t="s">
        <v>24</v>
      </c>
      <c r="B21" s="103">
        <v>3136</v>
      </c>
      <c r="C21" s="102">
        <v>1500</v>
      </c>
      <c r="D21" s="101">
        <f t="shared" si="0"/>
        <v>-52.1683673469388</v>
      </c>
    </row>
    <row r="22" ht="18.6" customHeight="1" spans="1:4">
      <c r="A22" s="99" t="s">
        <v>25</v>
      </c>
      <c r="B22" s="103">
        <v>976</v>
      </c>
      <c r="C22" s="102">
        <v>4000</v>
      </c>
      <c r="D22" s="101">
        <f t="shared" si="0"/>
        <v>309.83606557377</v>
      </c>
    </row>
    <row r="23" ht="18.6" customHeight="1" spans="1:4">
      <c r="A23" s="99" t="s">
        <v>26</v>
      </c>
      <c r="B23" s="103">
        <v>61766</v>
      </c>
      <c r="C23" s="102">
        <v>37250</v>
      </c>
      <c r="D23" s="101">
        <f t="shared" si="0"/>
        <v>-39.6917397921186</v>
      </c>
    </row>
    <row r="24" ht="18.6" customHeight="1" spans="1:4">
      <c r="A24" s="99" t="s">
        <v>27</v>
      </c>
      <c r="B24" s="103">
        <v>366</v>
      </c>
      <c r="C24" s="102">
        <v>400</v>
      </c>
      <c r="D24" s="101">
        <f t="shared" si="0"/>
        <v>9.28961748633881</v>
      </c>
    </row>
    <row r="25" s="87" customFormat="1" ht="18.6" customHeight="1" spans="1:4">
      <c r="A25" s="99" t="s">
        <v>28</v>
      </c>
      <c r="B25" s="104">
        <v>4</v>
      </c>
      <c r="C25" s="105"/>
      <c r="D25" s="98"/>
    </row>
    <row r="26" s="87" customFormat="1" ht="18.6" customHeight="1" spans="1:4">
      <c r="A26" s="106" t="s">
        <v>29</v>
      </c>
      <c r="B26" s="107">
        <f>B27+B28+B34+B35+B36+B37</f>
        <v>350620</v>
      </c>
      <c r="C26" s="105">
        <f>C27+C28+C34+C35+C36+C37</f>
        <v>292200</v>
      </c>
      <c r="D26" s="98"/>
    </row>
    <row r="27" ht="18.6" customHeight="1" spans="1:4">
      <c r="A27" s="99" t="s">
        <v>30</v>
      </c>
      <c r="B27" s="104">
        <v>11415</v>
      </c>
      <c r="C27" s="103">
        <v>11415</v>
      </c>
      <c r="D27" s="101"/>
    </row>
    <row r="28" s="89" customFormat="1" ht="18.6" customHeight="1" spans="1:4">
      <c r="A28" s="108" t="s">
        <v>31</v>
      </c>
      <c r="B28" s="104">
        <f>B29+B32+B33</f>
        <v>178389</v>
      </c>
      <c r="C28" s="18">
        <f>C29+C32+C33</f>
        <v>200000</v>
      </c>
      <c r="D28" s="109"/>
    </row>
    <row r="29" s="89" customFormat="1" ht="18.6" customHeight="1" spans="1:4">
      <c r="A29" s="108" t="s">
        <v>32</v>
      </c>
      <c r="B29" s="80">
        <v>146985</v>
      </c>
      <c r="C29" s="18">
        <f>C30+C31</f>
        <v>165000</v>
      </c>
      <c r="D29" s="109"/>
    </row>
    <row r="30" s="89" customFormat="1" ht="18.6" customHeight="1" spans="1:4">
      <c r="A30" s="108" t="s">
        <v>33</v>
      </c>
      <c r="B30" s="80">
        <v>56627</v>
      </c>
      <c r="C30" s="18">
        <v>70000</v>
      </c>
      <c r="D30" s="109"/>
    </row>
    <row r="31" s="89" customFormat="1" ht="18.6" customHeight="1" spans="1:4">
      <c r="A31" s="108" t="s">
        <v>34</v>
      </c>
      <c r="B31" s="80">
        <v>90358</v>
      </c>
      <c r="C31" s="18">
        <v>95000</v>
      </c>
      <c r="D31" s="109"/>
    </row>
    <row r="32" s="89" customFormat="1" ht="18.6" customHeight="1" spans="1:4">
      <c r="A32" s="108" t="s">
        <v>35</v>
      </c>
      <c r="B32" s="80">
        <v>18604</v>
      </c>
      <c r="C32" s="18">
        <v>20000</v>
      </c>
      <c r="D32" s="109"/>
    </row>
    <row r="33" s="89" customFormat="1" ht="18.6" customHeight="1" spans="1:4">
      <c r="A33" s="108" t="s">
        <v>36</v>
      </c>
      <c r="B33" s="80">
        <v>12800</v>
      </c>
      <c r="C33" s="18">
        <v>15000</v>
      </c>
      <c r="D33" s="109"/>
    </row>
    <row r="34" s="88" customFormat="1" ht="18.6" customHeight="1" spans="1:4">
      <c r="A34" s="99" t="s">
        <v>37</v>
      </c>
      <c r="B34" s="80">
        <v>121541</v>
      </c>
      <c r="C34" s="102">
        <v>73633</v>
      </c>
      <c r="D34" s="101"/>
    </row>
    <row r="35" s="88" customFormat="1" ht="18.6" customHeight="1" spans="1:4">
      <c r="A35" s="99" t="s">
        <v>38</v>
      </c>
      <c r="B35" s="80">
        <v>335</v>
      </c>
      <c r="C35" s="102">
        <v>1030</v>
      </c>
      <c r="D35" s="101"/>
    </row>
    <row r="36" s="88" customFormat="1" ht="18.6" customHeight="1" spans="1:4">
      <c r="A36" s="110" t="s">
        <v>39</v>
      </c>
      <c r="B36" s="80">
        <v>9000</v>
      </c>
      <c r="C36" s="102"/>
      <c r="D36" s="101"/>
    </row>
    <row r="37" s="88" customFormat="1" ht="18.6" customHeight="1" spans="1:4">
      <c r="A37" s="110" t="s">
        <v>40</v>
      </c>
      <c r="B37" s="80">
        <v>29940</v>
      </c>
      <c r="C37" s="102">
        <v>6122</v>
      </c>
      <c r="D37" s="101"/>
    </row>
    <row r="38" s="87" customFormat="1" ht="18.6" customHeight="1" spans="1:4">
      <c r="A38" s="111" t="s">
        <v>399</v>
      </c>
      <c r="B38" s="112">
        <f>B4+B26</f>
        <v>474696</v>
      </c>
      <c r="C38" s="113">
        <f>C4+C26</f>
        <v>420000</v>
      </c>
      <c r="D38" s="98"/>
    </row>
  </sheetData>
  <mergeCells count="1">
    <mergeCell ref="A1:D1"/>
  </mergeCells>
  <conditionalFormatting sqref="D3">
    <cfRule type="cellIs" dxfId="0" priority="1" stopIfTrue="1" operator="equal">
      <formula>0</formula>
    </cfRule>
  </conditionalFormatting>
  <printOptions horizontalCentered="1"/>
  <pageMargins left="0.47" right="0.23" top="0.54" bottom="0.48" header="0.28" footer="0.18"/>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421"/>
  <sheetViews>
    <sheetView showZeros="0" workbookViewId="0">
      <selection activeCell="I411" sqref="I411"/>
    </sheetView>
  </sheetViews>
  <sheetFormatPr defaultColWidth="9" defaultRowHeight="15.6" outlineLevelCol="3"/>
  <cols>
    <col min="1" max="1" width="43.6" style="60" customWidth="1"/>
    <col min="2" max="2" width="14.1" style="60" customWidth="1"/>
    <col min="3" max="3" width="14" style="60" customWidth="1"/>
    <col min="4" max="16384" width="9" style="60"/>
  </cols>
  <sheetData>
    <row r="2" ht="28.2" customHeight="1" spans="1:4">
      <c r="A2" s="23" t="s">
        <v>400</v>
      </c>
      <c r="B2" s="61"/>
      <c r="C2" s="61"/>
      <c r="D2" s="61"/>
    </row>
    <row r="3" ht="24.6" customHeight="1" spans="1:4">
      <c r="A3" s="62"/>
      <c r="B3" s="63"/>
      <c r="C3" s="64" t="s">
        <v>43</v>
      </c>
      <c r="D3" s="64"/>
    </row>
    <row r="4" ht="24.6" customHeight="1" spans="1:4">
      <c r="A4" s="65" t="s">
        <v>44</v>
      </c>
      <c r="B4" s="66" t="s">
        <v>46</v>
      </c>
      <c r="C4" s="66" t="s">
        <v>398</v>
      </c>
      <c r="D4" s="67" t="s">
        <v>401</v>
      </c>
    </row>
    <row r="5" ht="24.6" customHeight="1" spans="1:4">
      <c r="A5" s="68" t="s">
        <v>49</v>
      </c>
      <c r="B5" s="69">
        <f>B6+B92+B97+B122+B145+B155+B175+B241+B278+B292+B304+B332+B347+B357+B366+B377+B386+B390+B402+B405+B408</f>
        <v>452567</v>
      </c>
      <c r="C5" s="69">
        <f>C6+C92+C97+C122+C145+C155+C175+C241+C278+C292+C304+C332+C347+C357+C366+C377+C386+C390+C402+C405+C408</f>
        <v>380000</v>
      </c>
      <c r="D5" s="70">
        <f t="shared" ref="D5:D50" si="0">C5/B5*100-100</f>
        <v>-16.0345319035634</v>
      </c>
    </row>
    <row r="6" ht="24.6" customHeight="1" spans="1:4">
      <c r="A6" s="68" t="s">
        <v>50</v>
      </c>
      <c r="B6" s="71">
        <f>B7+B12+B16+B21+B26+B30+B33+B35+B38+B42+B82+B48+B52+B55+B59+B63+B67+B72+B76+B90+B46+B80</f>
        <v>44951</v>
      </c>
      <c r="C6" s="71">
        <f>C7+C12+C16+C21+C26+C30+C33+C35+C38+C42+C82+C48+C52+C55+C59+C63+C67+C72+C76+C90+C46+C80</f>
        <v>41800</v>
      </c>
      <c r="D6" s="72">
        <f t="shared" si="0"/>
        <v>-7.00985517563569</v>
      </c>
    </row>
    <row r="7" ht="24.6" customHeight="1" spans="1:4">
      <c r="A7" s="68" t="s">
        <v>51</v>
      </c>
      <c r="B7" s="71">
        <f>SUM(B8:B11)</f>
        <v>2403</v>
      </c>
      <c r="C7" s="71">
        <f>SUM(C8:C11)</f>
        <v>2180</v>
      </c>
      <c r="D7" s="72">
        <f t="shared" si="0"/>
        <v>-9.28006658343737</v>
      </c>
    </row>
    <row r="8" ht="24.6" customHeight="1" spans="1:4">
      <c r="A8" s="73" t="s">
        <v>52</v>
      </c>
      <c r="B8" s="71">
        <v>1948</v>
      </c>
      <c r="C8" s="71">
        <v>1750</v>
      </c>
      <c r="D8" s="72">
        <f t="shared" si="0"/>
        <v>-10.1642710472279</v>
      </c>
    </row>
    <row r="9" ht="24.6" customHeight="1" spans="1:4">
      <c r="A9" s="73" t="s">
        <v>53</v>
      </c>
      <c r="B9" s="71">
        <v>325</v>
      </c>
      <c r="C9" s="71">
        <v>300</v>
      </c>
      <c r="D9" s="72">
        <f t="shared" si="0"/>
        <v>-7.69230769230769</v>
      </c>
    </row>
    <row r="10" ht="24.6" customHeight="1" spans="1:4">
      <c r="A10" s="73" t="s">
        <v>54</v>
      </c>
      <c r="B10" s="71">
        <v>27</v>
      </c>
      <c r="C10" s="71">
        <v>30</v>
      </c>
      <c r="D10" s="72">
        <f t="shared" si="0"/>
        <v>11.1111111111111</v>
      </c>
    </row>
    <row r="11" ht="24.6" customHeight="1" spans="1:4">
      <c r="A11" s="73" t="s">
        <v>55</v>
      </c>
      <c r="B11" s="71">
        <v>103</v>
      </c>
      <c r="C11" s="71">
        <v>100</v>
      </c>
      <c r="D11" s="72">
        <f t="shared" si="0"/>
        <v>-2.91262135922329</v>
      </c>
    </row>
    <row r="12" ht="24.6" customHeight="1" spans="1:4">
      <c r="A12" s="68" t="s">
        <v>56</v>
      </c>
      <c r="B12" s="71">
        <f>SUM(B13:B15)</f>
        <v>1201</v>
      </c>
      <c r="C12" s="71">
        <f>SUM(C13:C15)</f>
        <v>1070</v>
      </c>
      <c r="D12" s="72">
        <f t="shared" si="0"/>
        <v>-10.9075770191507</v>
      </c>
    </row>
    <row r="13" ht="24.6" customHeight="1" spans="1:4">
      <c r="A13" s="73" t="s">
        <v>52</v>
      </c>
      <c r="B13" s="71">
        <v>1034</v>
      </c>
      <c r="C13" s="71">
        <v>900</v>
      </c>
      <c r="D13" s="72">
        <f t="shared" si="0"/>
        <v>-12.9593810444874</v>
      </c>
    </row>
    <row r="14" ht="24.6" customHeight="1" spans="1:4">
      <c r="A14" s="73" t="s">
        <v>53</v>
      </c>
      <c r="B14" s="71">
        <v>150</v>
      </c>
      <c r="C14" s="71">
        <v>150</v>
      </c>
      <c r="D14" s="72">
        <f t="shared" si="0"/>
        <v>0</v>
      </c>
    </row>
    <row r="15" ht="24.6" customHeight="1" spans="1:4">
      <c r="A15" s="73" t="s">
        <v>57</v>
      </c>
      <c r="B15" s="71">
        <v>17</v>
      </c>
      <c r="C15" s="71">
        <v>20</v>
      </c>
      <c r="D15" s="72">
        <f t="shared" si="0"/>
        <v>17.6470588235294</v>
      </c>
    </row>
    <row r="16" ht="24.6" customHeight="1" spans="1:4">
      <c r="A16" s="74" t="s">
        <v>402</v>
      </c>
      <c r="B16" s="71">
        <f>SUM(B17:B20)</f>
        <v>15556</v>
      </c>
      <c r="C16" s="71">
        <f>SUM(C17:C20)</f>
        <v>14408</v>
      </c>
      <c r="D16" s="72">
        <f t="shared" si="0"/>
        <v>-7.37978914888147</v>
      </c>
    </row>
    <row r="17" ht="27" customHeight="1" spans="1:4">
      <c r="A17" s="73" t="s">
        <v>52</v>
      </c>
      <c r="B17" s="71">
        <v>9736</v>
      </c>
      <c r="C17" s="71">
        <v>9358</v>
      </c>
      <c r="D17" s="72">
        <f t="shared" si="0"/>
        <v>-3.88249794576828</v>
      </c>
    </row>
    <row r="18" ht="27" customHeight="1" spans="1:4">
      <c r="A18" s="73" t="s">
        <v>53</v>
      </c>
      <c r="B18" s="71">
        <v>4302</v>
      </c>
      <c r="C18" s="71">
        <v>3800</v>
      </c>
      <c r="D18" s="72">
        <f t="shared" si="0"/>
        <v>-11.6689911668991</v>
      </c>
    </row>
    <row r="19" ht="27" customHeight="1" spans="1:4">
      <c r="A19" s="73" t="s">
        <v>59</v>
      </c>
      <c r="B19" s="71">
        <v>49</v>
      </c>
      <c r="C19" s="71">
        <v>50</v>
      </c>
      <c r="D19" s="72">
        <f t="shared" si="0"/>
        <v>2.04081632653062</v>
      </c>
    </row>
    <row r="20" ht="27" customHeight="1" spans="1:4">
      <c r="A20" s="75" t="s">
        <v>403</v>
      </c>
      <c r="B20" s="71">
        <v>1469</v>
      </c>
      <c r="C20" s="71">
        <v>1200</v>
      </c>
      <c r="D20" s="72">
        <f t="shared" si="0"/>
        <v>-18.3117767188564</v>
      </c>
    </row>
    <row r="21" ht="27" customHeight="1" spans="1:4">
      <c r="A21" s="68" t="s">
        <v>61</v>
      </c>
      <c r="B21" s="71">
        <f>SUM(B22:B25)</f>
        <v>2345</v>
      </c>
      <c r="C21" s="71">
        <f>SUM(C22:C25)</f>
        <v>2190</v>
      </c>
      <c r="D21" s="72">
        <f t="shared" si="0"/>
        <v>-6.60980810234541</v>
      </c>
    </row>
    <row r="22" ht="27" customHeight="1" spans="1:4">
      <c r="A22" s="73" t="s">
        <v>52</v>
      </c>
      <c r="B22" s="71">
        <v>694</v>
      </c>
      <c r="C22" s="71">
        <v>680</v>
      </c>
      <c r="D22" s="72">
        <f t="shared" si="0"/>
        <v>-2.01729106628242</v>
      </c>
    </row>
    <row r="23" ht="27" customHeight="1" spans="1:4">
      <c r="A23" s="73" t="s">
        <v>53</v>
      </c>
      <c r="B23" s="71">
        <v>1064</v>
      </c>
      <c r="C23" s="71">
        <v>980</v>
      </c>
      <c r="D23" s="72">
        <f t="shared" si="0"/>
        <v>-7.89473684210526</v>
      </c>
    </row>
    <row r="24" ht="27" customHeight="1" spans="1:4">
      <c r="A24" s="73" t="s">
        <v>62</v>
      </c>
      <c r="B24" s="71">
        <v>150</v>
      </c>
      <c r="C24" s="71">
        <v>150</v>
      </c>
      <c r="D24" s="72">
        <f t="shared" si="0"/>
        <v>0</v>
      </c>
    </row>
    <row r="25" ht="27" customHeight="1" spans="1:4">
      <c r="A25" s="73" t="s">
        <v>63</v>
      </c>
      <c r="B25" s="71">
        <v>437</v>
      </c>
      <c r="C25" s="71">
        <v>380</v>
      </c>
      <c r="D25" s="72">
        <f t="shared" si="0"/>
        <v>-13.0434782608696</v>
      </c>
    </row>
    <row r="26" ht="27" customHeight="1" spans="1:4">
      <c r="A26" s="68" t="s">
        <v>64</v>
      </c>
      <c r="B26" s="71">
        <f>SUM(B27:B29)</f>
        <v>501</v>
      </c>
      <c r="C26" s="71">
        <f>SUM(C27:C29)</f>
        <v>500</v>
      </c>
      <c r="D26" s="72">
        <f t="shared" si="0"/>
        <v>-0.199600798403196</v>
      </c>
    </row>
    <row r="27" ht="27" customHeight="1" spans="1:4">
      <c r="A27" s="73" t="s">
        <v>52</v>
      </c>
      <c r="B27" s="71">
        <v>392</v>
      </c>
      <c r="C27" s="71">
        <v>390</v>
      </c>
      <c r="D27" s="72">
        <f t="shared" si="0"/>
        <v>-0.510204081632651</v>
      </c>
    </row>
    <row r="28" ht="27" customHeight="1" spans="1:4">
      <c r="A28" s="76" t="s">
        <v>65</v>
      </c>
      <c r="B28" s="71">
        <v>71</v>
      </c>
      <c r="C28" s="71">
        <v>70</v>
      </c>
      <c r="D28" s="72">
        <f t="shared" si="0"/>
        <v>-1.40845070422534</v>
      </c>
    </row>
    <row r="29" ht="27" customHeight="1" spans="1:4">
      <c r="A29" s="76" t="s">
        <v>66</v>
      </c>
      <c r="B29" s="71">
        <v>38</v>
      </c>
      <c r="C29" s="71">
        <v>40</v>
      </c>
      <c r="D29" s="72">
        <f t="shared" si="0"/>
        <v>5.26315789473684</v>
      </c>
    </row>
    <row r="30" ht="27" customHeight="1" spans="1:4">
      <c r="A30" s="68" t="s">
        <v>67</v>
      </c>
      <c r="B30" s="71">
        <f>SUM(B31:B32)</f>
        <v>2679</v>
      </c>
      <c r="C30" s="71">
        <f>SUM(C31:C32)</f>
        <v>2500</v>
      </c>
      <c r="D30" s="72">
        <f t="shared" si="0"/>
        <v>-6.6815976110489</v>
      </c>
    </row>
    <row r="31" ht="27" customHeight="1" spans="1:4">
      <c r="A31" s="73" t="s">
        <v>52</v>
      </c>
      <c r="B31" s="71">
        <v>2162</v>
      </c>
      <c r="C31" s="71">
        <v>2000</v>
      </c>
      <c r="D31" s="72">
        <f t="shared" si="0"/>
        <v>-7.49306197964847</v>
      </c>
    </row>
    <row r="32" ht="27" customHeight="1" spans="1:4">
      <c r="A32" s="73" t="s">
        <v>53</v>
      </c>
      <c r="B32" s="71">
        <v>517</v>
      </c>
      <c r="C32" s="71">
        <v>500</v>
      </c>
      <c r="D32" s="72">
        <f t="shared" si="0"/>
        <v>-3.28820116054158</v>
      </c>
    </row>
    <row r="33" ht="27" customHeight="1" spans="1:4">
      <c r="A33" s="68" t="s">
        <v>68</v>
      </c>
      <c r="B33" s="71">
        <f>SUM(B34:B34)</f>
        <v>2277</v>
      </c>
      <c r="C33" s="71">
        <f>SUM(C34:C34)</f>
        <v>2300</v>
      </c>
      <c r="D33" s="72">
        <f t="shared" si="0"/>
        <v>1.01010101010101</v>
      </c>
    </row>
    <row r="34" ht="27" customHeight="1" spans="1:4">
      <c r="A34" s="73" t="s">
        <v>52</v>
      </c>
      <c r="B34" s="71">
        <v>2277</v>
      </c>
      <c r="C34" s="71">
        <v>2300</v>
      </c>
      <c r="D34" s="72">
        <f t="shared" si="0"/>
        <v>1.01010101010101</v>
      </c>
    </row>
    <row r="35" ht="27" customHeight="1" spans="1:4">
      <c r="A35" s="68" t="s">
        <v>69</v>
      </c>
      <c r="B35" s="71">
        <f>SUM(B36:B37)</f>
        <v>465</v>
      </c>
      <c r="C35" s="71">
        <f>SUM(C36:C37)</f>
        <v>440</v>
      </c>
      <c r="D35" s="72">
        <f t="shared" si="0"/>
        <v>-5.3763440860215</v>
      </c>
    </row>
    <row r="36" ht="27" customHeight="1" spans="1:4">
      <c r="A36" s="73" t="s">
        <v>52</v>
      </c>
      <c r="B36" s="71">
        <v>378</v>
      </c>
      <c r="C36" s="71">
        <v>370</v>
      </c>
      <c r="D36" s="72">
        <f t="shared" si="0"/>
        <v>-2.11640211640211</v>
      </c>
    </row>
    <row r="37" ht="27" customHeight="1" spans="1:4">
      <c r="A37" s="73" t="s">
        <v>70</v>
      </c>
      <c r="B37" s="71">
        <v>87</v>
      </c>
      <c r="C37" s="71">
        <v>70</v>
      </c>
      <c r="D37" s="72">
        <f t="shared" si="0"/>
        <v>-19.5402298850575</v>
      </c>
    </row>
    <row r="38" ht="27" customHeight="1" spans="1:4">
      <c r="A38" s="68" t="s">
        <v>72</v>
      </c>
      <c r="B38" s="71">
        <f>SUM(B39:B41)</f>
        <v>2300</v>
      </c>
      <c r="C38" s="71">
        <f>SUM(C39:C41)</f>
        <v>2157</v>
      </c>
      <c r="D38" s="72">
        <f t="shared" si="0"/>
        <v>-6.21739130434783</v>
      </c>
    </row>
    <row r="39" ht="27" customHeight="1" spans="1:4">
      <c r="A39" s="73" t="s">
        <v>52</v>
      </c>
      <c r="B39" s="71">
        <v>2031</v>
      </c>
      <c r="C39" s="71">
        <v>1900</v>
      </c>
      <c r="D39" s="72">
        <f t="shared" si="0"/>
        <v>-6.45002461841457</v>
      </c>
    </row>
    <row r="40" ht="27" customHeight="1" spans="1:4">
      <c r="A40" s="73" t="s">
        <v>53</v>
      </c>
      <c r="B40" s="71">
        <v>262</v>
      </c>
      <c r="C40" s="71">
        <v>250</v>
      </c>
      <c r="D40" s="72">
        <f t="shared" si="0"/>
        <v>-4.58015267175573</v>
      </c>
    </row>
    <row r="41" ht="27" customHeight="1" spans="1:4">
      <c r="A41" s="76" t="s">
        <v>73</v>
      </c>
      <c r="B41" s="71">
        <v>7</v>
      </c>
      <c r="C41" s="71">
        <v>7</v>
      </c>
      <c r="D41" s="72">
        <f t="shared" si="0"/>
        <v>0</v>
      </c>
    </row>
    <row r="42" ht="27" customHeight="1" spans="1:4">
      <c r="A42" s="68" t="s">
        <v>74</v>
      </c>
      <c r="B42" s="71">
        <f>SUM(B43:B45)</f>
        <v>1534</v>
      </c>
      <c r="C42" s="71">
        <f>SUM(C43:C45)</f>
        <v>1410</v>
      </c>
      <c r="D42" s="72">
        <f t="shared" si="0"/>
        <v>-8.08344198174706</v>
      </c>
    </row>
    <row r="43" ht="27" customHeight="1" spans="1:4">
      <c r="A43" s="73" t="s">
        <v>52</v>
      </c>
      <c r="B43" s="71">
        <v>1096</v>
      </c>
      <c r="C43" s="71">
        <v>980</v>
      </c>
      <c r="D43" s="72">
        <f t="shared" si="0"/>
        <v>-10.5839416058394</v>
      </c>
    </row>
    <row r="44" ht="27" customHeight="1" spans="1:4">
      <c r="A44" s="73" t="s">
        <v>53</v>
      </c>
      <c r="B44" s="71">
        <v>244</v>
      </c>
      <c r="C44" s="71">
        <v>240</v>
      </c>
      <c r="D44" s="72">
        <f t="shared" si="0"/>
        <v>-1.63934426229508</v>
      </c>
    </row>
    <row r="45" ht="27" customHeight="1" spans="1:4">
      <c r="A45" s="76" t="s">
        <v>75</v>
      </c>
      <c r="B45" s="71">
        <v>194</v>
      </c>
      <c r="C45" s="71">
        <v>190</v>
      </c>
      <c r="D45" s="72">
        <f t="shared" si="0"/>
        <v>-2.0618556701031</v>
      </c>
    </row>
    <row r="46" ht="27" customHeight="1" spans="1:4">
      <c r="A46" s="68" t="s">
        <v>76</v>
      </c>
      <c r="B46" s="71">
        <f>SUM(B47)</f>
        <v>60</v>
      </c>
      <c r="C46" s="71">
        <f>SUM(C47)</f>
        <v>60</v>
      </c>
      <c r="D46" s="72">
        <f t="shared" si="0"/>
        <v>0</v>
      </c>
    </row>
    <row r="47" ht="27" customHeight="1" spans="1:4">
      <c r="A47" s="73" t="s">
        <v>77</v>
      </c>
      <c r="B47" s="71">
        <v>60</v>
      </c>
      <c r="C47" s="71">
        <v>60</v>
      </c>
      <c r="D47" s="72">
        <f t="shared" si="0"/>
        <v>0</v>
      </c>
    </row>
    <row r="48" ht="27" customHeight="1" spans="1:4">
      <c r="A48" s="68" t="s">
        <v>404</v>
      </c>
      <c r="B48" s="71">
        <f>SUM(B49:B51)</f>
        <v>397</v>
      </c>
      <c r="C48" s="71">
        <f>SUM(C49:C51)</f>
        <v>380</v>
      </c>
      <c r="D48" s="72">
        <f t="shared" si="0"/>
        <v>-4.28211586901763</v>
      </c>
    </row>
    <row r="49" ht="27" customHeight="1" spans="1:4">
      <c r="A49" s="73" t="s">
        <v>52</v>
      </c>
      <c r="B49" s="71">
        <v>289</v>
      </c>
      <c r="C49" s="71">
        <v>280</v>
      </c>
      <c r="D49" s="72">
        <f t="shared" si="0"/>
        <v>-3.11418685121107</v>
      </c>
    </row>
    <row r="50" ht="27" customHeight="1" spans="1:4">
      <c r="A50" s="73" t="s">
        <v>53</v>
      </c>
      <c r="B50" s="71">
        <v>107</v>
      </c>
      <c r="C50" s="71">
        <v>100</v>
      </c>
      <c r="D50" s="72">
        <f t="shared" si="0"/>
        <v>-6.54205607476635</v>
      </c>
    </row>
    <row r="51" ht="27" customHeight="1" spans="1:4">
      <c r="A51" s="73" t="s">
        <v>79</v>
      </c>
      <c r="B51" s="71">
        <v>1</v>
      </c>
      <c r="C51" s="71"/>
      <c r="D51" s="72"/>
    </row>
    <row r="52" ht="27" customHeight="1" spans="1:4">
      <c r="A52" s="68" t="s">
        <v>80</v>
      </c>
      <c r="B52" s="71">
        <f>SUM(B53:B54)</f>
        <v>89</v>
      </c>
      <c r="C52" s="71">
        <f>SUM(C53:C54)</f>
        <v>85</v>
      </c>
      <c r="D52" s="72">
        <f t="shared" ref="D52:D113" si="1">C52/B52*100-100</f>
        <v>-4.49438202247191</v>
      </c>
    </row>
    <row r="53" ht="27" customHeight="1" spans="1:4">
      <c r="A53" s="73" t="s">
        <v>52</v>
      </c>
      <c r="B53" s="71">
        <v>64</v>
      </c>
      <c r="C53" s="71">
        <v>60</v>
      </c>
      <c r="D53" s="72">
        <f t="shared" si="1"/>
        <v>-6.25</v>
      </c>
    </row>
    <row r="54" ht="27" customHeight="1" spans="1:4">
      <c r="A54" s="73" t="s">
        <v>53</v>
      </c>
      <c r="B54" s="71">
        <v>25</v>
      </c>
      <c r="C54" s="71">
        <v>25</v>
      </c>
      <c r="D54" s="72">
        <f t="shared" si="1"/>
        <v>0</v>
      </c>
    </row>
    <row r="55" ht="27" customHeight="1" spans="1:4">
      <c r="A55" s="68" t="s">
        <v>81</v>
      </c>
      <c r="B55" s="71">
        <f>SUM(B56:B58)</f>
        <v>948</v>
      </c>
      <c r="C55" s="71">
        <f>SUM(C56:C58)</f>
        <v>920</v>
      </c>
      <c r="D55" s="72">
        <f t="shared" si="1"/>
        <v>-2.9535864978903</v>
      </c>
    </row>
    <row r="56" ht="27" customHeight="1" spans="1:4">
      <c r="A56" s="73" t="s">
        <v>52</v>
      </c>
      <c r="B56" s="71">
        <v>684</v>
      </c>
      <c r="C56" s="71">
        <v>670</v>
      </c>
      <c r="D56" s="72">
        <f t="shared" si="1"/>
        <v>-2.046783625731</v>
      </c>
    </row>
    <row r="57" ht="27" customHeight="1" spans="1:4">
      <c r="A57" s="73" t="s">
        <v>53</v>
      </c>
      <c r="B57" s="71">
        <v>110</v>
      </c>
      <c r="C57" s="71">
        <v>100</v>
      </c>
      <c r="D57" s="72">
        <f t="shared" si="1"/>
        <v>-9.09090909090909</v>
      </c>
    </row>
    <row r="58" ht="27" customHeight="1" spans="1:4">
      <c r="A58" s="73" t="s">
        <v>82</v>
      </c>
      <c r="B58" s="71">
        <v>154</v>
      </c>
      <c r="C58" s="71">
        <v>150</v>
      </c>
      <c r="D58" s="72">
        <f t="shared" si="1"/>
        <v>-2.59740259740259</v>
      </c>
    </row>
    <row r="59" ht="27" customHeight="1" spans="1:4">
      <c r="A59" s="74" t="s">
        <v>405</v>
      </c>
      <c r="B59" s="71">
        <f>SUM(B60:B62)</f>
        <v>2402</v>
      </c>
      <c r="C59" s="71">
        <f>SUM(C60:C62)</f>
        <v>2105</v>
      </c>
      <c r="D59" s="72">
        <f t="shared" si="1"/>
        <v>-12.3646960865945</v>
      </c>
    </row>
    <row r="60" ht="27" customHeight="1" spans="1:4">
      <c r="A60" s="73" t="s">
        <v>52</v>
      </c>
      <c r="B60" s="71">
        <v>1845</v>
      </c>
      <c r="C60" s="71">
        <v>1600</v>
      </c>
      <c r="D60" s="72">
        <f t="shared" si="1"/>
        <v>-13.2791327913279</v>
      </c>
    </row>
    <row r="61" ht="27" customHeight="1" spans="1:4">
      <c r="A61" s="73" t="s">
        <v>53</v>
      </c>
      <c r="B61" s="71">
        <v>500</v>
      </c>
      <c r="C61" s="71">
        <v>450</v>
      </c>
      <c r="D61" s="72">
        <f t="shared" si="1"/>
        <v>-10</v>
      </c>
    </row>
    <row r="62" ht="27" customHeight="1" spans="1:4">
      <c r="A62" s="75" t="s">
        <v>406</v>
      </c>
      <c r="B62" s="71">
        <v>57</v>
      </c>
      <c r="C62" s="71">
        <v>55</v>
      </c>
      <c r="D62" s="72">
        <f t="shared" si="1"/>
        <v>-3.50877192982456</v>
      </c>
    </row>
    <row r="63" ht="27" customHeight="1" spans="1:4">
      <c r="A63" s="68" t="s">
        <v>87</v>
      </c>
      <c r="B63" s="71">
        <f>SUM(B64:B66)</f>
        <v>2466</v>
      </c>
      <c r="C63" s="71">
        <f>SUM(C64:C66)</f>
        <v>2370</v>
      </c>
      <c r="D63" s="72">
        <f t="shared" si="1"/>
        <v>-3.89294403892944</v>
      </c>
    </row>
    <row r="64" ht="27" customHeight="1" spans="1:4">
      <c r="A64" s="73" t="s">
        <v>52</v>
      </c>
      <c r="B64" s="71">
        <v>903</v>
      </c>
      <c r="C64" s="71">
        <v>880</v>
      </c>
      <c r="D64" s="72">
        <f t="shared" si="1"/>
        <v>-2.54706533776302</v>
      </c>
    </row>
    <row r="65" ht="27" customHeight="1" spans="1:4">
      <c r="A65" s="73" t="s">
        <v>53</v>
      </c>
      <c r="B65" s="71">
        <v>841</v>
      </c>
      <c r="C65" s="71">
        <v>810</v>
      </c>
      <c r="D65" s="72">
        <f t="shared" si="1"/>
        <v>-3.68608799048752</v>
      </c>
    </row>
    <row r="66" ht="27" customHeight="1" spans="1:4">
      <c r="A66" s="73" t="s">
        <v>88</v>
      </c>
      <c r="B66" s="71">
        <v>722</v>
      </c>
      <c r="C66" s="71">
        <v>680</v>
      </c>
      <c r="D66" s="72">
        <f t="shared" si="1"/>
        <v>-5.81717451523545</v>
      </c>
    </row>
    <row r="67" ht="27" customHeight="1" spans="1:4">
      <c r="A67" s="68" t="s">
        <v>89</v>
      </c>
      <c r="B67" s="71">
        <f>SUM(B68:B71)</f>
        <v>1928</v>
      </c>
      <c r="C67" s="71">
        <f>SUM(C68:C71)</f>
        <v>1745</v>
      </c>
      <c r="D67" s="72">
        <f t="shared" si="1"/>
        <v>-9.49170124481327</v>
      </c>
    </row>
    <row r="68" ht="27" customHeight="1" spans="1:4">
      <c r="A68" s="73" t="s">
        <v>52</v>
      </c>
      <c r="B68" s="71">
        <v>531</v>
      </c>
      <c r="C68" s="71">
        <v>520</v>
      </c>
      <c r="D68" s="72">
        <f t="shared" si="1"/>
        <v>-2.07156308851224</v>
      </c>
    </row>
    <row r="69" ht="27" customHeight="1" spans="1:4">
      <c r="A69" s="73" t="s">
        <v>53</v>
      </c>
      <c r="B69" s="71">
        <v>209</v>
      </c>
      <c r="C69" s="71">
        <v>200</v>
      </c>
      <c r="D69" s="72">
        <f t="shared" si="1"/>
        <v>-4.30622009569377</v>
      </c>
    </row>
    <row r="70" ht="27" customHeight="1" spans="1:4">
      <c r="A70" s="73" t="s">
        <v>90</v>
      </c>
      <c r="B70" s="71">
        <v>25</v>
      </c>
      <c r="C70" s="71">
        <v>25</v>
      </c>
      <c r="D70" s="72">
        <f t="shared" si="1"/>
        <v>0</v>
      </c>
    </row>
    <row r="71" ht="27" customHeight="1" spans="1:4">
      <c r="A71" s="73" t="s">
        <v>91</v>
      </c>
      <c r="B71" s="71">
        <v>1163</v>
      </c>
      <c r="C71" s="71">
        <v>1000</v>
      </c>
      <c r="D71" s="72">
        <f t="shared" si="1"/>
        <v>-14.0154772141015</v>
      </c>
    </row>
    <row r="72" ht="27" customHeight="1" spans="1:4">
      <c r="A72" s="68" t="s">
        <v>92</v>
      </c>
      <c r="B72" s="71">
        <f>SUM(B73:B75)</f>
        <v>438</v>
      </c>
      <c r="C72" s="71">
        <f>SUM(C73:C75)</f>
        <v>430</v>
      </c>
      <c r="D72" s="72">
        <f t="shared" si="1"/>
        <v>-1.82648401826484</v>
      </c>
    </row>
    <row r="73" ht="27" customHeight="1" spans="1:4">
      <c r="A73" s="73" t="s">
        <v>52</v>
      </c>
      <c r="B73" s="71">
        <v>283</v>
      </c>
      <c r="C73" s="71">
        <v>280</v>
      </c>
      <c r="D73" s="72">
        <f t="shared" si="1"/>
        <v>-1.06007067137809</v>
      </c>
    </row>
    <row r="74" ht="27" customHeight="1" spans="1:4">
      <c r="A74" s="73" t="s">
        <v>53</v>
      </c>
      <c r="B74" s="71">
        <v>135</v>
      </c>
      <c r="C74" s="71">
        <v>130</v>
      </c>
      <c r="D74" s="72">
        <f t="shared" si="1"/>
        <v>-3.70370370370371</v>
      </c>
    </row>
    <row r="75" ht="27" customHeight="1" spans="1:4">
      <c r="A75" s="76" t="s">
        <v>93</v>
      </c>
      <c r="B75" s="71">
        <v>20</v>
      </c>
      <c r="C75" s="71">
        <v>20</v>
      </c>
      <c r="D75" s="72">
        <f t="shared" si="1"/>
        <v>0</v>
      </c>
    </row>
    <row r="76" ht="27" customHeight="1" spans="1:4">
      <c r="A76" s="77" t="s">
        <v>94</v>
      </c>
      <c r="B76" s="78">
        <f>SUM(B77:B79)</f>
        <v>1171</v>
      </c>
      <c r="C76" s="78">
        <f>SUM(C77:C79)</f>
        <v>1140</v>
      </c>
      <c r="D76" s="72">
        <f t="shared" si="1"/>
        <v>-2.64730999146029</v>
      </c>
    </row>
    <row r="77" ht="27" customHeight="1" spans="1:4">
      <c r="A77" s="73" t="s">
        <v>52</v>
      </c>
      <c r="B77" s="71">
        <v>904</v>
      </c>
      <c r="C77" s="71">
        <v>880</v>
      </c>
      <c r="D77" s="72">
        <f t="shared" si="1"/>
        <v>-2.65486725663717</v>
      </c>
    </row>
    <row r="78" ht="27" customHeight="1" spans="1:4">
      <c r="A78" s="73" t="s">
        <v>53</v>
      </c>
      <c r="B78" s="71">
        <v>133</v>
      </c>
      <c r="C78" s="71">
        <v>130</v>
      </c>
      <c r="D78" s="72">
        <f t="shared" si="1"/>
        <v>-2.25563909774436</v>
      </c>
    </row>
    <row r="79" ht="27" customHeight="1" spans="1:4">
      <c r="A79" s="73" t="s">
        <v>95</v>
      </c>
      <c r="B79" s="71">
        <v>134</v>
      </c>
      <c r="C79" s="71">
        <v>130</v>
      </c>
      <c r="D79" s="72">
        <f t="shared" si="1"/>
        <v>-2.98507462686567</v>
      </c>
    </row>
    <row r="80" ht="27" customHeight="1" spans="1:4">
      <c r="A80" s="68" t="s">
        <v>96</v>
      </c>
      <c r="B80" s="71">
        <f>SUM(B81)</f>
        <v>2</v>
      </c>
      <c r="C80" s="71">
        <f>SUM(C81)</f>
        <v>2</v>
      </c>
      <c r="D80" s="72">
        <f t="shared" si="1"/>
        <v>0</v>
      </c>
    </row>
    <row r="81" ht="27" customHeight="1" spans="1:4">
      <c r="A81" s="73" t="s">
        <v>53</v>
      </c>
      <c r="B81" s="71">
        <v>2</v>
      </c>
      <c r="C81" s="71">
        <v>2</v>
      </c>
      <c r="D81" s="72">
        <f t="shared" si="1"/>
        <v>0</v>
      </c>
    </row>
    <row r="82" ht="27" customHeight="1" spans="1:4">
      <c r="A82" s="77" t="s">
        <v>97</v>
      </c>
      <c r="B82" s="78">
        <f>SUM(B83:B89)</f>
        <v>3548</v>
      </c>
      <c r="C82" s="78">
        <f>SUM(C83:C89)</f>
        <v>3208</v>
      </c>
      <c r="D82" s="72">
        <f t="shared" si="1"/>
        <v>-9.58286358511837</v>
      </c>
    </row>
    <row r="83" ht="27" customHeight="1" spans="1:4">
      <c r="A83" s="76" t="s">
        <v>98</v>
      </c>
      <c r="B83" s="78">
        <v>2423</v>
      </c>
      <c r="C83" s="78">
        <v>2200</v>
      </c>
      <c r="D83" s="72">
        <f t="shared" si="1"/>
        <v>-9.20346677672306</v>
      </c>
    </row>
    <row r="84" ht="27" customHeight="1" spans="1:4">
      <c r="A84" s="76" t="s">
        <v>99</v>
      </c>
      <c r="B84" s="78">
        <v>121</v>
      </c>
      <c r="C84" s="78">
        <v>120</v>
      </c>
      <c r="D84" s="72">
        <f t="shared" si="1"/>
        <v>-0.826446280991732</v>
      </c>
    </row>
    <row r="85" ht="27" customHeight="1" spans="1:4">
      <c r="A85" s="76" t="s">
        <v>100</v>
      </c>
      <c r="B85" s="78">
        <v>59</v>
      </c>
      <c r="C85" s="78">
        <v>55</v>
      </c>
      <c r="D85" s="72">
        <f t="shared" si="1"/>
        <v>-6.77966101694916</v>
      </c>
    </row>
    <row r="86" ht="27" customHeight="1" spans="1:4">
      <c r="A86" s="76" t="s">
        <v>101</v>
      </c>
      <c r="B86" s="78">
        <v>8</v>
      </c>
      <c r="C86" s="78">
        <v>8</v>
      </c>
      <c r="D86" s="72">
        <f t="shared" si="1"/>
        <v>0</v>
      </c>
    </row>
    <row r="87" ht="27" customHeight="1" spans="1:4">
      <c r="A87" s="76" t="s">
        <v>102</v>
      </c>
      <c r="B87" s="78">
        <v>18</v>
      </c>
      <c r="C87" s="78">
        <v>20</v>
      </c>
      <c r="D87" s="72">
        <f t="shared" si="1"/>
        <v>11.1111111111111</v>
      </c>
    </row>
    <row r="88" ht="27" customHeight="1" spans="1:4">
      <c r="A88" s="76" t="s">
        <v>103</v>
      </c>
      <c r="B88" s="78">
        <v>59</v>
      </c>
      <c r="C88" s="78">
        <v>55</v>
      </c>
      <c r="D88" s="72">
        <f t="shared" si="1"/>
        <v>-6.77966101694916</v>
      </c>
    </row>
    <row r="89" ht="27" customHeight="1" spans="1:4">
      <c r="A89" s="76" t="s">
        <v>104</v>
      </c>
      <c r="B89" s="78">
        <v>860</v>
      </c>
      <c r="C89" s="78">
        <v>750</v>
      </c>
      <c r="D89" s="72">
        <f t="shared" si="1"/>
        <v>-12.7906976744186</v>
      </c>
    </row>
    <row r="90" ht="27" customHeight="1" spans="1:4">
      <c r="A90" s="74" t="s">
        <v>407</v>
      </c>
      <c r="B90" s="71">
        <f>SUM(B91:B91)</f>
        <v>241</v>
      </c>
      <c r="C90" s="71">
        <f>SUM(C91:C91)</f>
        <v>200</v>
      </c>
      <c r="D90" s="72">
        <f t="shared" si="1"/>
        <v>-17.0124481327801</v>
      </c>
    </row>
    <row r="91" ht="27" customHeight="1" spans="1:4">
      <c r="A91" s="75" t="s">
        <v>408</v>
      </c>
      <c r="B91" s="71">
        <v>241</v>
      </c>
      <c r="C91" s="71">
        <v>200</v>
      </c>
      <c r="D91" s="72">
        <f t="shared" si="1"/>
        <v>-17.0124481327801</v>
      </c>
    </row>
    <row r="92" ht="27" customHeight="1" spans="1:4">
      <c r="A92" s="68" t="s">
        <v>107</v>
      </c>
      <c r="B92" s="79">
        <f>SUM(B93)</f>
        <v>330</v>
      </c>
      <c r="C92" s="79">
        <f>SUM(C93)</f>
        <v>250</v>
      </c>
      <c r="D92" s="72">
        <f t="shared" si="1"/>
        <v>-24.2424242424242</v>
      </c>
    </row>
    <row r="93" ht="27" customHeight="1" spans="1:4">
      <c r="A93" s="77" t="s">
        <v>108</v>
      </c>
      <c r="B93" s="79">
        <f>SUM(B94:B96)</f>
        <v>330</v>
      </c>
      <c r="C93" s="79">
        <f>SUM(C94:C96)</f>
        <v>250</v>
      </c>
      <c r="D93" s="72">
        <f t="shared" si="1"/>
        <v>-24.2424242424242</v>
      </c>
    </row>
    <row r="94" ht="27" customHeight="1" spans="1:4">
      <c r="A94" s="76" t="s">
        <v>109</v>
      </c>
      <c r="B94" s="71">
        <v>4</v>
      </c>
      <c r="C94" s="71">
        <v>4</v>
      </c>
      <c r="D94" s="72">
        <f t="shared" si="1"/>
        <v>0</v>
      </c>
    </row>
    <row r="95" ht="27" customHeight="1" spans="1:4">
      <c r="A95" s="76" t="s">
        <v>110</v>
      </c>
      <c r="B95" s="71">
        <v>244</v>
      </c>
      <c r="C95" s="71">
        <v>166</v>
      </c>
      <c r="D95" s="72">
        <f t="shared" si="1"/>
        <v>-31.9672131147541</v>
      </c>
    </row>
    <row r="96" ht="27" customHeight="1" spans="1:4">
      <c r="A96" s="76" t="s">
        <v>111</v>
      </c>
      <c r="B96" s="71">
        <v>82</v>
      </c>
      <c r="C96" s="71">
        <v>80</v>
      </c>
      <c r="D96" s="72">
        <f t="shared" si="1"/>
        <v>-2.4390243902439</v>
      </c>
    </row>
    <row r="97" ht="24.6" customHeight="1" spans="1:4">
      <c r="A97" s="68" t="s">
        <v>112</v>
      </c>
      <c r="B97" s="71">
        <f>B98+B105+B108+B112+B120+B103</f>
        <v>18887</v>
      </c>
      <c r="C97" s="71">
        <f>C98+C105+C108+C112+C120+C103</f>
        <v>19500</v>
      </c>
      <c r="D97" s="72">
        <f t="shared" si="1"/>
        <v>3.245618679515</v>
      </c>
    </row>
    <row r="98" ht="24.6" customHeight="1" spans="1:4">
      <c r="A98" s="77" t="s">
        <v>113</v>
      </c>
      <c r="B98" s="71">
        <f>SUM(B99:B102)</f>
        <v>12944</v>
      </c>
      <c r="C98" s="71">
        <f>SUM(C99:C102)</f>
        <v>13000</v>
      </c>
      <c r="D98" s="72">
        <f t="shared" si="1"/>
        <v>0.432632880098893</v>
      </c>
    </row>
    <row r="99" ht="24.6" customHeight="1" spans="1:4">
      <c r="A99" s="76" t="s">
        <v>98</v>
      </c>
      <c r="B99" s="80">
        <v>9480</v>
      </c>
      <c r="C99" s="80">
        <v>9600</v>
      </c>
      <c r="D99" s="72">
        <f t="shared" si="1"/>
        <v>1.26582278481013</v>
      </c>
    </row>
    <row r="100" ht="24.6" customHeight="1" spans="1:4">
      <c r="A100" s="76" t="s">
        <v>99</v>
      </c>
      <c r="B100" s="80">
        <v>2018</v>
      </c>
      <c r="C100" s="80">
        <v>1800</v>
      </c>
      <c r="D100" s="72">
        <f t="shared" si="1"/>
        <v>-10.802775024777</v>
      </c>
    </row>
    <row r="101" ht="24.6" customHeight="1" spans="1:4">
      <c r="A101" s="76" t="s">
        <v>114</v>
      </c>
      <c r="B101" s="80">
        <v>491</v>
      </c>
      <c r="C101" s="80">
        <v>500</v>
      </c>
      <c r="D101" s="72">
        <f t="shared" si="1"/>
        <v>1.83299389002036</v>
      </c>
    </row>
    <row r="102" ht="24.6" customHeight="1" spans="1:4">
      <c r="A102" s="76" t="s">
        <v>115</v>
      </c>
      <c r="B102" s="80">
        <v>955</v>
      </c>
      <c r="C102" s="80">
        <v>1100</v>
      </c>
      <c r="D102" s="72">
        <f t="shared" si="1"/>
        <v>15.1832460732984</v>
      </c>
    </row>
    <row r="103" ht="24.6" customHeight="1" spans="1:4">
      <c r="A103" s="77" t="s">
        <v>116</v>
      </c>
      <c r="B103" s="71">
        <f>SUM(B104:B104)</f>
        <v>118</v>
      </c>
      <c r="C103" s="71">
        <f>SUM(C104:C104)</f>
        <v>125</v>
      </c>
      <c r="D103" s="72">
        <f t="shared" si="1"/>
        <v>5.93220338983052</v>
      </c>
    </row>
    <row r="104" ht="24.6" customHeight="1" spans="1:4">
      <c r="A104" s="76" t="s">
        <v>98</v>
      </c>
      <c r="B104" s="80">
        <v>118</v>
      </c>
      <c r="C104" s="80">
        <v>125</v>
      </c>
      <c r="D104" s="72">
        <f t="shared" si="1"/>
        <v>5.93220338983052</v>
      </c>
    </row>
    <row r="105" ht="24.6" customHeight="1" spans="1:4">
      <c r="A105" s="77" t="s">
        <v>117</v>
      </c>
      <c r="B105" s="71">
        <f>SUM(B106:B107)</f>
        <v>1128</v>
      </c>
      <c r="C105" s="71">
        <f>SUM(C106:C107)</f>
        <v>1170</v>
      </c>
      <c r="D105" s="72">
        <f t="shared" si="1"/>
        <v>3.72340425531914</v>
      </c>
    </row>
    <row r="106" ht="24.6" customHeight="1" spans="1:4">
      <c r="A106" s="76" t="s">
        <v>98</v>
      </c>
      <c r="B106" s="80">
        <v>1000</v>
      </c>
      <c r="C106" s="80">
        <v>1050</v>
      </c>
      <c r="D106" s="72">
        <f t="shared" si="1"/>
        <v>5</v>
      </c>
    </row>
    <row r="107" ht="24.6" customHeight="1" spans="1:4">
      <c r="A107" s="76" t="s">
        <v>99</v>
      </c>
      <c r="B107" s="80">
        <v>128</v>
      </c>
      <c r="C107" s="80">
        <v>120</v>
      </c>
      <c r="D107" s="72">
        <f t="shared" si="1"/>
        <v>-6.25</v>
      </c>
    </row>
    <row r="108" ht="24.6" customHeight="1" spans="1:4">
      <c r="A108" s="77" t="s">
        <v>118</v>
      </c>
      <c r="B108" s="71">
        <f>SUM(B109:B111)</f>
        <v>2316</v>
      </c>
      <c r="C108" s="71">
        <f>SUM(C109:C111)</f>
        <v>2390</v>
      </c>
      <c r="D108" s="72">
        <f t="shared" si="1"/>
        <v>3.19516407599309</v>
      </c>
    </row>
    <row r="109" ht="24.6" customHeight="1" spans="1:4">
      <c r="A109" s="76" t="s">
        <v>98</v>
      </c>
      <c r="B109" s="80">
        <v>1770</v>
      </c>
      <c r="C109" s="80">
        <v>1850</v>
      </c>
      <c r="D109" s="72">
        <f t="shared" si="1"/>
        <v>4.51977401129943</v>
      </c>
    </row>
    <row r="110" ht="24.6" customHeight="1" spans="1:4">
      <c r="A110" s="76" t="s">
        <v>99</v>
      </c>
      <c r="B110" s="80">
        <v>79</v>
      </c>
      <c r="C110" s="80">
        <v>80</v>
      </c>
      <c r="D110" s="72">
        <f t="shared" si="1"/>
        <v>1.26582278481013</v>
      </c>
    </row>
    <row r="111" ht="24.6" customHeight="1" spans="1:4">
      <c r="A111" s="76" t="s">
        <v>119</v>
      </c>
      <c r="B111" s="80">
        <v>467</v>
      </c>
      <c r="C111" s="80">
        <v>460</v>
      </c>
      <c r="D111" s="72">
        <f t="shared" si="1"/>
        <v>-1.49892933618844</v>
      </c>
    </row>
    <row r="112" ht="24.6" customHeight="1" spans="1:4">
      <c r="A112" s="68" t="s">
        <v>120</v>
      </c>
      <c r="B112" s="71">
        <f>SUM(B113:B119)</f>
        <v>1365</v>
      </c>
      <c r="C112" s="71">
        <f>SUM(C113:C119)</f>
        <v>1410</v>
      </c>
      <c r="D112" s="72">
        <f t="shared" si="1"/>
        <v>3.29670329670331</v>
      </c>
    </row>
    <row r="113" ht="27" customHeight="1" spans="1:4">
      <c r="A113" s="76" t="s">
        <v>98</v>
      </c>
      <c r="B113" s="80">
        <v>811</v>
      </c>
      <c r="C113" s="80">
        <v>850</v>
      </c>
      <c r="D113" s="72">
        <f t="shared" si="1"/>
        <v>4.80887792848334</v>
      </c>
    </row>
    <row r="114" ht="27" customHeight="1" spans="1:4">
      <c r="A114" s="76" t="s">
        <v>99</v>
      </c>
      <c r="B114" s="80">
        <v>216</v>
      </c>
      <c r="C114" s="80">
        <v>220</v>
      </c>
      <c r="D114" s="72">
        <f t="shared" ref="D114:D130" si="2">C114/B114*100-100</f>
        <v>1.85185185185186</v>
      </c>
    </row>
    <row r="115" ht="27" customHeight="1" spans="1:4">
      <c r="A115" s="76" t="s">
        <v>121</v>
      </c>
      <c r="B115" s="80">
        <v>139</v>
      </c>
      <c r="C115" s="80">
        <v>140</v>
      </c>
      <c r="D115" s="72">
        <f t="shared" si="2"/>
        <v>0.719424460431654</v>
      </c>
    </row>
    <row r="116" ht="27" customHeight="1" spans="1:4">
      <c r="A116" s="76" t="s">
        <v>122</v>
      </c>
      <c r="B116" s="80">
        <v>21</v>
      </c>
      <c r="C116" s="80">
        <v>20</v>
      </c>
      <c r="D116" s="72">
        <f t="shared" si="2"/>
        <v>-4.76190476190477</v>
      </c>
    </row>
    <row r="117" ht="27" customHeight="1" spans="1:4">
      <c r="A117" s="76" t="s">
        <v>123</v>
      </c>
      <c r="B117" s="80">
        <v>39</v>
      </c>
      <c r="C117" s="80">
        <v>40</v>
      </c>
      <c r="D117" s="72">
        <f t="shared" si="2"/>
        <v>2.56410256410255</v>
      </c>
    </row>
    <row r="118" ht="27" customHeight="1" spans="1:4">
      <c r="A118" s="76" t="s">
        <v>124</v>
      </c>
      <c r="B118" s="80">
        <v>21</v>
      </c>
      <c r="C118" s="80">
        <v>20</v>
      </c>
      <c r="D118" s="72">
        <f t="shared" si="2"/>
        <v>-4.76190476190477</v>
      </c>
    </row>
    <row r="119" ht="27" customHeight="1" spans="1:4">
      <c r="A119" s="76" t="s">
        <v>125</v>
      </c>
      <c r="B119" s="80">
        <v>118</v>
      </c>
      <c r="C119" s="80">
        <v>120</v>
      </c>
      <c r="D119" s="72">
        <f t="shared" si="2"/>
        <v>1.69491525423729</v>
      </c>
    </row>
    <row r="120" ht="27" customHeight="1" spans="1:4">
      <c r="A120" s="68" t="s">
        <v>409</v>
      </c>
      <c r="B120" s="71">
        <f>B121</f>
        <v>1016</v>
      </c>
      <c r="C120" s="71">
        <f>C121</f>
        <v>1405</v>
      </c>
      <c r="D120" s="72">
        <f t="shared" si="2"/>
        <v>38.2874015748031</v>
      </c>
    </row>
    <row r="121" ht="27" customHeight="1" spans="1:4">
      <c r="A121" s="76" t="s">
        <v>410</v>
      </c>
      <c r="B121" s="71">
        <v>1016</v>
      </c>
      <c r="C121" s="71">
        <v>1405</v>
      </c>
      <c r="D121" s="72">
        <f t="shared" si="2"/>
        <v>38.2874015748031</v>
      </c>
    </row>
    <row r="122" ht="27" customHeight="1" spans="1:4">
      <c r="A122" s="68" t="s">
        <v>128</v>
      </c>
      <c r="B122" s="71">
        <f>B123+B127+B133+B135+B137+B139+B141+B143</f>
        <v>33005</v>
      </c>
      <c r="C122" s="71">
        <f>C123+C127+C133+C135+C137+C139+C141+C143</f>
        <v>33500</v>
      </c>
      <c r="D122" s="72">
        <f t="shared" si="2"/>
        <v>1.49977276170277</v>
      </c>
    </row>
    <row r="123" ht="27" customHeight="1" spans="1:4">
      <c r="A123" s="68" t="s">
        <v>129</v>
      </c>
      <c r="B123" s="71">
        <f>SUM(B124:B126)</f>
        <v>1699</v>
      </c>
      <c r="C123" s="71">
        <f>SUM(C124:C126)</f>
        <v>1760</v>
      </c>
      <c r="D123" s="72">
        <f t="shared" si="2"/>
        <v>3.59034726309595</v>
      </c>
    </row>
    <row r="124" ht="27" customHeight="1" spans="1:4">
      <c r="A124" s="73" t="s">
        <v>52</v>
      </c>
      <c r="B124" s="71">
        <v>1448</v>
      </c>
      <c r="C124" s="71">
        <v>1500</v>
      </c>
      <c r="D124" s="72">
        <f t="shared" si="2"/>
        <v>3.59116022099448</v>
      </c>
    </row>
    <row r="125" ht="27" customHeight="1" spans="1:4">
      <c r="A125" s="73" t="s">
        <v>53</v>
      </c>
      <c r="B125" s="71">
        <v>204</v>
      </c>
      <c r="C125" s="71">
        <v>210</v>
      </c>
      <c r="D125" s="72">
        <f t="shared" si="2"/>
        <v>2.94117647058823</v>
      </c>
    </row>
    <row r="126" ht="27" customHeight="1" spans="1:4">
      <c r="A126" s="73" t="s">
        <v>130</v>
      </c>
      <c r="B126" s="71">
        <v>47</v>
      </c>
      <c r="C126" s="71">
        <v>50</v>
      </c>
      <c r="D126" s="72">
        <f t="shared" si="2"/>
        <v>6.38297872340425</v>
      </c>
    </row>
    <row r="127" ht="27" customHeight="1" spans="1:4">
      <c r="A127" s="68" t="s">
        <v>131</v>
      </c>
      <c r="B127" s="71">
        <f>SUM(B128:B132)</f>
        <v>23015</v>
      </c>
      <c r="C127" s="71">
        <f>SUM(C128:C132)</f>
        <v>23700</v>
      </c>
      <c r="D127" s="72">
        <f t="shared" si="2"/>
        <v>2.97631979144037</v>
      </c>
    </row>
    <row r="128" ht="27" customHeight="1" spans="1:4">
      <c r="A128" s="73" t="s">
        <v>132</v>
      </c>
      <c r="B128" s="71">
        <v>3671</v>
      </c>
      <c r="C128" s="71">
        <v>3700</v>
      </c>
      <c r="D128" s="72">
        <f t="shared" si="2"/>
        <v>0.78997548351947</v>
      </c>
    </row>
    <row r="129" ht="24.6" customHeight="1" spans="1:4">
      <c r="A129" s="73" t="s">
        <v>133</v>
      </c>
      <c r="B129" s="71">
        <v>5992</v>
      </c>
      <c r="C129" s="71">
        <v>6200</v>
      </c>
      <c r="D129" s="72">
        <f t="shared" si="2"/>
        <v>3.47129506008011</v>
      </c>
    </row>
    <row r="130" ht="24.6" customHeight="1" spans="1:4">
      <c r="A130" s="73" t="s">
        <v>134</v>
      </c>
      <c r="B130" s="71">
        <v>4489</v>
      </c>
      <c r="C130" s="71">
        <v>4800</v>
      </c>
      <c r="D130" s="72">
        <f t="shared" si="2"/>
        <v>6.92804633548674</v>
      </c>
    </row>
    <row r="131" ht="24.6" customHeight="1" spans="1:4">
      <c r="A131" s="73" t="s">
        <v>135</v>
      </c>
      <c r="B131" s="71">
        <v>3397</v>
      </c>
      <c r="C131" s="71">
        <v>3400</v>
      </c>
      <c r="D131" s="72">
        <f t="shared" ref="D131:D136" si="3">C131/B131*100-100</f>
        <v>0.0883132175448935</v>
      </c>
    </row>
    <row r="132" ht="24.6" customHeight="1" spans="1:4">
      <c r="A132" s="73" t="s">
        <v>136</v>
      </c>
      <c r="B132" s="71">
        <v>5466</v>
      </c>
      <c r="C132" s="71">
        <v>5600</v>
      </c>
      <c r="D132" s="72">
        <f t="shared" si="3"/>
        <v>2.45151847786316</v>
      </c>
    </row>
    <row r="133" ht="24.6" customHeight="1" spans="1:4">
      <c r="A133" s="68" t="s">
        <v>137</v>
      </c>
      <c r="B133" s="71">
        <f>B134</f>
        <v>952</v>
      </c>
      <c r="C133" s="71">
        <f>C134</f>
        <v>960</v>
      </c>
      <c r="D133" s="72">
        <f t="shared" si="3"/>
        <v>0.840336134453779</v>
      </c>
    </row>
    <row r="134" ht="24.6" customHeight="1" spans="1:4">
      <c r="A134" s="73" t="s">
        <v>138</v>
      </c>
      <c r="B134" s="71">
        <v>952</v>
      </c>
      <c r="C134" s="71">
        <v>960</v>
      </c>
      <c r="D134" s="72">
        <f t="shared" si="3"/>
        <v>0.840336134453779</v>
      </c>
    </row>
    <row r="135" ht="24.6" customHeight="1" spans="1:4">
      <c r="A135" s="68" t="s">
        <v>139</v>
      </c>
      <c r="B135" s="71">
        <f>SUM(B136:B136)</f>
        <v>680</v>
      </c>
      <c r="C135" s="71">
        <f>SUM(C136:C136)</f>
        <v>690</v>
      </c>
      <c r="D135" s="72">
        <f t="shared" si="3"/>
        <v>1.47058823529412</v>
      </c>
    </row>
    <row r="136" ht="24.6" customHeight="1" spans="1:4">
      <c r="A136" s="73" t="s">
        <v>140</v>
      </c>
      <c r="B136" s="71">
        <v>680</v>
      </c>
      <c r="C136" s="71">
        <v>690</v>
      </c>
      <c r="D136" s="72">
        <f t="shared" si="3"/>
        <v>1.47058823529412</v>
      </c>
    </row>
    <row r="137" ht="24.6" customHeight="1" spans="1:4">
      <c r="A137" s="77" t="s">
        <v>141</v>
      </c>
      <c r="B137" s="71"/>
      <c r="C137" s="71">
        <v>20</v>
      </c>
      <c r="D137" s="72"/>
    </row>
    <row r="138" ht="24.6" customHeight="1" spans="1:4">
      <c r="A138" s="76" t="s">
        <v>142</v>
      </c>
      <c r="B138" s="71"/>
      <c r="C138" s="71">
        <v>20</v>
      </c>
      <c r="D138" s="72"/>
    </row>
    <row r="139" ht="24.6" customHeight="1" spans="1:4">
      <c r="A139" s="68" t="s">
        <v>143</v>
      </c>
      <c r="B139" s="71">
        <f>B140</f>
        <v>521</v>
      </c>
      <c r="C139" s="71">
        <f>C140</f>
        <v>520</v>
      </c>
      <c r="D139" s="72">
        <f t="shared" ref="D139:D145" si="4">C139/B139*100-100</f>
        <v>-0.191938579654519</v>
      </c>
    </row>
    <row r="140" ht="24.6" customHeight="1" spans="1:4">
      <c r="A140" s="73" t="s">
        <v>144</v>
      </c>
      <c r="B140" s="71">
        <v>521</v>
      </c>
      <c r="C140" s="71">
        <v>520</v>
      </c>
      <c r="D140" s="72">
        <f t="shared" si="4"/>
        <v>-0.191938579654519</v>
      </c>
    </row>
    <row r="141" ht="24.6" customHeight="1" spans="1:4">
      <c r="A141" s="68" t="s">
        <v>145</v>
      </c>
      <c r="B141" s="71">
        <f>SUM(B142:B142)</f>
        <v>1033</v>
      </c>
      <c r="C141" s="71">
        <f>SUM(C142:C142)</f>
        <v>1000</v>
      </c>
      <c r="D141" s="72">
        <f t="shared" si="4"/>
        <v>-3.19457889641819</v>
      </c>
    </row>
    <row r="142" ht="24.6" customHeight="1" spans="1:4">
      <c r="A142" s="73" t="s">
        <v>146</v>
      </c>
      <c r="B142" s="71">
        <v>1033</v>
      </c>
      <c r="C142" s="71">
        <v>1000</v>
      </c>
      <c r="D142" s="72">
        <f t="shared" si="4"/>
        <v>-3.19457889641819</v>
      </c>
    </row>
    <row r="143" ht="24.6" customHeight="1" spans="1:4">
      <c r="A143" s="74" t="s">
        <v>411</v>
      </c>
      <c r="B143" s="71">
        <f>B144</f>
        <v>5105</v>
      </c>
      <c r="C143" s="71">
        <f>C144</f>
        <v>4850</v>
      </c>
      <c r="D143" s="72">
        <f t="shared" si="4"/>
        <v>-4.9951028403526</v>
      </c>
    </row>
    <row r="144" ht="24.6" customHeight="1" spans="1:4">
      <c r="A144" s="75" t="s">
        <v>412</v>
      </c>
      <c r="B144" s="71">
        <v>5105</v>
      </c>
      <c r="C144" s="71">
        <v>4850</v>
      </c>
      <c r="D144" s="72">
        <f t="shared" si="4"/>
        <v>-4.9951028403526</v>
      </c>
    </row>
    <row r="145" ht="24.6" customHeight="1" spans="1:4">
      <c r="A145" s="68" t="s">
        <v>149</v>
      </c>
      <c r="B145" s="71">
        <f>SUM(B146,B149,B151,B153)</f>
        <v>6701</v>
      </c>
      <c r="C145" s="71">
        <f>SUM(C146,C149,C151,C153)</f>
        <v>7710</v>
      </c>
      <c r="D145" s="72">
        <f t="shared" si="4"/>
        <v>15.0574541113267</v>
      </c>
    </row>
    <row r="146" ht="24.6" customHeight="1" spans="1:4">
      <c r="A146" s="68" t="s">
        <v>150</v>
      </c>
      <c r="B146" s="71">
        <f>SUM(B147:B148)</f>
        <v>146</v>
      </c>
      <c r="C146" s="71">
        <f>SUM(C147:C148)</f>
        <v>150</v>
      </c>
      <c r="D146" s="72"/>
    </row>
    <row r="147" ht="24.6" customHeight="1" spans="1:4">
      <c r="A147" s="73" t="s">
        <v>52</v>
      </c>
      <c r="B147" s="71">
        <v>136</v>
      </c>
      <c r="C147" s="71">
        <v>140</v>
      </c>
      <c r="D147" s="72">
        <f t="shared" ref="D147:D160" si="5">C147/B147*100-100</f>
        <v>2.94117647058823</v>
      </c>
    </row>
    <row r="148" ht="24.6" customHeight="1" spans="1:4">
      <c r="A148" s="73" t="s">
        <v>53</v>
      </c>
      <c r="B148" s="71">
        <v>10</v>
      </c>
      <c r="C148" s="71">
        <v>10</v>
      </c>
      <c r="D148" s="72">
        <f t="shared" si="5"/>
        <v>0</v>
      </c>
    </row>
    <row r="149" ht="24.6" customHeight="1" spans="1:4">
      <c r="A149" s="68" t="s">
        <v>151</v>
      </c>
      <c r="B149" s="71">
        <f t="shared" ref="B149:B153" si="6">SUM(B150:B150)</f>
        <v>420</v>
      </c>
      <c r="C149" s="71">
        <f t="shared" ref="C149:C153" si="7">SUM(C150:C150)</f>
        <v>450</v>
      </c>
      <c r="D149" s="72">
        <f t="shared" si="5"/>
        <v>7.14285714285714</v>
      </c>
    </row>
    <row r="150" ht="24.6" customHeight="1" spans="1:4">
      <c r="A150" s="73" t="s">
        <v>152</v>
      </c>
      <c r="B150" s="71">
        <v>420</v>
      </c>
      <c r="C150" s="71">
        <v>450</v>
      </c>
      <c r="D150" s="72">
        <f t="shared" si="5"/>
        <v>7.14285714285714</v>
      </c>
    </row>
    <row r="151" ht="24.6" customHeight="1" spans="1:4">
      <c r="A151" s="68" t="s">
        <v>153</v>
      </c>
      <c r="B151" s="71">
        <f t="shared" si="6"/>
        <v>29</v>
      </c>
      <c r="C151" s="71">
        <f t="shared" si="7"/>
        <v>30</v>
      </c>
      <c r="D151" s="72">
        <f t="shared" si="5"/>
        <v>3.44827586206897</v>
      </c>
    </row>
    <row r="152" ht="24.6" customHeight="1" spans="1:4">
      <c r="A152" s="73" t="s">
        <v>154</v>
      </c>
      <c r="B152" s="71">
        <v>29</v>
      </c>
      <c r="C152" s="71">
        <v>30</v>
      </c>
      <c r="D152" s="72">
        <f t="shared" si="5"/>
        <v>3.44827586206897</v>
      </c>
    </row>
    <row r="153" ht="24.6" customHeight="1" spans="1:4">
      <c r="A153" s="74" t="s">
        <v>413</v>
      </c>
      <c r="B153" s="71">
        <f t="shared" si="6"/>
        <v>6106</v>
      </c>
      <c r="C153" s="71">
        <f t="shared" si="7"/>
        <v>7080</v>
      </c>
      <c r="D153" s="72">
        <f t="shared" si="5"/>
        <v>15.9515230920406</v>
      </c>
    </row>
    <row r="154" ht="24.6" customHeight="1" spans="1:4">
      <c r="A154" s="75" t="s">
        <v>414</v>
      </c>
      <c r="B154" s="71">
        <v>6106</v>
      </c>
      <c r="C154" s="71">
        <v>7080</v>
      </c>
      <c r="D154" s="72">
        <f t="shared" si="5"/>
        <v>15.9515230920406</v>
      </c>
    </row>
    <row r="155" ht="24.6" customHeight="1" spans="1:4">
      <c r="A155" s="68" t="s">
        <v>157</v>
      </c>
      <c r="B155" s="71">
        <f>B156+B165+B167+B169+B172</f>
        <v>13816</v>
      </c>
      <c r="C155" s="71">
        <f>C156+C165+C167+C169+C172</f>
        <v>11300</v>
      </c>
      <c r="D155" s="72">
        <f t="shared" si="5"/>
        <v>-18.2107701215982</v>
      </c>
    </row>
    <row r="156" ht="24.6" customHeight="1" spans="1:4">
      <c r="A156" s="77" t="s">
        <v>158</v>
      </c>
      <c r="B156" s="71">
        <f>SUM(B157:B164)</f>
        <v>7111</v>
      </c>
      <c r="C156" s="71">
        <f>SUM(C157:C164)</f>
        <v>6495</v>
      </c>
      <c r="D156" s="72">
        <f t="shared" si="5"/>
        <v>-8.6626353536774</v>
      </c>
    </row>
    <row r="157" ht="24.6" customHeight="1" spans="1:4">
      <c r="A157" s="73" t="s">
        <v>52</v>
      </c>
      <c r="B157" s="71">
        <v>1046</v>
      </c>
      <c r="C157" s="71">
        <v>1050</v>
      </c>
      <c r="D157" s="72">
        <f t="shared" si="5"/>
        <v>0.382409177820264</v>
      </c>
    </row>
    <row r="158" ht="24.6" customHeight="1" spans="1:4">
      <c r="A158" s="73" t="s">
        <v>53</v>
      </c>
      <c r="B158" s="71">
        <v>426</v>
      </c>
      <c r="C158" s="71">
        <v>400</v>
      </c>
      <c r="D158" s="72">
        <f t="shared" si="5"/>
        <v>-6.10328638497653</v>
      </c>
    </row>
    <row r="159" ht="24.6" customHeight="1" spans="1:4">
      <c r="A159" s="73" t="s">
        <v>159</v>
      </c>
      <c r="B159" s="71">
        <v>241</v>
      </c>
      <c r="C159" s="71">
        <v>240</v>
      </c>
      <c r="D159" s="72">
        <f t="shared" si="5"/>
        <v>-0.414937759336098</v>
      </c>
    </row>
    <row r="160" ht="24.6" customHeight="1" spans="1:4">
      <c r="A160" s="76" t="s">
        <v>160</v>
      </c>
      <c r="B160" s="71">
        <v>66</v>
      </c>
      <c r="C160" s="71">
        <v>65</v>
      </c>
      <c r="D160" s="72">
        <f t="shared" si="5"/>
        <v>-1.51515151515152</v>
      </c>
    </row>
    <row r="161" ht="24.6" customHeight="1" spans="1:4">
      <c r="A161" s="73" t="s">
        <v>161</v>
      </c>
      <c r="B161" s="71">
        <v>550</v>
      </c>
      <c r="C161" s="71">
        <v>550</v>
      </c>
      <c r="D161" s="72"/>
    </row>
    <row r="162" ht="24.6" customHeight="1" spans="1:4">
      <c r="A162" s="73" t="s">
        <v>162</v>
      </c>
      <c r="B162" s="71">
        <v>42</v>
      </c>
      <c r="C162" s="71">
        <v>40</v>
      </c>
      <c r="D162" s="72"/>
    </row>
    <row r="163" ht="24.6" customHeight="1" spans="1:4">
      <c r="A163" s="76" t="s">
        <v>163</v>
      </c>
      <c r="B163" s="71">
        <v>157</v>
      </c>
      <c r="C163" s="71">
        <v>150</v>
      </c>
      <c r="D163" s="72">
        <f t="shared" ref="D163:D194" si="8">C163/B163*100-100</f>
        <v>-4.45859872611464</v>
      </c>
    </row>
    <row r="164" ht="24.6" customHeight="1" spans="1:4">
      <c r="A164" s="76" t="s">
        <v>164</v>
      </c>
      <c r="B164" s="71">
        <v>4583</v>
      </c>
      <c r="C164" s="71">
        <v>4000</v>
      </c>
      <c r="D164" s="72">
        <f t="shared" si="8"/>
        <v>-12.7209251581933</v>
      </c>
    </row>
    <row r="165" ht="24.6" customHeight="1" spans="1:4">
      <c r="A165" s="77" t="s">
        <v>165</v>
      </c>
      <c r="B165" s="71">
        <f>SUM(B166)</f>
        <v>48</v>
      </c>
      <c r="C165" s="71">
        <f>SUM(C166)</f>
        <v>50</v>
      </c>
      <c r="D165" s="72">
        <f t="shared" si="8"/>
        <v>4.16666666666667</v>
      </c>
    </row>
    <row r="166" ht="24.6" customHeight="1" spans="1:4">
      <c r="A166" s="76" t="s">
        <v>166</v>
      </c>
      <c r="B166" s="71">
        <v>48</v>
      </c>
      <c r="C166" s="71">
        <v>50</v>
      </c>
      <c r="D166" s="72">
        <f t="shared" si="8"/>
        <v>4.16666666666667</v>
      </c>
    </row>
    <row r="167" ht="24.6" customHeight="1" spans="1:4">
      <c r="A167" s="68" t="s">
        <v>167</v>
      </c>
      <c r="B167" s="71">
        <f>SUM(B168:B168)</f>
        <v>419</v>
      </c>
      <c r="C167" s="71">
        <f>SUM(C168:C168)</f>
        <v>400</v>
      </c>
      <c r="D167" s="72">
        <f t="shared" si="8"/>
        <v>-4.5346062052506</v>
      </c>
    </row>
    <row r="168" ht="24.6" customHeight="1" spans="1:4">
      <c r="A168" s="73" t="s">
        <v>168</v>
      </c>
      <c r="B168" s="71">
        <v>419</v>
      </c>
      <c r="C168" s="71">
        <v>400</v>
      </c>
      <c r="D168" s="72">
        <f t="shared" si="8"/>
        <v>-4.5346062052506</v>
      </c>
    </row>
    <row r="169" ht="24.6" customHeight="1" spans="1:4">
      <c r="A169" s="77" t="s">
        <v>169</v>
      </c>
      <c r="B169" s="71">
        <f>SUM(B170:B171)</f>
        <v>1856</v>
      </c>
      <c r="C169" s="71">
        <f>SUM(C170:C171)</f>
        <v>1850</v>
      </c>
      <c r="D169" s="72">
        <f t="shared" si="8"/>
        <v>-0.323275862068968</v>
      </c>
    </row>
    <row r="170" ht="24.6" customHeight="1" spans="1:4">
      <c r="A170" s="76" t="s">
        <v>98</v>
      </c>
      <c r="B170" s="80">
        <v>48</v>
      </c>
      <c r="C170" s="80">
        <v>50</v>
      </c>
      <c r="D170" s="72">
        <f t="shared" si="8"/>
        <v>4.16666666666667</v>
      </c>
    </row>
    <row r="171" ht="24.6" customHeight="1" spans="1:4">
      <c r="A171" s="76" t="s">
        <v>170</v>
      </c>
      <c r="B171" s="80">
        <v>1808</v>
      </c>
      <c r="C171" s="80">
        <v>1800</v>
      </c>
      <c r="D171" s="72">
        <f t="shared" si="8"/>
        <v>-0.442477876106196</v>
      </c>
    </row>
    <row r="172" ht="24.6" customHeight="1" spans="1:4">
      <c r="A172" s="68" t="s">
        <v>171</v>
      </c>
      <c r="B172" s="71">
        <f>SUM(B173:B174)</f>
        <v>4382</v>
      </c>
      <c r="C172" s="71">
        <f>SUM(C173:C174)</f>
        <v>2505</v>
      </c>
      <c r="D172" s="72">
        <f t="shared" si="8"/>
        <v>-42.8343222272935</v>
      </c>
    </row>
    <row r="173" ht="24.6" customHeight="1" spans="1:4">
      <c r="A173" s="76" t="s">
        <v>172</v>
      </c>
      <c r="B173" s="71">
        <v>50</v>
      </c>
      <c r="C173" s="71">
        <v>50</v>
      </c>
      <c r="D173" s="72">
        <f t="shared" si="8"/>
        <v>0</v>
      </c>
    </row>
    <row r="174" ht="24.6" customHeight="1" spans="1:4">
      <c r="A174" s="73" t="s">
        <v>173</v>
      </c>
      <c r="B174" s="71">
        <v>4332</v>
      </c>
      <c r="C174" s="71">
        <v>2455</v>
      </c>
      <c r="D174" s="72">
        <f t="shared" si="8"/>
        <v>-43.3287165281625</v>
      </c>
    </row>
    <row r="175" ht="24.6" customHeight="1" spans="1:4">
      <c r="A175" s="68" t="s">
        <v>174</v>
      </c>
      <c r="B175" s="71">
        <f>B176+B181+B188+B194+B197+B204+B209+B216++B220+B222+B225+B228+B230+B232+B235+B239</f>
        <v>45270</v>
      </c>
      <c r="C175" s="71">
        <f>C176+C181+C188+C194+C197+C204+C209+C216++C220+C222+C225+C228+C230+C232+C235+C239</f>
        <v>46000</v>
      </c>
      <c r="D175" s="72">
        <f t="shared" si="8"/>
        <v>1.61254694057875</v>
      </c>
    </row>
    <row r="176" ht="24.6" customHeight="1" spans="1:4">
      <c r="A176" s="68" t="s">
        <v>175</v>
      </c>
      <c r="B176" s="71">
        <f>SUM(B177:B180)</f>
        <v>2458</v>
      </c>
      <c r="C176" s="71">
        <f>SUM(C177:C180)</f>
        <v>2300</v>
      </c>
      <c r="D176" s="72">
        <f t="shared" si="8"/>
        <v>-6.4279902359642</v>
      </c>
    </row>
    <row r="177" ht="24.6" customHeight="1" spans="1:4">
      <c r="A177" s="73" t="s">
        <v>52</v>
      </c>
      <c r="B177" s="71">
        <v>1594</v>
      </c>
      <c r="C177" s="71">
        <v>1500</v>
      </c>
      <c r="D177" s="72">
        <f t="shared" si="8"/>
        <v>-5.89711417816812</v>
      </c>
    </row>
    <row r="178" ht="24.6" customHeight="1" spans="1:4">
      <c r="A178" s="73" t="s">
        <v>53</v>
      </c>
      <c r="B178" s="71">
        <v>686</v>
      </c>
      <c r="C178" s="71">
        <v>630</v>
      </c>
      <c r="D178" s="72">
        <f t="shared" si="8"/>
        <v>-8.16326530612244</v>
      </c>
    </row>
    <row r="179" ht="24.6" customHeight="1" spans="1:4">
      <c r="A179" s="75" t="s">
        <v>176</v>
      </c>
      <c r="B179" s="71">
        <v>92</v>
      </c>
      <c r="C179" s="71">
        <v>90</v>
      </c>
      <c r="D179" s="72">
        <f t="shared" si="8"/>
        <v>-2.17391304347827</v>
      </c>
    </row>
    <row r="180" ht="24.6" customHeight="1" spans="1:4">
      <c r="A180" s="73" t="s">
        <v>177</v>
      </c>
      <c r="B180" s="71">
        <v>86</v>
      </c>
      <c r="C180" s="71">
        <v>80</v>
      </c>
      <c r="D180" s="72">
        <f t="shared" si="8"/>
        <v>-6.97674418604652</v>
      </c>
    </row>
    <row r="181" ht="24.6" customHeight="1" spans="1:4">
      <c r="A181" s="68" t="s">
        <v>178</v>
      </c>
      <c r="B181" s="71">
        <f>SUM(B182:B187)</f>
        <v>1232</v>
      </c>
      <c r="C181" s="71">
        <f>SUM(C182:C187)</f>
        <v>1206</v>
      </c>
      <c r="D181" s="72">
        <f t="shared" si="8"/>
        <v>-2.1103896103896</v>
      </c>
    </row>
    <row r="182" ht="24.6" customHeight="1" spans="1:4">
      <c r="A182" s="73" t="s">
        <v>52</v>
      </c>
      <c r="B182" s="71">
        <v>558</v>
      </c>
      <c r="C182" s="71">
        <v>550</v>
      </c>
      <c r="D182" s="72">
        <f t="shared" si="8"/>
        <v>-1.43369175627241</v>
      </c>
    </row>
    <row r="183" ht="24.6" customHeight="1" spans="1:4">
      <c r="A183" s="73" t="s">
        <v>53</v>
      </c>
      <c r="B183" s="71">
        <v>80</v>
      </c>
      <c r="C183" s="71">
        <v>80</v>
      </c>
      <c r="D183" s="72">
        <f t="shared" si="8"/>
        <v>0</v>
      </c>
    </row>
    <row r="184" ht="24.6" customHeight="1" spans="1:4">
      <c r="A184" s="76" t="s">
        <v>179</v>
      </c>
      <c r="B184" s="71">
        <v>31</v>
      </c>
      <c r="C184" s="71">
        <v>30</v>
      </c>
      <c r="D184" s="72">
        <f t="shared" si="8"/>
        <v>-3.2258064516129</v>
      </c>
    </row>
    <row r="185" ht="24.6" customHeight="1" spans="1:4">
      <c r="A185" s="73" t="s">
        <v>180</v>
      </c>
      <c r="B185" s="71">
        <v>122</v>
      </c>
      <c r="C185" s="71">
        <v>120</v>
      </c>
      <c r="D185" s="72">
        <f t="shared" si="8"/>
        <v>-1.63934426229508</v>
      </c>
    </row>
    <row r="186" ht="24.6" customHeight="1" spans="1:4">
      <c r="A186" s="76" t="s">
        <v>181</v>
      </c>
      <c r="B186" s="78">
        <v>6</v>
      </c>
      <c r="C186" s="78">
        <v>6</v>
      </c>
      <c r="D186" s="72">
        <f t="shared" si="8"/>
        <v>0</v>
      </c>
    </row>
    <row r="187" ht="24.6" customHeight="1" spans="1:4">
      <c r="A187" s="73" t="s">
        <v>182</v>
      </c>
      <c r="B187" s="71">
        <v>435</v>
      </c>
      <c r="C187" s="71">
        <v>420</v>
      </c>
      <c r="D187" s="72">
        <f t="shared" si="8"/>
        <v>-3.44827586206897</v>
      </c>
    </row>
    <row r="188" ht="24.6" customHeight="1" spans="1:4">
      <c r="A188" s="68" t="s">
        <v>183</v>
      </c>
      <c r="B188" s="71">
        <f>SUM(B189:B193)</f>
        <v>20780</v>
      </c>
      <c r="C188" s="71">
        <f>SUM(C189:C193)</f>
        <v>22060</v>
      </c>
      <c r="D188" s="72">
        <f t="shared" si="8"/>
        <v>6.15976900866218</v>
      </c>
    </row>
    <row r="189" ht="24.6" customHeight="1" spans="1:4">
      <c r="A189" s="73" t="s">
        <v>184</v>
      </c>
      <c r="B189" s="71">
        <v>1017</v>
      </c>
      <c r="C189" s="71">
        <v>1050</v>
      </c>
      <c r="D189" s="72">
        <f t="shared" si="8"/>
        <v>3.24483775811208</v>
      </c>
    </row>
    <row r="190" ht="24.6" customHeight="1" spans="1:4">
      <c r="A190" s="73" t="s">
        <v>185</v>
      </c>
      <c r="B190" s="71">
        <v>557</v>
      </c>
      <c r="C190" s="71">
        <v>550</v>
      </c>
      <c r="D190" s="72">
        <f t="shared" si="8"/>
        <v>-1.25673249551167</v>
      </c>
    </row>
    <row r="191" ht="24.6" customHeight="1" spans="1:4">
      <c r="A191" s="73" t="s">
        <v>186</v>
      </c>
      <c r="B191" s="71">
        <v>6482</v>
      </c>
      <c r="C191" s="71">
        <v>6400</v>
      </c>
      <c r="D191" s="72">
        <f t="shared" si="8"/>
        <v>-1.26504165381056</v>
      </c>
    </row>
    <row r="192" ht="24.6" customHeight="1" spans="1:4">
      <c r="A192" s="73" t="s">
        <v>187</v>
      </c>
      <c r="B192" s="71">
        <v>3224</v>
      </c>
      <c r="C192" s="71">
        <v>3200</v>
      </c>
      <c r="D192" s="72">
        <f t="shared" si="8"/>
        <v>-0.744416873449126</v>
      </c>
    </row>
    <row r="193" ht="27" customHeight="1" spans="1:4">
      <c r="A193" s="73" t="s">
        <v>188</v>
      </c>
      <c r="B193" s="71">
        <v>9500</v>
      </c>
      <c r="C193" s="71">
        <v>10860</v>
      </c>
      <c r="D193" s="72">
        <f t="shared" si="8"/>
        <v>14.3157894736842</v>
      </c>
    </row>
    <row r="194" ht="27" customHeight="1" spans="1:4">
      <c r="A194" s="68" t="s">
        <v>189</v>
      </c>
      <c r="B194" s="71">
        <f>SUM(B196:B196)</f>
        <v>1988</v>
      </c>
      <c r="C194" s="71">
        <f>SUM(C195:C196)</f>
        <v>1450</v>
      </c>
      <c r="D194" s="72">
        <f t="shared" si="8"/>
        <v>-27.0623742454728</v>
      </c>
    </row>
    <row r="195" ht="27" customHeight="1" spans="1:4">
      <c r="A195" s="81" t="s">
        <v>415</v>
      </c>
      <c r="B195" s="71"/>
      <c r="C195" s="71">
        <v>10</v>
      </c>
      <c r="D195" s="72"/>
    </row>
    <row r="196" ht="27" customHeight="1" spans="1:4">
      <c r="A196" s="75" t="s">
        <v>416</v>
      </c>
      <c r="B196" s="71">
        <v>1988</v>
      </c>
      <c r="C196" s="71">
        <v>1440</v>
      </c>
      <c r="D196" s="72">
        <f t="shared" ref="D196:D206" si="9">C196/B196*100-100</f>
        <v>-27.5653923541248</v>
      </c>
    </row>
    <row r="197" ht="27" customHeight="1" spans="1:4">
      <c r="A197" s="68" t="s">
        <v>191</v>
      </c>
      <c r="B197" s="71">
        <f>SUM(B198:B203)</f>
        <v>548</v>
      </c>
      <c r="C197" s="71">
        <f>SUM(C198:C203)</f>
        <v>550</v>
      </c>
      <c r="D197" s="72">
        <f t="shared" si="9"/>
        <v>0.364963503649633</v>
      </c>
    </row>
    <row r="198" ht="27" customHeight="1" spans="1:4">
      <c r="A198" s="73" t="s">
        <v>417</v>
      </c>
      <c r="B198" s="71">
        <v>31</v>
      </c>
      <c r="C198" s="71">
        <v>30</v>
      </c>
      <c r="D198" s="72">
        <f t="shared" si="9"/>
        <v>-3.2258064516129</v>
      </c>
    </row>
    <row r="199" ht="27" customHeight="1" spans="1:4">
      <c r="A199" s="73" t="s">
        <v>193</v>
      </c>
      <c r="B199" s="71">
        <v>107</v>
      </c>
      <c r="C199" s="71">
        <v>100</v>
      </c>
      <c r="D199" s="72">
        <f t="shared" si="9"/>
        <v>-6.54205607476635</v>
      </c>
    </row>
    <row r="200" ht="27" customHeight="1" spans="1:4">
      <c r="A200" s="73" t="s">
        <v>194</v>
      </c>
      <c r="B200" s="71">
        <v>37</v>
      </c>
      <c r="C200" s="71">
        <v>40</v>
      </c>
      <c r="D200" s="72">
        <f t="shared" si="9"/>
        <v>8.10810810810811</v>
      </c>
    </row>
    <row r="201" ht="27" customHeight="1" spans="1:4">
      <c r="A201" s="73" t="s">
        <v>195</v>
      </c>
      <c r="B201" s="71">
        <v>183</v>
      </c>
      <c r="C201" s="71">
        <v>180</v>
      </c>
      <c r="D201" s="72">
        <f t="shared" si="9"/>
        <v>-1.63934426229508</v>
      </c>
    </row>
    <row r="202" ht="27" customHeight="1" spans="1:4">
      <c r="A202" s="73" t="s">
        <v>196</v>
      </c>
      <c r="B202" s="71">
        <v>125</v>
      </c>
      <c r="C202" s="71">
        <v>130</v>
      </c>
      <c r="D202" s="72">
        <f t="shared" si="9"/>
        <v>4</v>
      </c>
    </row>
    <row r="203" ht="27" customHeight="1" spans="1:4">
      <c r="A203" s="73" t="s">
        <v>197</v>
      </c>
      <c r="B203" s="71">
        <v>65</v>
      </c>
      <c r="C203" s="71">
        <v>70</v>
      </c>
      <c r="D203" s="72">
        <f t="shared" si="9"/>
        <v>7.69230769230769</v>
      </c>
    </row>
    <row r="204" ht="27" customHeight="1" spans="1:4">
      <c r="A204" s="68" t="s">
        <v>198</v>
      </c>
      <c r="B204" s="71">
        <f>SUM(B205:B208)</f>
        <v>177</v>
      </c>
      <c r="C204" s="71">
        <f>SUM(C205:C208)</f>
        <v>170</v>
      </c>
      <c r="D204" s="72">
        <f t="shared" si="9"/>
        <v>-3.954802259887</v>
      </c>
    </row>
    <row r="205" ht="27" customHeight="1" spans="1:4">
      <c r="A205" s="76" t="s">
        <v>199</v>
      </c>
      <c r="B205" s="71">
        <v>138</v>
      </c>
      <c r="C205" s="71">
        <v>130</v>
      </c>
      <c r="D205" s="72">
        <f t="shared" si="9"/>
        <v>-5.79710144927536</v>
      </c>
    </row>
    <row r="206" ht="27" customHeight="1" spans="1:4">
      <c r="A206" s="76" t="s">
        <v>200</v>
      </c>
      <c r="B206" s="71">
        <v>30</v>
      </c>
      <c r="C206" s="71">
        <v>30</v>
      </c>
      <c r="D206" s="72">
        <f t="shared" si="9"/>
        <v>0</v>
      </c>
    </row>
    <row r="207" ht="27" customHeight="1" spans="1:4">
      <c r="A207" s="76" t="s">
        <v>201</v>
      </c>
      <c r="B207" s="71">
        <v>1</v>
      </c>
      <c r="C207" s="71"/>
      <c r="D207" s="72"/>
    </row>
    <row r="208" ht="27" customHeight="1" spans="1:4">
      <c r="A208" s="76" t="s">
        <v>202</v>
      </c>
      <c r="B208" s="71">
        <v>8</v>
      </c>
      <c r="C208" s="71">
        <v>10</v>
      </c>
      <c r="D208" s="72">
        <f t="shared" ref="D208:D226" si="10">C208/B208*100-100</f>
        <v>25</v>
      </c>
    </row>
    <row r="209" ht="27" customHeight="1" spans="1:4">
      <c r="A209" s="68" t="s">
        <v>203</v>
      </c>
      <c r="B209" s="71">
        <f>SUM(B210:B215)</f>
        <v>3206</v>
      </c>
      <c r="C209" s="71">
        <f>SUM(C210:C215)</f>
        <v>2890</v>
      </c>
      <c r="D209" s="72">
        <f t="shared" si="10"/>
        <v>-9.8565190268247</v>
      </c>
    </row>
    <row r="210" ht="27" customHeight="1" spans="1:4">
      <c r="A210" s="73" t="s">
        <v>204</v>
      </c>
      <c r="B210" s="71">
        <v>67</v>
      </c>
      <c r="C210" s="71">
        <v>70</v>
      </c>
      <c r="D210" s="72">
        <f t="shared" si="10"/>
        <v>4.4776119402985</v>
      </c>
    </row>
    <row r="211" ht="27" customHeight="1" spans="1:4">
      <c r="A211" s="73" t="s">
        <v>205</v>
      </c>
      <c r="B211" s="71">
        <v>1118</v>
      </c>
      <c r="C211" s="71">
        <v>1100</v>
      </c>
      <c r="D211" s="72">
        <f t="shared" si="10"/>
        <v>-1.61001788908766</v>
      </c>
    </row>
    <row r="212" ht="27" customHeight="1" spans="1:4">
      <c r="A212" s="73" t="s">
        <v>206</v>
      </c>
      <c r="B212" s="71">
        <v>1110</v>
      </c>
      <c r="C212" s="71">
        <v>800</v>
      </c>
      <c r="D212" s="72">
        <f t="shared" si="10"/>
        <v>-27.9279279279279</v>
      </c>
    </row>
    <row r="213" ht="27" customHeight="1" spans="1:4">
      <c r="A213" s="73" t="s">
        <v>207</v>
      </c>
      <c r="B213" s="71">
        <v>251</v>
      </c>
      <c r="C213" s="71">
        <v>250</v>
      </c>
      <c r="D213" s="72">
        <f t="shared" si="10"/>
        <v>-0.398406374501988</v>
      </c>
    </row>
    <row r="214" ht="27" customHeight="1" spans="1:4">
      <c r="A214" s="73" t="s">
        <v>208</v>
      </c>
      <c r="B214" s="71">
        <v>380</v>
      </c>
      <c r="C214" s="71">
        <v>400</v>
      </c>
      <c r="D214" s="72">
        <f t="shared" si="10"/>
        <v>5.26315789473684</v>
      </c>
    </row>
    <row r="215" ht="27" customHeight="1" spans="1:4">
      <c r="A215" s="73" t="s">
        <v>209</v>
      </c>
      <c r="B215" s="71">
        <v>280</v>
      </c>
      <c r="C215" s="71">
        <v>270</v>
      </c>
      <c r="D215" s="72">
        <f t="shared" si="10"/>
        <v>-3.57142857142857</v>
      </c>
    </row>
    <row r="216" ht="27" customHeight="1" spans="1:4">
      <c r="A216" s="68" t="s">
        <v>210</v>
      </c>
      <c r="B216" s="71">
        <f>SUM(B217:B219)</f>
        <v>1162</v>
      </c>
      <c r="C216" s="71">
        <f>SUM(C217:C219)</f>
        <v>1170</v>
      </c>
      <c r="D216" s="72">
        <f t="shared" si="10"/>
        <v>0.688468158347661</v>
      </c>
    </row>
    <row r="217" ht="27" customHeight="1" spans="1:4">
      <c r="A217" s="73" t="s">
        <v>52</v>
      </c>
      <c r="B217" s="71">
        <v>229</v>
      </c>
      <c r="C217" s="71">
        <v>230</v>
      </c>
      <c r="D217" s="72">
        <f t="shared" si="10"/>
        <v>0.436681222707421</v>
      </c>
    </row>
    <row r="218" ht="27" customHeight="1" spans="1:4">
      <c r="A218" s="73" t="s">
        <v>211</v>
      </c>
      <c r="B218" s="71">
        <v>418</v>
      </c>
      <c r="C218" s="71">
        <v>420</v>
      </c>
      <c r="D218" s="72">
        <f t="shared" si="10"/>
        <v>0.478468899521516</v>
      </c>
    </row>
    <row r="219" ht="27" customHeight="1" spans="1:4">
      <c r="A219" s="73" t="s">
        <v>212</v>
      </c>
      <c r="B219" s="71">
        <v>515</v>
      </c>
      <c r="C219" s="71">
        <v>520</v>
      </c>
      <c r="D219" s="72">
        <f t="shared" si="10"/>
        <v>0.970873786407765</v>
      </c>
    </row>
    <row r="220" ht="27" customHeight="1" spans="1:4">
      <c r="A220" s="68" t="s">
        <v>213</v>
      </c>
      <c r="B220" s="71">
        <f>B221</f>
        <v>15</v>
      </c>
      <c r="C220" s="71">
        <f>C221</f>
        <v>10</v>
      </c>
      <c r="D220" s="72">
        <f t="shared" si="10"/>
        <v>-33.3333333333333</v>
      </c>
    </row>
    <row r="221" ht="27" customHeight="1" spans="1:4">
      <c r="A221" s="73" t="s">
        <v>214</v>
      </c>
      <c r="B221" s="71">
        <v>15</v>
      </c>
      <c r="C221" s="71">
        <v>10</v>
      </c>
      <c r="D221" s="72">
        <f t="shared" si="10"/>
        <v>-33.3333333333333</v>
      </c>
    </row>
    <row r="222" ht="27" customHeight="1" spans="1:4">
      <c r="A222" s="68" t="s">
        <v>215</v>
      </c>
      <c r="B222" s="71">
        <f>SUM(B223:B224)</f>
        <v>577</v>
      </c>
      <c r="C222" s="71">
        <f>SUM(C223:C224)</f>
        <v>770</v>
      </c>
      <c r="D222" s="72">
        <f t="shared" si="10"/>
        <v>33.4488734835355</v>
      </c>
    </row>
    <row r="223" ht="27" customHeight="1" spans="1:4">
      <c r="A223" s="73" t="s">
        <v>216</v>
      </c>
      <c r="B223" s="71">
        <v>154</v>
      </c>
      <c r="C223" s="71">
        <v>210</v>
      </c>
      <c r="D223" s="72">
        <f t="shared" si="10"/>
        <v>36.3636363636363</v>
      </c>
    </row>
    <row r="224" ht="27" customHeight="1" spans="1:4">
      <c r="A224" s="73" t="s">
        <v>217</v>
      </c>
      <c r="B224" s="71">
        <v>423</v>
      </c>
      <c r="C224" s="71">
        <v>560</v>
      </c>
      <c r="D224" s="72">
        <f t="shared" si="10"/>
        <v>32.3877068557919</v>
      </c>
    </row>
    <row r="225" ht="27" customHeight="1" spans="1:4">
      <c r="A225" s="68" t="s">
        <v>218</v>
      </c>
      <c r="B225" s="71">
        <f>SUM(B226:B227)</f>
        <v>40</v>
      </c>
      <c r="C225" s="71">
        <f>SUM(C226:C227)</f>
        <v>42</v>
      </c>
      <c r="D225" s="72">
        <f t="shared" si="10"/>
        <v>5</v>
      </c>
    </row>
    <row r="226" ht="27" customHeight="1" spans="1:4">
      <c r="A226" s="73" t="s">
        <v>219</v>
      </c>
      <c r="B226" s="71">
        <v>38</v>
      </c>
      <c r="C226" s="71">
        <v>40</v>
      </c>
      <c r="D226" s="72">
        <f t="shared" si="10"/>
        <v>5.26315789473684</v>
      </c>
    </row>
    <row r="227" ht="27" customHeight="1" spans="1:4">
      <c r="A227" s="73" t="s">
        <v>220</v>
      </c>
      <c r="B227" s="71">
        <v>2</v>
      </c>
      <c r="C227" s="71">
        <v>2</v>
      </c>
      <c r="D227" s="72"/>
    </row>
    <row r="228" ht="27" customHeight="1" spans="1:4">
      <c r="A228" s="68" t="s">
        <v>221</v>
      </c>
      <c r="B228" s="71">
        <f>SUM(B229:B229)</f>
        <v>314</v>
      </c>
      <c r="C228" s="71">
        <f>SUM(C229:C229)</f>
        <v>380</v>
      </c>
      <c r="D228" s="72">
        <f t="shared" ref="D228:D250" si="11">C228/B228*100-100</f>
        <v>21.0191082802548</v>
      </c>
    </row>
    <row r="229" ht="27" customHeight="1" spans="1:4">
      <c r="A229" s="76" t="s">
        <v>222</v>
      </c>
      <c r="B229" s="71">
        <v>314</v>
      </c>
      <c r="C229" s="71">
        <v>380</v>
      </c>
      <c r="D229" s="72">
        <f t="shared" si="11"/>
        <v>21.0191082802548</v>
      </c>
    </row>
    <row r="230" ht="27" customHeight="1" spans="1:4">
      <c r="A230" s="68" t="s">
        <v>223</v>
      </c>
      <c r="B230" s="71">
        <f>SUM(B231:B231)</f>
        <v>451</v>
      </c>
      <c r="C230" s="71">
        <f>SUM(C231:C231)</f>
        <v>448</v>
      </c>
      <c r="D230" s="72">
        <f t="shared" si="11"/>
        <v>-0.665188470066511</v>
      </c>
    </row>
    <row r="231" ht="27" customHeight="1" spans="1:4">
      <c r="A231" s="73" t="s">
        <v>224</v>
      </c>
      <c r="B231" s="71">
        <v>451</v>
      </c>
      <c r="C231" s="71">
        <v>448</v>
      </c>
      <c r="D231" s="72">
        <f t="shared" si="11"/>
        <v>-0.665188470066511</v>
      </c>
    </row>
    <row r="232" ht="27" customHeight="1" spans="1:4">
      <c r="A232" s="68" t="s">
        <v>225</v>
      </c>
      <c r="B232" s="71">
        <f>SUM(B233:B234)</f>
        <v>9175</v>
      </c>
      <c r="C232" s="71">
        <f>SUM(C233:C234)</f>
        <v>10310</v>
      </c>
      <c r="D232" s="72">
        <f t="shared" si="11"/>
        <v>12.3705722070845</v>
      </c>
    </row>
    <row r="233" ht="27" customHeight="1" spans="1:4">
      <c r="A233" s="73" t="s">
        <v>226</v>
      </c>
      <c r="B233" s="71">
        <v>8675</v>
      </c>
      <c r="C233" s="71">
        <v>9800</v>
      </c>
      <c r="D233" s="72">
        <f t="shared" si="11"/>
        <v>12.9682997118156</v>
      </c>
    </row>
    <row r="234" ht="27" customHeight="1" spans="1:4">
      <c r="A234" s="73" t="s">
        <v>227</v>
      </c>
      <c r="B234" s="71">
        <v>500</v>
      </c>
      <c r="C234" s="71">
        <v>510</v>
      </c>
      <c r="D234" s="72">
        <f t="shared" si="11"/>
        <v>2</v>
      </c>
    </row>
    <row r="235" ht="27" customHeight="1" spans="1:4">
      <c r="A235" s="77" t="s">
        <v>228</v>
      </c>
      <c r="B235" s="71">
        <f>SUM(B236:B238)</f>
        <v>199</v>
      </c>
      <c r="C235" s="71">
        <f>SUM(C236:C238)</f>
        <v>195</v>
      </c>
      <c r="D235" s="72">
        <f t="shared" si="11"/>
        <v>-2.01005025125627</v>
      </c>
    </row>
    <row r="236" ht="27" customHeight="1" spans="1:4">
      <c r="A236" s="76" t="s">
        <v>99</v>
      </c>
      <c r="B236" s="71">
        <v>15</v>
      </c>
      <c r="C236" s="71">
        <v>15</v>
      </c>
      <c r="D236" s="72">
        <f t="shared" si="11"/>
        <v>0</v>
      </c>
    </row>
    <row r="237" ht="27" customHeight="1" spans="1:4">
      <c r="A237" s="76" t="s">
        <v>229</v>
      </c>
      <c r="B237" s="71">
        <v>81</v>
      </c>
      <c r="C237" s="71">
        <v>80</v>
      </c>
      <c r="D237" s="72">
        <f t="shared" si="11"/>
        <v>-1.23456790123457</v>
      </c>
    </row>
    <row r="238" ht="27" customHeight="1" spans="1:4">
      <c r="A238" s="76" t="s">
        <v>230</v>
      </c>
      <c r="B238" s="71">
        <v>103</v>
      </c>
      <c r="C238" s="71">
        <v>100</v>
      </c>
      <c r="D238" s="72">
        <f t="shared" si="11"/>
        <v>-2.91262135922329</v>
      </c>
    </row>
    <row r="239" ht="27" customHeight="1" spans="1:4">
      <c r="A239" s="74" t="s">
        <v>418</v>
      </c>
      <c r="B239" s="71">
        <f>B240</f>
        <v>2948</v>
      </c>
      <c r="C239" s="71">
        <f>C240</f>
        <v>2049</v>
      </c>
      <c r="D239" s="72">
        <f t="shared" si="11"/>
        <v>-30.4952510176391</v>
      </c>
    </row>
    <row r="240" ht="27" customHeight="1" spans="1:4">
      <c r="A240" s="75" t="s">
        <v>419</v>
      </c>
      <c r="B240" s="71">
        <v>2948</v>
      </c>
      <c r="C240" s="71">
        <v>2049</v>
      </c>
      <c r="D240" s="72">
        <f t="shared" si="11"/>
        <v>-30.4952510176391</v>
      </c>
    </row>
    <row r="241" ht="24.6" customHeight="1" spans="1:4">
      <c r="A241" s="68" t="s">
        <v>233</v>
      </c>
      <c r="B241" s="71">
        <f>B242+B246+B250+B253+B261+B263+B268+B270+B272+B274+B276</f>
        <v>27377</v>
      </c>
      <c r="C241" s="71">
        <f>C242+C246+C250+C253+C261+C263+C268+C270+C272+C274+C276</f>
        <v>24700</v>
      </c>
      <c r="D241" s="72">
        <f t="shared" si="11"/>
        <v>-9.77828103882821</v>
      </c>
    </row>
    <row r="242" ht="24.6" customHeight="1" spans="1:4">
      <c r="A242" s="77" t="s">
        <v>234</v>
      </c>
      <c r="B242" s="71">
        <f>SUM(B243:B245)</f>
        <v>2690</v>
      </c>
      <c r="C242" s="71">
        <f>SUM(C243:C245)</f>
        <v>2500</v>
      </c>
      <c r="D242" s="72">
        <f t="shared" si="11"/>
        <v>-7.06319702602231</v>
      </c>
    </row>
    <row r="243" ht="24.6" customHeight="1" spans="1:4">
      <c r="A243" s="73" t="s">
        <v>52</v>
      </c>
      <c r="B243" s="71">
        <v>813</v>
      </c>
      <c r="C243" s="71">
        <v>800</v>
      </c>
      <c r="D243" s="72">
        <f t="shared" si="11"/>
        <v>-1.5990159901599</v>
      </c>
    </row>
    <row r="244" ht="24.6" customHeight="1" spans="1:4">
      <c r="A244" s="73" t="s">
        <v>53</v>
      </c>
      <c r="B244" s="71">
        <v>529</v>
      </c>
      <c r="C244" s="71">
        <v>500</v>
      </c>
      <c r="D244" s="72">
        <f t="shared" si="11"/>
        <v>-5.4820415879017</v>
      </c>
    </row>
    <row r="245" ht="24.6" customHeight="1" spans="1:4">
      <c r="A245" s="76" t="s">
        <v>235</v>
      </c>
      <c r="B245" s="71">
        <v>1348</v>
      </c>
      <c r="C245" s="71">
        <v>1200</v>
      </c>
      <c r="D245" s="72">
        <f t="shared" si="11"/>
        <v>-10.9792284866469</v>
      </c>
    </row>
    <row r="246" ht="24.6" customHeight="1" spans="1:4">
      <c r="A246" s="68" t="s">
        <v>236</v>
      </c>
      <c r="B246" s="71">
        <f>SUM(B247:B249)</f>
        <v>7214</v>
      </c>
      <c r="C246" s="71">
        <f>SUM(C247:C249)</f>
        <v>7185</v>
      </c>
      <c r="D246" s="72">
        <f t="shared" si="11"/>
        <v>-0.401996118658161</v>
      </c>
    </row>
    <row r="247" ht="24.6" customHeight="1" spans="1:4">
      <c r="A247" s="73" t="s">
        <v>237</v>
      </c>
      <c r="B247" s="71">
        <v>6722</v>
      </c>
      <c r="C247" s="71">
        <v>6700</v>
      </c>
      <c r="D247" s="72">
        <f t="shared" si="11"/>
        <v>-0.327283546563535</v>
      </c>
    </row>
    <row r="248" ht="24.6" customHeight="1" spans="1:4">
      <c r="A248" s="75" t="s">
        <v>420</v>
      </c>
      <c r="B248" s="71">
        <v>85</v>
      </c>
      <c r="C248" s="71">
        <v>85</v>
      </c>
      <c r="D248" s="72">
        <f t="shared" si="11"/>
        <v>0</v>
      </c>
    </row>
    <row r="249" ht="24.6" customHeight="1" spans="1:4">
      <c r="A249" s="73" t="s">
        <v>239</v>
      </c>
      <c r="B249" s="71">
        <v>407</v>
      </c>
      <c r="C249" s="71">
        <v>400</v>
      </c>
      <c r="D249" s="72">
        <f t="shared" si="11"/>
        <v>-1.71990171990171</v>
      </c>
    </row>
    <row r="250" ht="24.6" customHeight="1" spans="1:4">
      <c r="A250" s="68" t="s">
        <v>240</v>
      </c>
      <c r="B250" s="71">
        <f>SUM(B251:B252)</f>
        <v>1058</v>
      </c>
      <c r="C250" s="71">
        <f>SUM(C251:C252)</f>
        <v>1045</v>
      </c>
      <c r="D250" s="72">
        <f t="shared" si="11"/>
        <v>-1.22873345935727</v>
      </c>
    </row>
    <row r="251" ht="24.6" customHeight="1" spans="1:4">
      <c r="A251" s="73" t="s">
        <v>241</v>
      </c>
      <c r="B251" s="71">
        <v>45</v>
      </c>
      <c r="C251" s="71">
        <v>45</v>
      </c>
      <c r="D251" s="72"/>
    </row>
    <row r="252" ht="24.6" customHeight="1" spans="1:4">
      <c r="A252" s="76" t="s">
        <v>242</v>
      </c>
      <c r="B252" s="71">
        <v>1013</v>
      </c>
      <c r="C252" s="71">
        <v>1000</v>
      </c>
      <c r="D252" s="72">
        <f t="shared" ref="D252:D260" si="12">C252/B252*100-100</f>
        <v>-1.2833168805528</v>
      </c>
    </row>
    <row r="253" ht="24.6" customHeight="1" spans="1:4">
      <c r="A253" s="68" t="s">
        <v>243</v>
      </c>
      <c r="B253" s="71">
        <f>SUM(B254:B260)</f>
        <v>5541</v>
      </c>
      <c r="C253" s="71">
        <f>SUM(C254:C260)</f>
        <v>3360</v>
      </c>
      <c r="D253" s="72">
        <f t="shared" si="12"/>
        <v>-39.3611261505143</v>
      </c>
    </row>
    <row r="254" ht="24.6" customHeight="1" spans="1:4">
      <c r="A254" s="73" t="s">
        <v>244</v>
      </c>
      <c r="B254" s="71">
        <v>574</v>
      </c>
      <c r="C254" s="71">
        <v>570</v>
      </c>
      <c r="D254" s="72">
        <f t="shared" si="12"/>
        <v>-0.696864111498257</v>
      </c>
    </row>
    <row r="255" ht="24.6" customHeight="1" spans="1:4">
      <c r="A255" s="73" t="s">
        <v>245</v>
      </c>
      <c r="B255" s="71">
        <v>463</v>
      </c>
      <c r="C255" s="71">
        <v>460</v>
      </c>
      <c r="D255" s="72">
        <f t="shared" si="12"/>
        <v>-0.647948164146868</v>
      </c>
    </row>
    <row r="256" ht="24.6" customHeight="1" spans="1:4">
      <c r="A256" s="73" t="s">
        <v>246</v>
      </c>
      <c r="B256" s="71">
        <v>470</v>
      </c>
      <c r="C256" s="71">
        <v>470</v>
      </c>
      <c r="D256" s="72">
        <f t="shared" si="12"/>
        <v>0</v>
      </c>
    </row>
    <row r="257" ht="27" customHeight="1" spans="1:4">
      <c r="A257" s="73" t="s">
        <v>247</v>
      </c>
      <c r="B257" s="71">
        <v>610</v>
      </c>
      <c r="C257" s="71">
        <v>690</v>
      </c>
      <c r="D257" s="72">
        <f t="shared" si="12"/>
        <v>13.1147540983606</v>
      </c>
    </row>
    <row r="258" ht="27" customHeight="1" spans="1:4">
      <c r="A258" s="73" t="s">
        <v>248</v>
      </c>
      <c r="B258" s="71">
        <v>818</v>
      </c>
      <c r="C258" s="71">
        <v>770</v>
      </c>
      <c r="D258" s="72">
        <f t="shared" si="12"/>
        <v>-5.86797066014671</v>
      </c>
    </row>
    <row r="259" ht="27" customHeight="1" spans="1:4">
      <c r="A259" s="73" t="s">
        <v>249</v>
      </c>
      <c r="B259" s="71">
        <v>2379</v>
      </c>
      <c r="C259" s="71">
        <v>200</v>
      </c>
      <c r="D259" s="72">
        <f t="shared" si="12"/>
        <v>-91.5931063472047</v>
      </c>
    </row>
    <row r="260" ht="27" customHeight="1" spans="1:4">
      <c r="A260" s="73" t="s">
        <v>250</v>
      </c>
      <c r="B260" s="71">
        <v>227</v>
      </c>
      <c r="C260" s="71">
        <v>200</v>
      </c>
      <c r="D260" s="72">
        <f t="shared" si="12"/>
        <v>-11.8942731277533</v>
      </c>
    </row>
    <row r="261" ht="27" customHeight="1" spans="1:4">
      <c r="A261" s="68" t="s">
        <v>251</v>
      </c>
      <c r="B261" s="71">
        <f>SUM(B262:B262)</f>
        <v>890</v>
      </c>
      <c r="C261" s="71">
        <f>SUM(C262:C262)</f>
        <v>1100</v>
      </c>
      <c r="D261" s="72"/>
    </row>
    <row r="262" ht="27" customHeight="1" spans="1:4">
      <c r="A262" s="73" t="s">
        <v>252</v>
      </c>
      <c r="B262" s="71">
        <v>890</v>
      </c>
      <c r="C262" s="71">
        <v>1100</v>
      </c>
      <c r="D262" s="72">
        <f t="shared" ref="D262:D264" si="13">C262/B262*100-100</f>
        <v>23.5955056179775</v>
      </c>
    </row>
    <row r="263" ht="27" customHeight="1" spans="1:4">
      <c r="A263" s="68" t="s">
        <v>253</v>
      </c>
      <c r="B263" s="71">
        <f>SUM(B264:B267)</f>
        <v>5573</v>
      </c>
      <c r="C263" s="71">
        <f>SUM(C264:C267)</f>
        <v>5602</v>
      </c>
      <c r="D263" s="72">
        <f t="shared" si="13"/>
        <v>0.520366050601112</v>
      </c>
    </row>
    <row r="264" ht="27" customHeight="1" spans="1:4">
      <c r="A264" s="73" t="s">
        <v>254</v>
      </c>
      <c r="B264" s="71">
        <v>1352</v>
      </c>
      <c r="C264" s="71">
        <v>1400</v>
      </c>
      <c r="D264" s="72">
        <f t="shared" si="13"/>
        <v>3.55029585798816</v>
      </c>
    </row>
    <row r="265" ht="27" customHeight="1" spans="1:4">
      <c r="A265" s="73" t="s">
        <v>255</v>
      </c>
      <c r="B265" s="71">
        <v>891</v>
      </c>
      <c r="C265" s="71">
        <v>900</v>
      </c>
      <c r="D265" s="72"/>
    </row>
    <row r="266" ht="27" customHeight="1" spans="1:4">
      <c r="A266" s="73" t="s">
        <v>256</v>
      </c>
      <c r="B266" s="71">
        <v>3328</v>
      </c>
      <c r="C266" s="71">
        <v>3300</v>
      </c>
      <c r="D266" s="72">
        <f t="shared" ref="D266:D292" si="14">C266/B266*100-100</f>
        <v>-0.84134615384616</v>
      </c>
    </row>
    <row r="267" ht="27" customHeight="1" spans="1:4">
      <c r="A267" s="73" t="s">
        <v>257</v>
      </c>
      <c r="B267" s="71">
        <v>2</v>
      </c>
      <c r="C267" s="71">
        <v>2</v>
      </c>
      <c r="D267" s="72">
        <f t="shared" si="14"/>
        <v>0</v>
      </c>
    </row>
    <row r="268" ht="27" customHeight="1" spans="1:4">
      <c r="A268" s="68" t="s">
        <v>258</v>
      </c>
      <c r="B268" s="71">
        <f t="shared" ref="B268:B272" si="15">SUM(B269:B269)</f>
        <v>1675</v>
      </c>
      <c r="C268" s="71">
        <f t="shared" ref="C268:C272" si="16">SUM(C269:C269)</f>
        <v>1800</v>
      </c>
      <c r="D268" s="72">
        <f t="shared" si="14"/>
        <v>7.46268656716418</v>
      </c>
    </row>
    <row r="269" ht="27" customHeight="1" spans="1:4">
      <c r="A269" s="73" t="s">
        <v>260</v>
      </c>
      <c r="B269" s="71">
        <v>1675</v>
      </c>
      <c r="C269" s="71">
        <v>1800</v>
      </c>
      <c r="D269" s="72">
        <f t="shared" si="14"/>
        <v>7.46268656716418</v>
      </c>
    </row>
    <row r="270" ht="27" customHeight="1" spans="1:4">
      <c r="A270" s="68" t="s">
        <v>261</v>
      </c>
      <c r="B270" s="71">
        <f t="shared" si="15"/>
        <v>291</v>
      </c>
      <c r="C270" s="71">
        <f t="shared" si="16"/>
        <v>420</v>
      </c>
      <c r="D270" s="72">
        <f t="shared" si="14"/>
        <v>44.3298969072165</v>
      </c>
    </row>
    <row r="271" ht="27" customHeight="1" spans="1:4">
      <c r="A271" s="73" t="s">
        <v>262</v>
      </c>
      <c r="B271" s="71">
        <v>291</v>
      </c>
      <c r="C271" s="71">
        <v>420</v>
      </c>
      <c r="D271" s="72">
        <f t="shared" si="14"/>
        <v>44.3298969072165</v>
      </c>
    </row>
    <row r="272" ht="27" customHeight="1" spans="1:4">
      <c r="A272" s="68" t="s">
        <v>263</v>
      </c>
      <c r="B272" s="71">
        <f t="shared" si="15"/>
        <v>47</v>
      </c>
      <c r="C272" s="71">
        <f t="shared" si="16"/>
        <v>50</v>
      </c>
      <c r="D272" s="72">
        <f t="shared" si="14"/>
        <v>6.38297872340425</v>
      </c>
    </row>
    <row r="273" ht="24.6" customHeight="1" spans="1:4">
      <c r="A273" s="73" t="s">
        <v>264</v>
      </c>
      <c r="B273" s="71">
        <v>47</v>
      </c>
      <c r="C273" s="71">
        <v>50</v>
      </c>
      <c r="D273" s="72">
        <f t="shared" si="14"/>
        <v>6.38297872340425</v>
      </c>
    </row>
    <row r="274" ht="24.6" customHeight="1" spans="1:4">
      <c r="A274" s="77" t="s">
        <v>265</v>
      </c>
      <c r="B274" s="71">
        <f>SUM(B275:B275)</f>
        <v>623</v>
      </c>
      <c r="C274" s="71">
        <f>SUM(C275:C275)</f>
        <v>630</v>
      </c>
      <c r="D274" s="72">
        <f t="shared" si="14"/>
        <v>1.12359550561798</v>
      </c>
    </row>
    <row r="275" ht="24.6" customHeight="1" spans="1:4">
      <c r="A275" s="76" t="s">
        <v>266</v>
      </c>
      <c r="B275" s="71">
        <v>623</v>
      </c>
      <c r="C275" s="71">
        <v>630</v>
      </c>
      <c r="D275" s="72">
        <f t="shared" si="14"/>
        <v>1.12359550561798</v>
      </c>
    </row>
    <row r="276" ht="24.6" customHeight="1" spans="1:4">
      <c r="A276" s="77" t="s">
        <v>421</v>
      </c>
      <c r="B276" s="71">
        <f>B277</f>
        <v>1775</v>
      </c>
      <c r="C276" s="71">
        <f>C277</f>
        <v>1008</v>
      </c>
      <c r="D276" s="72">
        <f t="shared" si="14"/>
        <v>-43.2112676056338</v>
      </c>
    </row>
    <row r="277" ht="24.6" customHeight="1" spans="1:4">
      <c r="A277" s="76" t="s">
        <v>422</v>
      </c>
      <c r="B277" s="71">
        <v>1775</v>
      </c>
      <c r="C277" s="71">
        <v>1008</v>
      </c>
      <c r="D277" s="72">
        <f t="shared" si="14"/>
        <v>-43.2112676056338</v>
      </c>
    </row>
    <row r="278" ht="24.6" customHeight="1" spans="1:4">
      <c r="A278" s="68" t="s">
        <v>269</v>
      </c>
      <c r="B278" s="71">
        <f>B279+B282+B285+B288+B290</f>
        <v>10090</v>
      </c>
      <c r="C278" s="71">
        <f>C279+C282+C285+C288+C290</f>
        <v>10500</v>
      </c>
      <c r="D278" s="72">
        <f t="shared" si="14"/>
        <v>4.06342913776017</v>
      </c>
    </row>
    <row r="279" ht="24.6" customHeight="1" spans="1:4">
      <c r="A279" s="68" t="s">
        <v>270</v>
      </c>
      <c r="B279" s="71">
        <f>SUM(B280:B281)</f>
        <v>780</v>
      </c>
      <c r="C279" s="71">
        <f>SUM(C280:C281)</f>
        <v>760</v>
      </c>
      <c r="D279" s="72">
        <f t="shared" si="14"/>
        <v>-2.56410256410257</v>
      </c>
    </row>
    <row r="280" ht="24.6" customHeight="1" spans="1:4">
      <c r="A280" s="73" t="s">
        <v>52</v>
      </c>
      <c r="B280" s="71">
        <v>532</v>
      </c>
      <c r="C280" s="71">
        <v>540</v>
      </c>
      <c r="D280" s="72">
        <f t="shared" si="14"/>
        <v>1.50375939849626</v>
      </c>
    </row>
    <row r="281" ht="24.6" customHeight="1" spans="1:4">
      <c r="A281" s="73" t="s">
        <v>53</v>
      </c>
      <c r="B281" s="71">
        <v>248</v>
      </c>
      <c r="C281" s="71">
        <v>220</v>
      </c>
      <c r="D281" s="72">
        <f t="shared" si="14"/>
        <v>-11.2903225806452</v>
      </c>
    </row>
    <row r="282" ht="24.6" customHeight="1" spans="1:4">
      <c r="A282" s="68" t="s">
        <v>271</v>
      </c>
      <c r="B282" s="71">
        <f>SUM(B283:B284)</f>
        <v>721</v>
      </c>
      <c r="C282" s="71">
        <f>SUM(C283:C284)</f>
        <v>710</v>
      </c>
      <c r="D282" s="72">
        <f t="shared" si="14"/>
        <v>-1.52565880721221</v>
      </c>
    </row>
    <row r="283" ht="24.6" customHeight="1" spans="1:4">
      <c r="A283" s="73" t="s">
        <v>272</v>
      </c>
      <c r="B283" s="71">
        <v>637</v>
      </c>
      <c r="C283" s="71">
        <v>630</v>
      </c>
      <c r="D283" s="72">
        <f t="shared" si="14"/>
        <v>-1.09890109890109</v>
      </c>
    </row>
    <row r="284" ht="24.6" customHeight="1" spans="1:4">
      <c r="A284" s="73" t="s">
        <v>273</v>
      </c>
      <c r="B284" s="71">
        <v>84</v>
      </c>
      <c r="C284" s="71">
        <v>80</v>
      </c>
      <c r="D284" s="72">
        <f t="shared" si="14"/>
        <v>-4.76190476190477</v>
      </c>
    </row>
    <row r="285" ht="24.6" customHeight="1" spans="1:4">
      <c r="A285" s="68" t="s">
        <v>274</v>
      </c>
      <c r="B285" s="71">
        <f>SUM(B286:B287)</f>
        <v>25</v>
      </c>
      <c r="C285" s="71">
        <f>SUM(C286:C287)</f>
        <v>28</v>
      </c>
      <c r="D285" s="72">
        <f t="shared" si="14"/>
        <v>12</v>
      </c>
    </row>
    <row r="286" ht="24.6" customHeight="1" spans="1:4">
      <c r="A286" s="73" t="s">
        <v>275</v>
      </c>
      <c r="B286" s="71">
        <v>17</v>
      </c>
      <c r="C286" s="71">
        <v>20</v>
      </c>
      <c r="D286" s="72">
        <f t="shared" si="14"/>
        <v>17.6470588235294</v>
      </c>
    </row>
    <row r="287" ht="24.6" customHeight="1" spans="1:4">
      <c r="A287" s="73" t="s">
        <v>276</v>
      </c>
      <c r="B287" s="71">
        <v>8</v>
      </c>
      <c r="C287" s="71">
        <v>8</v>
      </c>
      <c r="D287" s="72">
        <f t="shared" si="14"/>
        <v>0</v>
      </c>
    </row>
    <row r="288" ht="24.6" customHeight="1" spans="1:4">
      <c r="A288" s="74" t="s">
        <v>423</v>
      </c>
      <c r="B288" s="71">
        <f>B289</f>
        <v>41</v>
      </c>
      <c r="C288" s="71">
        <f>C289</f>
        <v>40</v>
      </c>
      <c r="D288" s="72">
        <f t="shared" si="14"/>
        <v>-2.4390243902439</v>
      </c>
    </row>
    <row r="289" ht="24.6" customHeight="1" spans="1:4">
      <c r="A289" s="75" t="s">
        <v>424</v>
      </c>
      <c r="B289" s="71">
        <v>41</v>
      </c>
      <c r="C289" s="71">
        <v>40</v>
      </c>
      <c r="D289" s="72">
        <f t="shared" si="14"/>
        <v>-2.4390243902439</v>
      </c>
    </row>
    <row r="290" ht="24.6" customHeight="1" spans="1:4">
      <c r="A290" s="74" t="s">
        <v>425</v>
      </c>
      <c r="B290" s="71">
        <f>B291</f>
        <v>8523</v>
      </c>
      <c r="C290" s="71">
        <f>C291</f>
        <v>8962</v>
      </c>
      <c r="D290" s="72">
        <f t="shared" si="14"/>
        <v>5.15076850874105</v>
      </c>
    </row>
    <row r="291" ht="24.6" customHeight="1" spans="1:4">
      <c r="A291" s="75" t="s">
        <v>426</v>
      </c>
      <c r="B291" s="71">
        <v>8523</v>
      </c>
      <c r="C291" s="71">
        <v>8962</v>
      </c>
      <c r="D291" s="72">
        <f t="shared" si="14"/>
        <v>5.15076850874105</v>
      </c>
    </row>
    <row r="292" ht="24.6" customHeight="1" spans="1:4">
      <c r="A292" s="68" t="s">
        <v>281</v>
      </c>
      <c r="B292" s="71">
        <f>B293+B298+B300+B302</f>
        <v>43650</v>
      </c>
      <c r="C292" s="71">
        <f>C293+C298+C300+C302</f>
        <v>30410</v>
      </c>
      <c r="D292" s="72">
        <f t="shared" si="14"/>
        <v>-30.3321878579611</v>
      </c>
    </row>
    <row r="293" ht="24.6" customHeight="1" spans="1:4">
      <c r="A293" s="68" t="s">
        <v>282</v>
      </c>
      <c r="B293" s="71">
        <f>SUM(B294:B297)</f>
        <v>21467</v>
      </c>
      <c r="C293" s="71">
        <f>SUM(C294:C297)</f>
        <v>21162</v>
      </c>
      <c r="D293" s="72">
        <f t="shared" ref="D293:D308" si="17">C293/B293*100-100</f>
        <v>-1.42078539153118</v>
      </c>
    </row>
    <row r="294" ht="24.6" customHeight="1" spans="1:4">
      <c r="A294" s="73" t="s">
        <v>52</v>
      </c>
      <c r="B294" s="71">
        <v>3031</v>
      </c>
      <c r="C294" s="71">
        <v>2900</v>
      </c>
      <c r="D294" s="72">
        <f t="shared" si="17"/>
        <v>-4.32200593863411</v>
      </c>
    </row>
    <row r="295" ht="24.6" customHeight="1" spans="1:4">
      <c r="A295" s="73" t="s">
        <v>53</v>
      </c>
      <c r="B295" s="71">
        <v>1754</v>
      </c>
      <c r="C295" s="71">
        <v>1600</v>
      </c>
      <c r="D295" s="72">
        <f t="shared" si="17"/>
        <v>-8.77993158494868</v>
      </c>
    </row>
    <row r="296" ht="24.6" customHeight="1" spans="1:4">
      <c r="A296" s="73" t="s">
        <v>283</v>
      </c>
      <c r="B296" s="71">
        <v>320</v>
      </c>
      <c r="C296" s="71">
        <v>300</v>
      </c>
      <c r="D296" s="72">
        <f t="shared" si="17"/>
        <v>-6.25</v>
      </c>
    </row>
    <row r="297" ht="24.6" customHeight="1" spans="1:4">
      <c r="A297" s="73" t="s">
        <v>284</v>
      </c>
      <c r="B297" s="71">
        <v>16362</v>
      </c>
      <c r="C297" s="71">
        <v>16362</v>
      </c>
      <c r="D297" s="72">
        <f t="shared" si="17"/>
        <v>0</v>
      </c>
    </row>
    <row r="298" ht="24.6" customHeight="1" spans="1:4">
      <c r="A298" s="68" t="s">
        <v>285</v>
      </c>
      <c r="B298" s="71">
        <f>SUM(B299:B299)</f>
        <v>528</v>
      </c>
      <c r="C298" s="71">
        <f>SUM(C299:C299)</f>
        <v>500</v>
      </c>
      <c r="D298" s="72">
        <f t="shared" si="17"/>
        <v>-5.3030303030303</v>
      </c>
    </row>
    <row r="299" ht="24.6" customHeight="1" spans="1:4">
      <c r="A299" s="73" t="s">
        <v>286</v>
      </c>
      <c r="B299" s="71">
        <v>528</v>
      </c>
      <c r="C299" s="71">
        <v>500</v>
      </c>
      <c r="D299" s="72">
        <f t="shared" si="17"/>
        <v>-5.3030303030303</v>
      </c>
    </row>
    <row r="300" ht="24.6" customHeight="1" spans="1:4">
      <c r="A300" s="74" t="s">
        <v>427</v>
      </c>
      <c r="B300" s="71">
        <f>B301</f>
        <v>3211</v>
      </c>
      <c r="C300" s="71">
        <f>C301</f>
        <v>2800</v>
      </c>
      <c r="D300" s="72">
        <f t="shared" si="17"/>
        <v>-12.799750856431</v>
      </c>
    </row>
    <row r="301" ht="24.6" customHeight="1" spans="1:4">
      <c r="A301" s="75" t="s">
        <v>428</v>
      </c>
      <c r="B301" s="71">
        <v>3211</v>
      </c>
      <c r="C301" s="71">
        <v>2800</v>
      </c>
      <c r="D301" s="72">
        <f t="shared" si="17"/>
        <v>-12.799750856431</v>
      </c>
    </row>
    <row r="302" ht="24.6" customHeight="1" spans="1:4">
      <c r="A302" s="74" t="s">
        <v>429</v>
      </c>
      <c r="B302" s="71">
        <f>B303</f>
        <v>18444</v>
      </c>
      <c r="C302" s="71">
        <f>C303</f>
        <v>5948</v>
      </c>
      <c r="D302" s="72">
        <f t="shared" si="17"/>
        <v>-67.7510301453047</v>
      </c>
    </row>
    <row r="303" ht="24.6" customHeight="1" spans="1:4">
      <c r="A303" s="75" t="s">
        <v>430</v>
      </c>
      <c r="B303" s="71">
        <v>18444</v>
      </c>
      <c r="C303" s="71">
        <v>5948</v>
      </c>
      <c r="D303" s="72">
        <f t="shared" si="17"/>
        <v>-67.7510301453047</v>
      </c>
    </row>
    <row r="304" ht="24.6" customHeight="1" spans="1:4">
      <c r="A304" s="68" t="s">
        <v>291</v>
      </c>
      <c r="B304" s="71">
        <f>B305+B314+B317+B323+B327+B330+B321</f>
        <v>123311</v>
      </c>
      <c r="C304" s="71">
        <f>C305+C314+C317+C323+C327+C330+C321</f>
        <v>83500</v>
      </c>
      <c r="D304" s="72">
        <f t="shared" si="17"/>
        <v>-32.2850353983019</v>
      </c>
    </row>
    <row r="305" ht="24.6" customHeight="1" spans="1:4">
      <c r="A305" s="68" t="s">
        <v>292</v>
      </c>
      <c r="B305" s="71">
        <f>SUM(B306:B313)</f>
        <v>68591</v>
      </c>
      <c r="C305" s="71">
        <f>SUM(C306:C313)</f>
        <v>40857</v>
      </c>
      <c r="D305" s="72">
        <f t="shared" si="17"/>
        <v>-40.4338761645114</v>
      </c>
    </row>
    <row r="306" ht="24.6" customHeight="1" spans="1:4">
      <c r="A306" s="73" t="s">
        <v>52</v>
      </c>
      <c r="B306" s="71">
        <v>3683</v>
      </c>
      <c r="C306" s="71">
        <v>3600</v>
      </c>
      <c r="D306" s="72">
        <f t="shared" si="17"/>
        <v>-2.2535976106435</v>
      </c>
    </row>
    <row r="307" ht="24.6" customHeight="1" spans="1:4">
      <c r="A307" s="73" t="s">
        <v>53</v>
      </c>
      <c r="B307" s="71">
        <v>192</v>
      </c>
      <c r="C307" s="71">
        <v>150</v>
      </c>
      <c r="D307" s="72">
        <f t="shared" si="17"/>
        <v>-21.875</v>
      </c>
    </row>
    <row r="308" ht="24.6" customHeight="1" spans="1:4">
      <c r="A308" s="73" t="s">
        <v>293</v>
      </c>
      <c r="B308" s="71">
        <v>91</v>
      </c>
      <c r="C308" s="71">
        <v>90</v>
      </c>
      <c r="D308" s="72">
        <f t="shared" si="17"/>
        <v>-1.09890109890109</v>
      </c>
    </row>
    <row r="309" ht="24.6" customHeight="1" spans="1:4">
      <c r="A309" s="76" t="s">
        <v>294</v>
      </c>
      <c r="B309" s="71">
        <v>1</v>
      </c>
      <c r="C309" s="71"/>
      <c r="D309" s="72"/>
    </row>
    <row r="310" ht="24.6" customHeight="1" spans="1:4">
      <c r="A310" s="76" t="s">
        <v>295</v>
      </c>
      <c r="B310" s="71">
        <v>9</v>
      </c>
      <c r="C310" s="71">
        <v>10</v>
      </c>
      <c r="D310" s="72">
        <f t="shared" ref="D310:D334" si="18">C310/B310*100-100</f>
        <v>11.1111111111111</v>
      </c>
    </row>
    <row r="311" ht="24.6" customHeight="1" spans="1:4">
      <c r="A311" s="73" t="s">
        <v>296</v>
      </c>
      <c r="B311" s="71">
        <v>19059</v>
      </c>
      <c r="C311" s="71">
        <v>12000</v>
      </c>
      <c r="D311" s="72">
        <f t="shared" si="18"/>
        <v>-37.0376200220368</v>
      </c>
    </row>
    <row r="312" ht="24.6" customHeight="1" spans="1:4">
      <c r="A312" s="73" t="s">
        <v>297</v>
      </c>
      <c r="B312" s="71">
        <v>7</v>
      </c>
      <c r="C312" s="71">
        <v>7</v>
      </c>
      <c r="D312" s="72">
        <f t="shared" si="18"/>
        <v>0</v>
      </c>
    </row>
    <row r="313" ht="24.6" customHeight="1" spans="1:4">
      <c r="A313" s="73" t="s">
        <v>298</v>
      </c>
      <c r="B313" s="71">
        <v>45549</v>
      </c>
      <c r="C313" s="71">
        <v>25000</v>
      </c>
      <c r="D313" s="72">
        <f t="shared" si="18"/>
        <v>-45.1140529978704</v>
      </c>
    </row>
    <row r="314" ht="24.6" customHeight="1" spans="1:4">
      <c r="A314" s="77" t="s">
        <v>299</v>
      </c>
      <c r="B314" s="71">
        <f>SUM(B315:B316)</f>
        <v>600</v>
      </c>
      <c r="C314" s="71">
        <f>SUM(C315:C316)</f>
        <v>590</v>
      </c>
      <c r="D314" s="72">
        <f t="shared" si="18"/>
        <v>-1.66666666666667</v>
      </c>
    </row>
    <row r="315" ht="24.6" customHeight="1" spans="1:4">
      <c r="A315" s="73" t="s">
        <v>300</v>
      </c>
      <c r="B315" s="71">
        <v>113</v>
      </c>
      <c r="C315" s="71">
        <v>110</v>
      </c>
      <c r="D315" s="72">
        <f t="shared" si="18"/>
        <v>-2.65486725663717</v>
      </c>
    </row>
    <row r="316" ht="24.6" customHeight="1" spans="1:4">
      <c r="A316" s="76" t="s">
        <v>301</v>
      </c>
      <c r="B316" s="71">
        <v>487</v>
      </c>
      <c r="C316" s="71">
        <v>480</v>
      </c>
      <c r="D316" s="72">
        <f t="shared" si="18"/>
        <v>-1.43737166324436</v>
      </c>
    </row>
    <row r="317" ht="24.6" customHeight="1" spans="1:4">
      <c r="A317" s="68" t="s">
        <v>302</v>
      </c>
      <c r="B317" s="71">
        <f>SUM(B318:B320)</f>
        <v>10330</v>
      </c>
      <c r="C317" s="71">
        <f>SUM(C318:C320)</f>
        <v>7020</v>
      </c>
      <c r="D317" s="72">
        <f t="shared" si="18"/>
        <v>-32.0425943852856</v>
      </c>
    </row>
    <row r="318" ht="24.6" customHeight="1" spans="1:4">
      <c r="A318" s="76" t="s">
        <v>303</v>
      </c>
      <c r="B318" s="71">
        <v>13</v>
      </c>
      <c r="C318" s="71">
        <v>10</v>
      </c>
      <c r="D318" s="72">
        <f t="shared" si="18"/>
        <v>-23.0769230769231</v>
      </c>
    </row>
    <row r="319" ht="24.6" customHeight="1" spans="1:4">
      <c r="A319" s="73" t="s">
        <v>304</v>
      </c>
      <c r="B319" s="71">
        <v>9</v>
      </c>
      <c r="C319" s="71">
        <v>10</v>
      </c>
      <c r="D319" s="72">
        <f t="shared" si="18"/>
        <v>11.1111111111111</v>
      </c>
    </row>
    <row r="320" ht="24.6" customHeight="1" spans="1:4">
      <c r="A320" s="73" t="s">
        <v>306</v>
      </c>
      <c r="B320" s="71">
        <v>10308</v>
      </c>
      <c r="C320" s="71">
        <v>7000</v>
      </c>
      <c r="D320" s="72">
        <f t="shared" si="18"/>
        <v>-32.0915793558401</v>
      </c>
    </row>
    <row r="321" ht="27" customHeight="1" spans="1:4">
      <c r="A321" s="74" t="s">
        <v>307</v>
      </c>
      <c r="B321" s="71">
        <f>SUM(B322)</f>
        <v>2119</v>
      </c>
      <c r="C321" s="71">
        <f>SUM(C322)</f>
        <v>2000</v>
      </c>
      <c r="D321" s="72">
        <f t="shared" si="18"/>
        <v>-5.61585653610194</v>
      </c>
    </row>
    <row r="322" ht="27" customHeight="1" spans="1:4">
      <c r="A322" s="75" t="s">
        <v>308</v>
      </c>
      <c r="B322" s="71">
        <v>2119</v>
      </c>
      <c r="C322" s="71">
        <v>2000</v>
      </c>
      <c r="D322" s="72">
        <f t="shared" si="18"/>
        <v>-5.61585653610194</v>
      </c>
    </row>
    <row r="323" ht="27" customHeight="1" spans="1:4">
      <c r="A323" s="77" t="s">
        <v>309</v>
      </c>
      <c r="B323" s="71">
        <f>SUM(B324:B326)</f>
        <v>2125</v>
      </c>
      <c r="C323" s="71">
        <f>SUM(C324:C326)</f>
        <v>2030</v>
      </c>
      <c r="D323" s="72">
        <f t="shared" si="18"/>
        <v>-4.47058823529412</v>
      </c>
    </row>
    <row r="324" ht="27" customHeight="1" spans="1:4">
      <c r="A324" s="73" t="s">
        <v>310</v>
      </c>
      <c r="B324" s="71">
        <v>1268</v>
      </c>
      <c r="C324" s="71">
        <v>1200</v>
      </c>
      <c r="D324" s="72">
        <f t="shared" si="18"/>
        <v>-5.3627760252366</v>
      </c>
    </row>
    <row r="325" ht="27" customHeight="1" spans="1:4">
      <c r="A325" s="73" t="s">
        <v>311</v>
      </c>
      <c r="B325" s="71">
        <v>727</v>
      </c>
      <c r="C325" s="71">
        <v>700</v>
      </c>
      <c r="D325" s="72">
        <f t="shared" si="18"/>
        <v>-3.71389270976617</v>
      </c>
    </row>
    <row r="326" ht="27" customHeight="1" spans="1:4">
      <c r="A326" s="73" t="s">
        <v>312</v>
      </c>
      <c r="B326" s="71">
        <v>130</v>
      </c>
      <c r="C326" s="71">
        <v>130</v>
      </c>
      <c r="D326" s="72">
        <f t="shared" si="18"/>
        <v>0</v>
      </c>
    </row>
    <row r="327" ht="27" customHeight="1" spans="1:4">
      <c r="A327" s="68" t="s">
        <v>313</v>
      </c>
      <c r="B327" s="71">
        <f>SUM(B328:B329)</f>
        <v>157</v>
      </c>
      <c r="C327" s="71">
        <f>SUM(C328:C329)</f>
        <v>105</v>
      </c>
      <c r="D327" s="72">
        <f t="shared" si="18"/>
        <v>-33.1210191082803</v>
      </c>
    </row>
    <row r="328" ht="27" customHeight="1" spans="1:4">
      <c r="A328" s="73" t="s">
        <v>314</v>
      </c>
      <c r="B328" s="71">
        <v>9</v>
      </c>
      <c r="C328" s="71">
        <v>5</v>
      </c>
      <c r="D328" s="72">
        <f t="shared" si="18"/>
        <v>-44.4444444444444</v>
      </c>
    </row>
    <row r="329" ht="27" customHeight="1" spans="1:4">
      <c r="A329" s="73" t="s">
        <v>315</v>
      </c>
      <c r="B329" s="71">
        <v>148</v>
      </c>
      <c r="C329" s="71">
        <v>100</v>
      </c>
      <c r="D329" s="72">
        <f t="shared" si="18"/>
        <v>-32.4324324324324</v>
      </c>
    </row>
    <row r="330" ht="27" customHeight="1" spans="1:4">
      <c r="A330" s="74" t="s">
        <v>431</v>
      </c>
      <c r="B330" s="71">
        <f>SUM(B331:B331)</f>
        <v>39389</v>
      </c>
      <c r="C330" s="71">
        <f>SUM(C331:C331)</f>
        <v>30898</v>
      </c>
      <c r="D330" s="72">
        <f t="shared" si="18"/>
        <v>-21.5567798116225</v>
      </c>
    </row>
    <row r="331" ht="27" customHeight="1" spans="1:4">
      <c r="A331" s="75" t="s">
        <v>432</v>
      </c>
      <c r="B331" s="71">
        <v>39389</v>
      </c>
      <c r="C331" s="71">
        <v>30898</v>
      </c>
      <c r="D331" s="72">
        <f t="shared" si="18"/>
        <v>-21.5567798116225</v>
      </c>
    </row>
    <row r="332" ht="27" customHeight="1" spans="1:4">
      <c r="A332" s="68" t="s">
        <v>318</v>
      </c>
      <c r="B332" s="71">
        <f>B333+B338+B342+B344</f>
        <v>36994</v>
      </c>
      <c r="C332" s="71">
        <f>C333+C338+C342+C344</f>
        <v>25000</v>
      </c>
      <c r="D332" s="72">
        <f t="shared" si="18"/>
        <v>-32.4214737525004</v>
      </c>
    </row>
    <row r="333" ht="27" customHeight="1" spans="1:4">
      <c r="A333" s="68" t="s">
        <v>319</v>
      </c>
      <c r="B333" s="71">
        <f>SUM(B334:B337)</f>
        <v>27560</v>
      </c>
      <c r="C333" s="71">
        <f>SUM(C334:C337)</f>
        <v>18870</v>
      </c>
      <c r="D333" s="72">
        <f t="shared" si="18"/>
        <v>-31.5312046444122</v>
      </c>
    </row>
    <row r="334" ht="27" customHeight="1" spans="1:4">
      <c r="A334" s="73" t="s">
        <v>52</v>
      </c>
      <c r="B334" s="71">
        <v>662</v>
      </c>
      <c r="C334" s="71">
        <v>660</v>
      </c>
      <c r="D334" s="72">
        <f t="shared" si="18"/>
        <v>-0.302114803625372</v>
      </c>
    </row>
    <row r="335" ht="27" customHeight="1" spans="1:4">
      <c r="A335" s="73" t="s">
        <v>320</v>
      </c>
      <c r="B335" s="71">
        <v>237</v>
      </c>
      <c r="C335" s="71">
        <v>250</v>
      </c>
      <c r="D335" s="72">
        <f t="shared" ref="D335:D347" si="19">C335/B335*100-100</f>
        <v>5.48523206751055</v>
      </c>
    </row>
    <row r="336" ht="27" customHeight="1" spans="1:4">
      <c r="A336" s="73" t="s">
        <v>321</v>
      </c>
      <c r="B336" s="71">
        <v>240</v>
      </c>
      <c r="C336" s="71">
        <v>240</v>
      </c>
      <c r="D336" s="72">
        <f t="shared" si="19"/>
        <v>0</v>
      </c>
    </row>
    <row r="337" ht="24.6" customHeight="1" spans="1:4">
      <c r="A337" s="73" t="s">
        <v>322</v>
      </c>
      <c r="B337" s="71">
        <v>26421</v>
      </c>
      <c r="C337" s="71">
        <v>17720</v>
      </c>
      <c r="D337" s="72">
        <f t="shared" si="19"/>
        <v>-32.9321373150146</v>
      </c>
    </row>
    <row r="338" ht="24.6" customHeight="1" spans="1:4">
      <c r="A338" s="68" t="s">
        <v>323</v>
      </c>
      <c r="B338" s="71">
        <f>SUM(B339:B341)</f>
        <v>31</v>
      </c>
      <c r="C338" s="71">
        <f>SUM(C339:C341)</f>
        <v>30</v>
      </c>
      <c r="D338" s="72">
        <f t="shared" si="19"/>
        <v>-3.2258064516129</v>
      </c>
    </row>
    <row r="339" ht="24.6" customHeight="1" spans="1:4">
      <c r="A339" s="73" t="s">
        <v>53</v>
      </c>
      <c r="B339" s="71">
        <v>2</v>
      </c>
      <c r="C339" s="71">
        <v>2</v>
      </c>
      <c r="D339" s="72">
        <f t="shared" si="19"/>
        <v>0</v>
      </c>
    </row>
    <row r="340" ht="24.6" customHeight="1" spans="1:4">
      <c r="A340" s="73" t="s">
        <v>324</v>
      </c>
      <c r="B340" s="71">
        <v>21</v>
      </c>
      <c r="C340" s="71">
        <v>20</v>
      </c>
      <c r="D340" s="72">
        <f t="shared" si="19"/>
        <v>-4.76190476190477</v>
      </c>
    </row>
    <row r="341" ht="24.6" customHeight="1" spans="1:4">
      <c r="A341" s="76" t="s">
        <v>325</v>
      </c>
      <c r="B341" s="78">
        <v>8</v>
      </c>
      <c r="C341" s="78">
        <v>8</v>
      </c>
      <c r="D341" s="72">
        <f t="shared" si="19"/>
        <v>0</v>
      </c>
    </row>
    <row r="342" ht="24.6" customHeight="1" spans="1:4">
      <c r="A342" s="77" t="s">
        <v>326</v>
      </c>
      <c r="B342" s="71">
        <f>SUM(B343:B343)</f>
        <v>3141</v>
      </c>
      <c r="C342" s="71">
        <f>SUM(C343:C343)</f>
        <v>0</v>
      </c>
      <c r="D342" s="72"/>
    </row>
    <row r="343" ht="24.6" customHeight="1" spans="1:4">
      <c r="A343" s="76" t="s">
        <v>327</v>
      </c>
      <c r="B343" s="71">
        <v>3141</v>
      </c>
      <c r="C343" s="71"/>
      <c r="D343" s="72"/>
    </row>
    <row r="344" ht="24.6" customHeight="1" spans="1:4">
      <c r="A344" s="74" t="s">
        <v>433</v>
      </c>
      <c r="B344" s="71">
        <f>SUM(B345:B346)</f>
        <v>6262</v>
      </c>
      <c r="C344" s="71">
        <f>SUM(C345:C346)</f>
        <v>6100</v>
      </c>
      <c r="D344" s="72">
        <f t="shared" si="19"/>
        <v>-2.58703289683807</v>
      </c>
    </row>
    <row r="345" ht="24.6" customHeight="1" spans="1:4">
      <c r="A345" s="73" t="s">
        <v>329</v>
      </c>
      <c r="B345" s="71">
        <v>580</v>
      </c>
      <c r="C345" s="71">
        <v>600</v>
      </c>
      <c r="D345" s="72">
        <f t="shared" si="19"/>
        <v>3.44827586206897</v>
      </c>
    </row>
    <row r="346" ht="24.6" customHeight="1" spans="1:4">
      <c r="A346" s="73" t="s">
        <v>330</v>
      </c>
      <c r="B346" s="71">
        <v>5682</v>
      </c>
      <c r="C346" s="71">
        <v>5500</v>
      </c>
      <c r="D346" s="72">
        <f t="shared" si="19"/>
        <v>-3.20309750087998</v>
      </c>
    </row>
    <row r="347" ht="24.6" customHeight="1" spans="1:4">
      <c r="A347" s="68" t="s">
        <v>331</v>
      </c>
      <c r="B347" s="71">
        <f>B350+B352+B348+B355</f>
        <v>14695</v>
      </c>
      <c r="C347" s="71">
        <f>C350+C352+C348+C355</f>
        <v>11400</v>
      </c>
      <c r="D347" s="72">
        <f t="shared" si="19"/>
        <v>-22.4225927186118</v>
      </c>
    </row>
    <row r="348" ht="24.6" customHeight="1" spans="1:4">
      <c r="A348" s="68" t="s">
        <v>332</v>
      </c>
      <c r="B348" s="71">
        <f>SUM(B349)</f>
        <v>10</v>
      </c>
      <c r="C348" s="71">
        <f>SUM(C349)</f>
        <v>0</v>
      </c>
      <c r="D348" s="72"/>
    </row>
    <row r="349" ht="24.6" customHeight="1" spans="1:4">
      <c r="A349" s="73" t="s">
        <v>333</v>
      </c>
      <c r="B349" s="71">
        <v>10</v>
      </c>
      <c r="C349" s="71"/>
      <c r="D349" s="72"/>
    </row>
    <row r="350" ht="24.6" customHeight="1" spans="1:4">
      <c r="A350" s="68" t="s">
        <v>334</v>
      </c>
      <c r="B350" s="71">
        <f>SUM(B351:B351)</f>
        <v>600</v>
      </c>
      <c r="C350" s="71">
        <f>SUM(C351:C351)</f>
        <v>600</v>
      </c>
      <c r="D350" s="72">
        <f t="shared" ref="D350:D364" si="20">C350/B350*100-100</f>
        <v>0</v>
      </c>
    </row>
    <row r="351" ht="24.6" customHeight="1" spans="1:4">
      <c r="A351" s="73" t="s">
        <v>335</v>
      </c>
      <c r="B351" s="71">
        <v>600</v>
      </c>
      <c r="C351" s="71">
        <v>600</v>
      </c>
      <c r="D351" s="72">
        <f t="shared" si="20"/>
        <v>0</v>
      </c>
    </row>
    <row r="352" ht="24.6" customHeight="1" spans="1:4">
      <c r="A352" s="68" t="s">
        <v>336</v>
      </c>
      <c r="B352" s="71">
        <f>SUM(B353:B354)</f>
        <v>13085</v>
      </c>
      <c r="C352" s="71">
        <f>SUM(C353:C354)</f>
        <v>9800</v>
      </c>
      <c r="D352" s="72">
        <f t="shared" si="20"/>
        <v>-25.1050821551395</v>
      </c>
    </row>
    <row r="353" ht="24.6" customHeight="1" spans="1:4">
      <c r="A353" s="73" t="s">
        <v>337</v>
      </c>
      <c r="B353" s="71">
        <v>32</v>
      </c>
      <c r="C353" s="71">
        <v>30</v>
      </c>
      <c r="D353" s="72">
        <f t="shared" si="20"/>
        <v>-6.25</v>
      </c>
    </row>
    <row r="354" ht="24.6" customHeight="1" spans="1:4">
      <c r="A354" s="73" t="s">
        <v>338</v>
      </c>
      <c r="B354" s="71">
        <v>13053</v>
      </c>
      <c r="C354" s="71">
        <v>9770</v>
      </c>
      <c r="D354" s="72">
        <f t="shared" si="20"/>
        <v>-25.1513062131311</v>
      </c>
    </row>
    <row r="355" ht="24.6" customHeight="1" spans="1:4">
      <c r="A355" s="68" t="s">
        <v>434</v>
      </c>
      <c r="B355" s="71">
        <f>SUM(B356)</f>
        <v>1000</v>
      </c>
      <c r="C355" s="71">
        <f>SUM(C356)</f>
        <v>1000</v>
      </c>
      <c r="D355" s="72">
        <f t="shared" si="20"/>
        <v>0</v>
      </c>
    </row>
    <row r="356" ht="24.6" customHeight="1" spans="1:4">
      <c r="A356" s="73" t="s">
        <v>435</v>
      </c>
      <c r="B356" s="71">
        <v>1000</v>
      </c>
      <c r="C356" s="71">
        <v>1000</v>
      </c>
      <c r="D356" s="72">
        <f t="shared" si="20"/>
        <v>0</v>
      </c>
    </row>
    <row r="357" ht="24.6" customHeight="1" spans="1:4">
      <c r="A357" s="68" t="s">
        <v>341</v>
      </c>
      <c r="B357" s="71">
        <f>B358+B362+B364</f>
        <v>2509</v>
      </c>
      <c r="C357" s="71">
        <f>C358+C362+C364</f>
        <v>2500</v>
      </c>
      <c r="D357" s="72">
        <f t="shared" si="20"/>
        <v>-0.358708648864095</v>
      </c>
    </row>
    <row r="358" ht="24.6" customHeight="1" spans="1:4">
      <c r="A358" s="68" t="s">
        <v>342</v>
      </c>
      <c r="B358" s="71">
        <f>SUM(B359:B361)</f>
        <v>1139</v>
      </c>
      <c r="C358" s="71">
        <f>SUM(C359:C361)</f>
        <v>1135</v>
      </c>
      <c r="D358" s="72">
        <f t="shared" si="20"/>
        <v>-0.351185250219487</v>
      </c>
    </row>
    <row r="359" ht="24.6" customHeight="1" spans="1:4">
      <c r="A359" s="73" t="s">
        <v>52</v>
      </c>
      <c r="B359" s="71">
        <v>266</v>
      </c>
      <c r="C359" s="71">
        <v>260</v>
      </c>
      <c r="D359" s="72">
        <f t="shared" si="20"/>
        <v>-2.25563909774436</v>
      </c>
    </row>
    <row r="360" ht="24.6" customHeight="1" spans="1:4">
      <c r="A360" s="73" t="s">
        <v>53</v>
      </c>
      <c r="B360" s="71">
        <v>40</v>
      </c>
      <c r="C360" s="71">
        <v>40</v>
      </c>
      <c r="D360" s="72">
        <f t="shared" si="20"/>
        <v>0</v>
      </c>
    </row>
    <row r="361" ht="24.6" customHeight="1" spans="1:4">
      <c r="A361" s="73" t="s">
        <v>343</v>
      </c>
      <c r="B361" s="71">
        <v>833</v>
      </c>
      <c r="C361" s="71">
        <v>835</v>
      </c>
      <c r="D361" s="72">
        <f t="shared" si="20"/>
        <v>0.240096038415373</v>
      </c>
    </row>
    <row r="362" ht="24.6" customHeight="1" spans="1:4">
      <c r="A362" s="68" t="s">
        <v>344</v>
      </c>
      <c r="B362" s="71">
        <f>SUM(B363:B363)</f>
        <v>315</v>
      </c>
      <c r="C362" s="71">
        <f>SUM(C363:C363)</f>
        <v>315</v>
      </c>
      <c r="D362" s="72">
        <f t="shared" si="20"/>
        <v>0</v>
      </c>
    </row>
    <row r="363" ht="24.6" customHeight="1" spans="1:4">
      <c r="A363" s="73" t="s">
        <v>345</v>
      </c>
      <c r="B363" s="71">
        <v>315</v>
      </c>
      <c r="C363" s="71">
        <v>315</v>
      </c>
      <c r="D363" s="72">
        <f t="shared" si="20"/>
        <v>0</v>
      </c>
    </row>
    <row r="364" ht="24.6" customHeight="1" spans="1:4">
      <c r="A364" s="74" t="s">
        <v>436</v>
      </c>
      <c r="B364" s="71">
        <f>SUM(B365:B365)</f>
        <v>1055</v>
      </c>
      <c r="C364" s="71">
        <f>SUM(C365:C365)</f>
        <v>1050</v>
      </c>
      <c r="D364" s="72">
        <f t="shared" si="20"/>
        <v>-0.473933649289108</v>
      </c>
    </row>
    <row r="365" ht="24.6" customHeight="1" spans="1:4">
      <c r="A365" s="75" t="s">
        <v>437</v>
      </c>
      <c r="B365" s="71">
        <v>1055</v>
      </c>
      <c r="C365" s="71">
        <v>1050</v>
      </c>
      <c r="D365" s="72">
        <f t="shared" ref="D365:D407" si="21">C365/B365*100-100</f>
        <v>-0.473933649289108</v>
      </c>
    </row>
    <row r="366" ht="24.6" customHeight="1" spans="1:4">
      <c r="A366" s="82" t="s">
        <v>438</v>
      </c>
      <c r="B366" s="71">
        <f>SUM(B367,B371,B375)</f>
        <v>6400</v>
      </c>
      <c r="C366" s="71">
        <f>SUM(C367,C371,C375)</f>
        <v>6300</v>
      </c>
      <c r="D366" s="72">
        <f t="shared" si="21"/>
        <v>-1.5625</v>
      </c>
    </row>
    <row r="367" ht="24.6" customHeight="1" spans="1:4">
      <c r="A367" s="77" t="s">
        <v>351</v>
      </c>
      <c r="B367" s="71">
        <f>SUM(B368:B370)</f>
        <v>834</v>
      </c>
      <c r="C367" s="71">
        <f>SUM(C368:C370)</f>
        <v>820</v>
      </c>
      <c r="D367" s="72">
        <f t="shared" si="21"/>
        <v>-1.67865707434053</v>
      </c>
    </row>
    <row r="368" ht="24.6" customHeight="1" spans="1:4">
      <c r="A368" s="73" t="s">
        <v>52</v>
      </c>
      <c r="B368" s="71">
        <v>743</v>
      </c>
      <c r="C368" s="71">
        <v>730</v>
      </c>
      <c r="D368" s="72">
        <f t="shared" si="21"/>
        <v>-1.74966352624494</v>
      </c>
    </row>
    <row r="369" ht="24.6" customHeight="1" spans="1:4">
      <c r="A369" s="73" t="s">
        <v>352</v>
      </c>
      <c r="B369" s="71">
        <v>82</v>
      </c>
      <c r="C369" s="71">
        <v>80</v>
      </c>
      <c r="D369" s="72">
        <f t="shared" si="21"/>
        <v>-2.4390243902439</v>
      </c>
    </row>
    <row r="370" ht="24.6" customHeight="1" spans="1:4">
      <c r="A370" s="76" t="s">
        <v>353</v>
      </c>
      <c r="B370" s="71">
        <v>9</v>
      </c>
      <c r="C370" s="71">
        <v>10</v>
      </c>
      <c r="D370" s="72">
        <f t="shared" si="21"/>
        <v>11.1111111111111</v>
      </c>
    </row>
    <row r="371" ht="24.6" customHeight="1" spans="1:4">
      <c r="A371" s="68" t="s">
        <v>354</v>
      </c>
      <c r="B371" s="71">
        <f>SUM(B372:B374)</f>
        <v>464</v>
      </c>
      <c r="C371" s="71">
        <f>SUM(C372:C374)</f>
        <v>460</v>
      </c>
      <c r="D371" s="72">
        <f t="shared" si="21"/>
        <v>-0.862068965517238</v>
      </c>
    </row>
    <row r="372" ht="24.6" customHeight="1" spans="1:4">
      <c r="A372" s="73" t="s">
        <v>52</v>
      </c>
      <c r="B372" s="71">
        <v>177</v>
      </c>
      <c r="C372" s="71">
        <v>180</v>
      </c>
      <c r="D372" s="72">
        <f t="shared" si="21"/>
        <v>1.69491525423729</v>
      </c>
    </row>
    <row r="373" ht="24.6" customHeight="1" spans="1:4">
      <c r="A373" s="73" t="s">
        <v>355</v>
      </c>
      <c r="B373" s="71">
        <v>82</v>
      </c>
      <c r="C373" s="71">
        <v>80</v>
      </c>
      <c r="D373" s="72">
        <f t="shared" si="21"/>
        <v>-2.4390243902439</v>
      </c>
    </row>
    <row r="374" ht="24.6" customHeight="1" spans="1:4">
      <c r="A374" s="73" t="s">
        <v>356</v>
      </c>
      <c r="B374" s="71">
        <v>205</v>
      </c>
      <c r="C374" s="71">
        <v>200</v>
      </c>
      <c r="D374" s="72">
        <f t="shared" si="21"/>
        <v>-2.4390243902439</v>
      </c>
    </row>
    <row r="375" ht="24.6" customHeight="1" spans="1:4">
      <c r="A375" s="77" t="s">
        <v>439</v>
      </c>
      <c r="B375" s="71">
        <f>B376</f>
        <v>5102</v>
      </c>
      <c r="C375" s="71">
        <f>C376</f>
        <v>5020</v>
      </c>
      <c r="D375" s="72">
        <f t="shared" si="21"/>
        <v>-1.60721285770286</v>
      </c>
    </row>
    <row r="376" ht="24.6" customHeight="1" spans="1:4">
      <c r="A376" s="76" t="s">
        <v>440</v>
      </c>
      <c r="B376" s="71">
        <v>5102</v>
      </c>
      <c r="C376" s="71">
        <v>5020</v>
      </c>
      <c r="D376" s="72">
        <f t="shared" si="21"/>
        <v>-1.60721285770286</v>
      </c>
    </row>
    <row r="377" ht="24.6" customHeight="1" spans="1:4">
      <c r="A377" s="82" t="s">
        <v>441</v>
      </c>
      <c r="B377" s="71">
        <f>SUM(B378,B382,B384)</f>
        <v>9990</v>
      </c>
      <c r="C377" s="71">
        <f>SUM(C378,C382,C384)</f>
        <v>9900</v>
      </c>
      <c r="D377" s="72">
        <f t="shared" si="21"/>
        <v>-0.900900900900908</v>
      </c>
    </row>
    <row r="378" ht="24.6" customHeight="1" spans="1:4">
      <c r="A378" s="68" t="s">
        <v>360</v>
      </c>
      <c r="B378" s="71">
        <f>SUM(B379:B381)</f>
        <v>722</v>
      </c>
      <c r="C378" s="71">
        <f>SUM(C379:C381)</f>
        <v>580</v>
      </c>
      <c r="D378" s="72">
        <f t="shared" si="21"/>
        <v>-19.6675900277008</v>
      </c>
    </row>
    <row r="379" ht="24.6" customHeight="1" spans="1:4">
      <c r="A379" s="73" t="s">
        <v>361</v>
      </c>
      <c r="B379" s="71">
        <v>30</v>
      </c>
      <c r="C379" s="71">
        <v>30</v>
      </c>
      <c r="D379" s="72">
        <f t="shared" si="21"/>
        <v>0</v>
      </c>
    </row>
    <row r="380" ht="24.6" customHeight="1" spans="1:4">
      <c r="A380" s="73" t="s">
        <v>362</v>
      </c>
      <c r="B380" s="71">
        <v>13</v>
      </c>
      <c r="C380" s="71">
        <v>50</v>
      </c>
      <c r="D380" s="72">
        <f t="shared" si="21"/>
        <v>284.615384615385</v>
      </c>
    </row>
    <row r="381" ht="24.6" customHeight="1" spans="1:4">
      <c r="A381" s="73" t="s">
        <v>363</v>
      </c>
      <c r="B381" s="71">
        <v>679</v>
      </c>
      <c r="C381" s="71">
        <v>500</v>
      </c>
      <c r="D381" s="72">
        <f t="shared" si="21"/>
        <v>-26.3622974963181</v>
      </c>
    </row>
    <row r="382" ht="24.6" customHeight="1" spans="1:4">
      <c r="A382" s="68" t="s">
        <v>364</v>
      </c>
      <c r="B382" s="71">
        <f>SUM(B383:B383)</f>
        <v>9018</v>
      </c>
      <c r="C382" s="71">
        <f>SUM(C383:C383)</f>
        <v>9070</v>
      </c>
      <c r="D382" s="72">
        <f t="shared" si="21"/>
        <v>0.576624528720345</v>
      </c>
    </row>
    <row r="383" ht="24.6" customHeight="1" spans="1:4">
      <c r="A383" s="73" t="s">
        <v>365</v>
      </c>
      <c r="B383" s="71">
        <v>9018</v>
      </c>
      <c r="C383" s="71">
        <v>9070</v>
      </c>
      <c r="D383" s="72">
        <f t="shared" si="21"/>
        <v>0.576624528720345</v>
      </c>
    </row>
    <row r="384" ht="24.6" customHeight="1" spans="1:4">
      <c r="A384" s="68" t="s">
        <v>366</v>
      </c>
      <c r="B384" s="71">
        <f>SUM(B385:B385)</f>
        <v>250</v>
      </c>
      <c r="C384" s="71">
        <f>SUM(C385:C385)</f>
        <v>250</v>
      </c>
      <c r="D384" s="72">
        <f t="shared" si="21"/>
        <v>0</v>
      </c>
    </row>
    <row r="385" ht="24.6" customHeight="1" spans="1:4">
      <c r="A385" s="73" t="s">
        <v>367</v>
      </c>
      <c r="B385" s="71">
        <v>250</v>
      </c>
      <c r="C385" s="71">
        <v>250</v>
      </c>
      <c r="D385" s="72">
        <f t="shared" si="21"/>
        <v>0</v>
      </c>
    </row>
    <row r="386" ht="24.6" customHeight="1" spans="1:4">
      <c r="A386" s="82" t="s">
        <v>442</v>
      </c>
      <c r="B386" s="71">
        <f>B387</f>
        <v>726</v>
      </c>
      <c r="C386" s="71">
        <f>C387</f>
        <v>830</v>
      </c>
      <c r="D386" s="72">
        <f t="shared" si="21"/>
        <v>14.3250688705234</v>
      </c>
    </row>
    <row r="387" ht="24.6" customHeight="1" spans="1:4">
      <c r="A387" s="68" t="s">
        <v>369</v>
      </c>
      <c r="B387" s="71">
        <f>SUM(B388:B389)</f>
        <v>726</v>
      </c>
      <c r="C387" s="71">
        <f>SUM(C388:C389)</f>
        <v>830</v>
      </c>
      <c r="D387" s="72">
        <f t="shared" si="21"/>
        <v>14.3250688705234</v>
      </c>
    </row>
    <row r="388" ht="24.6" customHeight="1" spans="1:4">
      <c r="A388" s="73" t="s">
        <v>370</v>
      </c>
      <c r="B388" s="71">
        <v>724</v>
      </c>
      <c r="C388" s="71">
        <v>828</v>
      </c>
      <c r="D388" s="72">
        <f t="shared" si="21"/>
        <v>14.3646408839779</v>
      </c>
    </row>
    <row r="389" ht="24.6" customHeight="1" spans="1:4">
      <c r="A389" s="73" t="s">
        <v>371</v>
      </c>
      <c r="B389" s="71">
        <v>2</v>
      </c>
      <c r="C389" s="71">
        <v>2</v>
      </c>
      <c r="D389" s="72">
        <f t="shared" si="21"/>
        <v>0</v>
      </c>
    </row>
    <row r="390" ht="24.6" customHeight="1" spans="1:4">
      <c r="A390" s="82" t="s">
        <v>443</v>
      </c>
      <c r="B390" s="71">
        <f>B391+B396+B400</f>
        <v>2666</v>
      </c>
      <c r="C390" s="71">
        <f>C391+C396+C400</f>
        <v>3300</v>
      </c>
      <c r="D390" s="72">
        <f t="shared" si="21"/>
        <v>23.7809452363091</v>
      </c>
    </row>
    <row r="391" ht="24.6" customHeight="1" spans="1:4">
      <c r="A391" s="77" t="s">
        <v>373</v>
      </c>
      <c r="B391" s="71">
        <f>SUM(B392:B395)</f>
        <v>938</v>
      </c>
      <c r="C391" s="71">
        <f>SUM(C392:C395)</f>
        <v>935</v>
      </c>
      <c r="D391" s="72">
        <f t="shared" si="21"/>
        <v>-0.319829424307045</v>
      </c>
    </row>
    <row r="392" ht="24.6" customHeight="1" spans="1:4">
      <c r="A392" s="76" t="s">
        <v>98</v>
      </c>
      <c r="B392" s="71">
        <v>498</v>
      </c>
      <c r="C392" s="71">
        <v>500</v>
      </c>
      <c r="D392" s="72">
        <f t="shared" si="21"/>
        <v>0.401606425702823</v>
      </c>
    </row>
    <row r="393" ht="24.6" customHeight="1" spans="1:4">
      <c r="A393" s="76" t="s">
        <v>99</v>
      </c>
      <c r="B393" s="71">
        <v>154</v>
      </c>
      <c r="C393" s="71">
        <v>150</v>
      </c>
      <c r="D393" s="72">
        <f t="shared" si="21"/>
        <v>-2.59740259740259</v>
      </c>
    </row>
    <row r="394" ht="24.6" customHeight="1" spans="1:4">
      <c r="A394" s="76" t="s">
        <v>374</v>
      </c>
      <c r="B394" s="71">
        <v>5</v>
      </c>
      <c r="C394" s="71">
        <v>5</v>
      </c>
      <c r="D394" s="72">
        <f t="shared" si="21"/>
        <v>0</v>
      </c>
    </row>
    <row r="395" ht="24.6" customHeight="1" spans="1:4">
      <c r="A395" s="76" t="s">
        <v>375</v>
      </c>
      <c r="B395" s="71">
        <v>281</v>
      </c>
      <c r="C395" s="71">
        <v>280</v>
      </c>
      <c r="D395" s="72">
        <f t="shared" si="21"/>
        <v>-0.355871886120994</v>
      </c>
    </row>
    <row r="396" ht="24.6" customHeight="1" spans="1:4">
      <c r="A396" s="77" t="s">
        <v>376</v>
      </c>
      <c r="B396" s="71">
        <f>SUM(B397:B399)</f>
        <v>1387</v>
      </c>
      <c r="C396" s="71">
        <f>SUM(C397:C399)</f>
        <v>2015</v>
      </c>
      <c r="D396" s="72">
        <f t="shared" si="21"/>
        <v>45.2775775054074</v>
      </c>
    </row>
    <row r="397" ht="24.6" customHeight="1" spans="1:4">
      <c r="A397" s="76" t="s">
        <v>98</v>
      </c>
      <c r="B397" s="71">
        <v>1148</v>
      </c>
      <c r="C397" s="71">
        <v>900</v>
      </c>
      <c r="D397" s="72">
        <f t="shared" si="21"/>
        <v>-21.602787456446</v>
      </c>
    </row>
    <row r="398" ht="24.6" customHeight="1" spans="1:4">
      <c r="A398" s="76" t="s">
        <v>377</v>
      </c>
      <c r="B398" s="71">
        <v>50</v>
      </c>
      <c r="C398" s="71">
        <v>50</v>
      </c>
      <c r="D398" s="72">
        <f t="shared" si="21"/>
        <v>0</v>
      </c>
    </row>
    <row r="399" ht="24.6" customHeight="1" spans="1:4">
      <c r="A399" s="76" t="s">
        <v>378</v>
      </c>
      <c r="B399" s="71">
        <v>189</v>
      </c>
      <c r="C399" s="71">
        <v>1065</v>
      </c>
      <c r="D399" s="72">
        <f t="shared" si="21"/>
        <v>463.492063492063</v>
      </c>
    </row>
    <row r="400" ht="24.6" customHeight="1" spans="1:4">
      <c r="A400" s="76" t="s">
        <v>444</v>
      </c>
      <c r="B400" s="71">
        <f>SUM(B401)</f>
        <v>341</v>
      </c>
      <c r="C400" s="71">
        <f>SUM(C401)</f>
        <v>350</v>
      </c>
      <c r="D400" s="72">
        <f t="shared" si="21"/>
        <v>2.63929618768329</v>
      </c>
    </row>
    <row r="401" ht="27" customHeight="1" spans="1:4">
      <c r="A401" s="76" t="s">
        <v>380</v>
      </c>
      <c r="B401" s="71">
        <v>341</v>
      </c>
      <c r="C401" s="71">
        <v>350</v>
      </c>
      <c r="D401" s="72">
        <f t="shared" si="21"/>
        <v>2.63929618768329</v>
      </c>
    </row>
    <row r="402" ht="27" customHeight="1" spans="1:4">
      <c r="A402" s="83" t="s">
        <v>445</v>
      </c>
      <c r="B402" s="71">
        <f t="shared" ref="B402:C406" si="22">B403</f>
        <v>297</v>
      </c>
      <c r="C402" s="71">
        <f t="shared" si="22"/>
        <v>100</v>
      </c>
      <c r="D402" s="72">
        <f t="shared" si="21"/>
        <v>-66.3299663299663</v>
      </c>
    </row>
    <row r="403" ht="27" customHeight="1" spans="1:4">
      <c r="A403" s="76" t="s">
        <v>446</v>
      </c>
      <c r="B403" s="71">
        <f t="shared" si="22"/>
        <v>297</v>
      </c>
      <c r="C403" s="71">
        <f t="shared" si="22"/>
        <v>100</v>
      </c>
      <c r="D403" s="72">
        <f t="shared" si="21"/>
        <v>-66.3299663299663</v>
      </c>
    </row>
    <row r="404" ht="27" customHeight="1" spans="1:4">
      <c r="A404" s="76" t="s">
        <v>447</v>
      </c>
      <c r="B404" s="71">
        <v>297</v>
      </c>
      <c r="C404" s="71">
        <v>100</v>
      </c>
      <c r="D404" s="72">
        <f t="shared" si="21"/>
        <v>-66.3299663299663</v>
      </c>
    </row>
    <row r="405" ht="27" customHeight="1" spans="1:4">
      <c r="A405" s="82" t="s">
        <v>448</v>
      </c>
      <c r="B405" s="71">
        <f t="shared" si="22"/>
        <v>10894</v>
      </c>
      <c r="C405" s="71">
        <f t="shared" si="22"/>
        <v>11500</v>
      </c>
      <c r="D405" s="72">
        <f t="shared" si="21"/>
        <v>5.56269506150176</v>
      </c>
    </row>
    <row r="406" ht="27" customHeight="1" spans="1:4">
      <c r="A406" s="76" t="s">
        <v>449</v>
      </c>
      <c r="B406" s="71">
        <f t="shared" si="22"/>
        <v>10894</v>
      </c>
      <c r="C406" s="71">
        <f t="shared" si="22"/>
        <v>11500</v>
      </c>
      <c r="D406" s="72">
        <f t="shared" si="21"/>
        <v>5.56269506150176</v>
      </c>
    </row>
    <row r="407" ht="27" customHeight="1" spans="1:4">
      <c r="A407" s="76" t="s">
        <v>386</v>
      </c>
      <c r="B407" s="71">
        <v>10894</v>
      </c>
      <c r="C407" s="71">
        <v>11500</v>
      </c>
      <c r="D407" s="72">
        <f t="shared" si="21"/>
        <v>5.56269506150176</v>
      </c>
    </row>
    <row r="408" ht="27" customHeight="1" spans="1:4">
      <c r="A408" s="82" t="s">
        <v>450</v>
      </c>
      <c r="B408" s="71">
        <f>B409</f>
        <v>8</v>
      </c>
      <c r="C408" s="71">
        <f>C409</f>
        <v>0</v>
      </c>
      <c r="D408" s="72"/>
    </row>
    <row r="409" ht="27" customHeight="1" spans="1:4">
      <c r="A409" s="76" t="s">
        <v>388</v>
      </c>
      <c r="B409" s="71">
        <v>8</v>
      </c>
      <c r="C409" s="71"/>
      <c r="D409" s="72"/>
    </row>
    <row r="410" ht="27" customHeight="1" spans="1:4">
      <c r="A410" s="76" t="s">
        <v>389</v>
      </c>
      <c r="B410" s="71">
        <f>SUM(B411:B416)</f>
        <v>22129</v>
      </c>
      <c r="C410" s="71">
        <f>SUM(C411:C416)</f>
        <v>40000</v>
      </c>
      <c r="D410" s="72"/>
    </row>
    <row r="411" ht="27" customHeight="1" spans="1:4">
      <c r="A411" s="76" t="s">
        <v>390</v>
      </c>
      <c r="B411" s="71">
        <v>14157</v>
      </c>
      <c r="C411" s="71">
        <v>14560</v>
      </c>
      <c r="D411" s="72"/>
    </row>
    <row r="412" ht="27" customHeight="1" spans="1:4">
      <c r="A412" s="76" t="s">
        <v>391</v>
      </c>
      <c r="B412" s="71"/>
      <c r="C412" s="71">
        <v>3800</v>
      </c>
      <c r="D412" s="72"/>
    </row>
    <row r="413" ht="27" customHeight="1" spans="1:4">
      <c r="A413" s="76" t="s">
        <v>392</v>
      </c>
      <c r="B413" s="71">
        <v>1030</v>
      </c>
      <c r="C413" s="71"/>
      <c r="D413" s="72"/>
    </row>
    <row r="414" ht="27" customHeight="1" spans="1:4">
      <c r="A414" s="76" t="s">
        <v>393</v>
      </c>
      <c r="B414" s="71">
        <v>6122</v>
      </c>
      <c r="C414" s="71">
        <v>5820</v>
      </c>
      <c r="D414" s="72"/>
    </row>
    <row r="415" ht="27" customHeight="1" spans="1:4">
      <c r="A415" s="76" t="s">
        <v>394</v>
      </c>
      <c r="B415" s="71">
        <v>820</v>
      </c>
      <c r="C415" s="71">
        <v>820</v>
      </c>
      <c r="D415" s="72"/>
    </row>
    <row r="416" ht="27" customHeight="1" spans="1:4">
      <c r="A416" s="76" t="s">
        <v>395</v>
      </c>
      <c r="B416" s="71"/>
      <c r="C416" s="71">
        <v>15000</v>
      </c>
      <c r="D416" s="72"/>
    </row>
    <row r="417" ht="27" customHeight="1" spans="1:4">
      <c r="A417" s="84" t="s">
        <v>396</v>
      </c>
      <c r="B417" s="69">
        <f>B5+B410</f>
        <v>474696</v>
      </c>
      <c r="C417" s="69">
        <f>C5+C410</f>
        <v>420000</v>
      </c>
      <c r="D417" s="72"/>
    </row>
    <row r="418" ht="27" customHeight="1"/>
    <row r="419" ht="27" customHeight="1"/>
    <row r="420" ht="27" customHeight="1"/>
    <row r="421" ht="27" customHeight="1"/>
  </sheetData>
  <mergeCells count="2">
    <mergeCell ref="A2:D2"/>
    <mergeCell ref="C3:D3"/>
  </mergeCells>
  <conditionalFormatting sqref="A159:A161 A106:A109 A125:A157 A9 A11 A112:A123 D4:D433">
    <cfRule type="cellIs" dxfId="0" priority="11" stopIfTrue="1" operator="equal">
      <formula>0</formula>
    </cfRule>
  </conditionalFormatting>
  <printOptions horizontalCentered="1"/>
  <pageMargins left="0.47" right="0.47" top="0.87" bottom="0.87" header="0.51" footer="0.79"/>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24"/>
  <sheetViews>
    <sheetView showZeros="0" zoomScale="120" zoomScaleNormal="120" workbookViewId="0">
      <pane ySplit="3" topLeftCell="A1218" activePane="bottomLeft" state="frozen"/>
      <selection/>
      <selection pane="bottomLeft" activeCell="E1232" sqref="E1232"/>
    </sheetView>
  </sheetViews>
  <sheetFormatPr defaultColWidth="9" defaultRowHeight="20.1" customHeight="1" outlineLevelCol="4"/>
  <cols>
    <col min="1" max="1" width="33.6" style="38" customWidth="1"/>
    <col min="2" max="4" width="12.5" style="39" customWidth="1"/>
    <col min="5" max="5" width="12.5" style="38" customWidth="1"/>
    <col min="6" max="16384" width="9" style="38"/>
  </cols>
  <sheetData>
    <row r="1" s="36" customFormat="1" ht="29.25" customHeight="1" spans="1:5">
      <c r="A1" s="40" t="s">
        <v>451</v>
      </c>
      <c r="B1" s="40"/>
      <c r="C1" s="40"/>
      <c r="D1" s="40"/>
      <c r="E1" s="40"/>
    </row>
    <row r="2" s="37" customFormat="1" ht="13.5" customHeight="1" spans="1:5">
      <c r="A2" s="41"/>
      <c r="B2" s="41"/>
      <c r="C2" s="41"/>
      <c r="D2" s="42" t="s">
        <v>1</v>
      </c>
      <c r="E2" s="42"/>
    </row>
    <row r="3" s="37" customFormat="1" ht="39" customHeight="1" spans="1:5">
      <c r="A3" s="43" t="s">
        <v>44</v>
      </c>
      <c r="B3" s="43" t="s">
        <v>452</v>
      </c>
      <c r="C3" s="44" t="s">
        <v>453</v>
      </c>
      <c r="D3" s="43" t="s">
        <v>454</v>
      </c>
      <c r="E3" s="45" t="s">
        <v>455</v>
      </c>
    </row>
    <row r="4" customHeight="1" spans="1:5">
      <c r="A4" s="46" t="s">
        <v>456</v>
      </c>
      <c r="B4" s="47">
        <v>970858</v>
      </c>
      <c r="C4" s="48">
        <v>820764</v>
      </c>
      <c r="D4" s="48">
        <v>861500</v>
      </c>
      <c r="E4" s="49">
        <f>D4/C4*100</f>
        <v>104.963180646325</v>
      </c>
    </row>
    <row r="5" customHeight="1" spans="1:5">
      <c r="A5" s="50" t="s">
        <v>457</v>
      </c>
      <c r="B5" s="47">
        <v>142176</v>
      </c>
      <c r="C5" s="48">
        <v>142176</v>
      </c>
      <c r="D5" s="48">
        <v>149300</v>
      </c>
      <c r="E5" s="49">
        <f t="shared" ref="E5:E68" si="0">D5/C5*100</f>
        <v>105.010690974567</v>
      </c>
    </row>
    <row r="6" customHeight="1" spans="1:5">
      <c r="A6" s="50" t="s">
        <v>458</v>
      </c>
      <c r="B6" s="51">
        <v>2376</v>
      </c>
      <c r="C6" s="48">
        <v>2376</v>
      </c>
      <c r="D6" s="48">
        <v>2495</v>
      </c>
      <c r="E6" s="49">
        <f t="shared" si="0"/>
        <v>105.008417508418</v>
      </c>
    </row>
    <row r="7" customHeight="1" spans="1:5">
      <c r="A7" s="50" t="s">
        <v>459</v>
      </c>
      <c r="B7" s="51">
        <v>1649</v>
      </c>
      <c r="C7" s="48">
        <v>1649</v>
      </c>
      <c r="D7" s="48">
        <v>1732</v>
      </c>
      <c r="E7" s="49">
        <f t="shared" si="0"/>
        <v>105.033353547605</v>
      </c>
    </row>
    <row r="8" customHeight="1" spans="1:5">
      <c r="A8" s="50" t="s">
        <v>460</v>
      </c>
      <c r="B8" s="51">
        <v>292</v>
      </c>
      <c r="C8" s="48">
        <v>292</v>
      </c>
      <c r="D8" s="48">
        <v>307</v>
      </c>
      <c r="E8" s="49">
        <f t="shared" si="0"/>
        <v>105.13698630137</v>
      </c>
    </row>
    <row r="9" customHeight="1" spans="1:5">
      <c r="A9" s="50" t="s">
        <v>461</v>
      </c>
      <c r="B9" s="51">
        <v>0</v>
      </c>
      <c r="C9" s="48">
        <v>0</v>
      </c>
      <c r="D9" s="48"/>
      <c r="E9" s="49" t="e">
        <f t="shared" si="0"/>
        <v>#DIV/0!</v>
      </c>
    </row>
    <row r="10" customHeight="1" spans="1:5">
      <c r="A10" s="50" t="s">
        <v>462</v>
      </c>
      <c r="B10" s="51">
        <v>240</v>
      </c>
      <c r="C10" s="48">
        <v>240</v>
      </c>
      <c r="D10" s="48">
        <v>252</v>
      </c>
      <c r="E10" s="49">
        <f t="shared" si="0"/>
        <v>105</v>
      </c>
    </row>
    <row r="11" customHeight="1" spans="1:5">
      <c r="A11" s="50" t="s">
        <v>463</v>
      </c>
      <c r="B11" s="51">
        <v>0</v>
      </c>
      <c r="C11" s="48">
        <v>0</v>
      </c>
      <c r="D11" s="48"/>
      <c r="E11" s="49" t="e">
        <f t="shared" si="0"/>
        <v>#DIV/0!</v>
      </c>
    </row>
    <row r="12" customHeight="1" spans="1:5">
      <c r="A12" s="50" t="s">
        <v>464</v>
      </c>
      <c r="B12" s="51">
        <v>60</v>
      </c>
      <c r="C12" s="48">
        <v>60</v>
      </c>
      <c r="D12" s="48">
        <v>63</v>
      </c>
      <c r="E12" s="49">
        <f t="shared" si="0"/>
        <v>105</v>
      </c>
    </row>
    <row r="13" customHeight="1" spans="1:5">
      <c r="A13" s="50" t="s">
        <v>465</v>
      </c>
      <c r="B13" s="51">
        <v>25</v>
      </c>
      <c r="C13" s="48">
        <v>25</v>
      </c>
      <c r="D13" s="48">
        <v>26</v>
      </c>
      <c r="E13" s="49">
        <f t="shared" si="0"/>
        <v>104</v>
      </c>
    </row>
    <row r="14" customHeight="1" spans="1:5">
      <c r="A14" s="50" t="s">
        <v>466</v>
      </c>
      <c r="B14" s="51">
        <v>100</v>
      </c>
      <c r="C14" s="48">
        <v>100</v>
      </c>
      <c r="D14" s="48">
        <v>105</v>
      </c>
      <c r="E14" s="49">
        <f t="shared" si="0"/>
        <v>105</v>
      </c>
    </row>
    <row r="15" customHeight="1" spans="1:5">
      <c r="A15" s="50" t="s">
        <v>467</v>
      </c>
      <c r="B15" s="51">
        <v>0</v>
      </c>
      <c r="C15" s="48">
        <v>0</v>
      </c>
      <c r="D15" s="48"/>
      <c r="E15" s="49" t="e">
        <f t="shared" si="0"/>
        <v>#DIV/0!</v>
      </c>
    </row>
    <row r="16" customHeight="1" spans="1:5">
      <c r="A16" s="46" t="s">
        <v>468</v>
      </c>
      <c r="B16" s="51">
        <v>0</v>
      </c>
      <c r="C16" s="48">
        <v>0</v>
      </c>
      <c r="D16" s="48"/>
      <c r="E16" s="49" t="e">
        <f t="shared" si="0"/>
        <v>#DIV/0!</v>
      </c>
    </row>
    <row r="17" customHeight="1" spans="1:5">
      <c r="A17" s="46" t="s">
        <v>469</v>
      </c>
      <c r="B17" s="51">
        <v>10</v>
      </c>
      <c r="C17" s="48">
        <v>10</v>
      </c>
      <c r="D17" s="48">
        <v>10</v>
      </c>
      <c r="E17" s="49">
        <f t="shared" si="0"/>
        <v>100</v>
      </c>
    </row>
    <row r="18" customHeight="1" spans="1:5">
      <c r="A18" s="52" t="s">
        <v>470</v>
      </c>
      <c r="B18" s="51">
        <v>2342</v>
      </c>
      <c r="C18" s="48">
        <v>2342</v>
      </c>
      <c r="D18" s="48">
        <v>2459</v>
      </c>
      <c r="E18" s="49">
        <f t="shared" si="0"/>
        <v>104.995730145175</v>
      </c>
    </row>
    <row r="19" customHeight="1" spans="1:5">
      <c r="A19" s="52" t="s">
        <v>459</v>
      </c>
      <c r="B19" s="51">
        <v>1634</v>
      </c>
      <c r="C19" s="48">
        <v>1634</v>
      </c>
      <c r="D19" s="48">
        <v>1715</v>
      </c>
      <c r="E19" s="49">
        <f t="shared" si="0"/>
        <v>104.957160342717</v>
      </c>
    </row>
    <row r="20" customHeight="1" spans="1:5">
      <c r="A20" s="52" t="s">
        <v>460</v>
      </c>
      <c r="B20" s="51">
        <v>351</v>
      </c>
      <c r="C20" s="48">
        <v>351</v>
      </c>
      <c r="D20" s="48">
        <v>370</v>
      </c>
      <c r="E20" s="49">
        <f t="shared" si="0"/>
        <v>105.413105413105</v>
      </c>
    </row>
    <row r="21" customHeight="1" spans="1:5">
      <c r="A21" s="52" t="s">
        <v>461</v>
      </c>
      <c r="B21" s="47">
        <v>0</v>
      </c>
      <c r="C21" s="48">
        <v>0</v>
      </c>
      <c r="D21" s="48"/>
      <c r="E21" s="49" t="e">
        <f t="shared" si="0"/>
        <v>#DIV/0!</v>
      </c>
    </row>
    <row r="22" customHeight="1" spans="1:5">
      <c r="A22" s="52" t="s">
        <v>471</v>
      </c>
      <c r="B22" s="51">
        <v>220</v>
      </c>
      <c r="C22" s="48">
        <v>220</v>
      </c>
      <c r="D22" s="48">
        <v>230</v>
      </c>
      <c r="E22" s="49">
        <f t="shared" si="0"/>
        <v>104.545454545455</v>
      </c>
    </row>
    <row r="23" customHeight="1" spans="1:5">
      <c r="A23" s="53" t="s">
        <v>472</v>
      </c>
      <c r="B23" s="51">
        <v>0</v>
      </c>
      <c r="C23" s="48">
        <v>0</v>
      </c>
      <c r="D23" s="48"/>
      <c r="E23" s="49" t="e">
        <f t="shared" si="0"/>
        <v>#DIV/0!</v>
      </c>
    </row>
    <row r="24" customHeight="1" spans="1:5">
      <c r="A24" s="53" t="s">
        <v>473</v>
      </c>
      <c r="B24" s="51">
        <v>137</v>
      </c>
      <c r="C24" s="48">
        <v>137</v>
      </c>
      <c r="D24" s="48">
        <v>144</v>
      </c>
      <c r="E24" s="49">
        <f t="shared" si="0"/>
        <v>105.109489051095</v>
      </c>
    </row>
    <row r="25" customHeight="1" spans="1:5">
      <c r="A25" s="53" t="s">
        <v>468</v>
      </c>
      <c r="B25" s="51">
        <v>0</v>
      </c>
      <c r="C25" s="48">
        <v>0</v>
      </c>
      <c r="D25" s="48"/>
      <c r="E25" s="49" t="e">
        <f t="shared" si="0"/>
        <v>#DIV/0!</v>
      </c>
    </row>
    <row r="26" customHeight="1" spans="1:5">
      <c r="A26" s="53" t="s">
        <v>474</v>
      </c>
      <c r="B26" s="51">
        <v>0</v>
      </c>
      <c r="C26" s="48">
        <v>0</v>
      </c>
      <c r="D26" s="48"/>
      <c r="E26" s="49" t="e">
        <f t="shared" si="0"/>
        <v>#DIV/0!</v>
      </c>
    </row>
    <row r="27" customHeight="1" spans="1:5">
      <c r="A27" s="53" t="s">
        <v>475</v>
      </c>
      <c r="B27" s="51">
        <v>62779</v>
      </c>
      <c r="C27" s="48">
        <v>62779</v>
      </c>
      <c r="D27" s="48">
        <v>65917</v>
      </c>
      <c r="E27" s="49">
        <f t="shared" si="0"/>
        <v>104.998486755125</v>
      </c>
    </row>
    <row r="28" customHeight="1" spans="1:5">
      <c r="A28" s="53" t="s">
        <v>459</v>
      </c>
      <c r="B28" s="51">
        <v>16748</v>
      </c>
      <c r="C28" s="48">
        <v>16748</v>
      </c>
      <c r="D28" s="48">
        <v>17585</v>
      </c>
      <c r="E28" s="49">
        <f t="shared" si="0"/>
        <v>104.997611655123</v>
      </c>
    </row>
    <row r="29" customHeight="1" spans="1:5">
      <c r="A29" s="53" t="s">
        <v>460</v>
      </c>
      <c r="B29" s="51">
        <v>43650</v>
      </c>
      <c r="C29" s="48">
        <v>43650</v>
      </c>
      <c r="D29" s="48">
        <v>45833</v>
      </c>
      <c r="E29" s="49">
        <f t="shared" si="0"/>
        <v>105.001145475372</v>
      </c>
    </row>
    <row r="30" customHeight="1" spans="1:5">
      <c r="A30" s="53" t="s">
        <v>461</v>
      </c>
      <c r="B30" s="51">
        <v>0</v>
      </c>
      <c r="C30" s="48">
        <v>0</v>
      </c>
      <c r="D30" s="48"/>
      <c r="E30" s="49" t="e">
        <f t="shared" si="0"/>
        <v>#DIV/0!</v>
      </c>
    </row>
    <row r="31" customHeight="1" spans="1:5">
      <c r="A31" s="53" t="s">
        <v>476</v>
      </c>
      <c r="B31" s="51">
        <v>0</v>
      </c>
      <c r="C31" s="48">
        <v>0</v>
      </c>
      <c r="D31" s="48"/>
      <c r="E31" s="49" t="e">
        <f t="shared" si="0"/>
        <v>#DIV/0!</v>
      </c>
    </row>
    <row r="32" customHeight="1" spans="1:5">
      <c r="A32" s="53" t="s">
        <v>477</v>
      </c>
      <c r="B32" s="51">
        <v>0</v>
      </c>
      <c r="C32" s="48">
        <v>0</v>
      </c>
      <c r="D32" s="48"/>
      <c r="E32" s="49" t="e">
        <f t="shared" si="0"/>
        <v>#DIV/0!</v>
      </c>
    </row>
    <row r="33" customHeight="1" spans="1:5">
      <c r="A33" s="53" t="s">
        <v>478</v>
      </c>
      <c r="B33" s="51">
        <v>388</v>
      </c>
      <c r="C33" s="48">
        <v>388</v>
      </c>
      <c r="D33" s="48">
        <v>407</v>
      </c>
      <c r="E33" s="49">
        <f t="shared" si="0"/>
        <v>104.896907216495</v>
      </c>
    </row>
    <row r="34" customHeight="1" spans="1:5">
      <c r="A34" s="54" t="s">
        <v>479</v>
      </c>
      <c r="B34" s="55">
        <v>0</v>
      </c>
      <c r="C34" s="55">
        <v>0</v>
      </c>
      <c r="D34" s="55"/>
      <c r="E34" s="49" t="e">
        <f t="shared" si="0"/>
        <v>#DIV/0!</v>
      </c>
    </row>
    <row r="35" customHeight="1" spans="1:5">
      <c r="A35" s="54" t="s">
        <v>480</v>
      </c>
      <c r="B35" s="55">
        <v>0</v>
      </c>
      <c r="C35" s="55">
        <v>0</v>
      </c>
      <c r="D35" s="55"/>
      <c r="E35" s="49" t="e">
        <f t="shared" si="0"/>
        <v>#DIV/0!</v>
      </c>
    </row>
    <row r="36" customHeight="1" spans="1:5">
      <c r="A36" s="54" t="s">
        <v>481</v>
      </c>
      <c r="B36" s="55">
        <v>0</v>
      </c>
      <c r="C36" s="55">
        <v>0</v>
      </c>
      <c r="D36" s="55"/>
      <c r="E36" s="49" t="e">
        <f t="shared" si="0"/>
        <v>#DIV/0!</v>
      </c>
    </row>
    <row r="37" customHeight="1" spans="1:5">
      <c r="A37" s="54" t="s">
        <v>468</v>
      </c>
      <c r="B37" s="55">
        <v>246</v>
      </c>
      <c r="C37" s="55">
        <v>246</v>
      </c>
      <c r="D37" s="55">
        <v>258</v>
      </c>
      <c r="E37" s="49">
        <f t="shared" si="0"/>
        <v>104.878048780488</v>
      </c>
    </row>
    <row r="38" customHeight="1" spans="1:5">
      <c r="A38" s="54" t="s">
        <v>482</v>
      </c>
      <c r="B38" s="55">
        <v>1747</v>
      </c>
      <c r="C38" s="55">
        <v>1747</v>
      </c>
      <c r="D38" s="55">
        <v>1834</v>
      </c>
      <c r="E38" s="49">
        <f t="shared" si="0"/>
        <v>104.979965655409</v>
      </c>
    </row>
    <row r="39" customHeight="1" spans="1:5">
      <c r="A39" s="54" t="s">
        <v>483</v>
      </c>
      <c r="B39" s="55">
        <v>4837</v>
      </c>
      <c r="C39" s="55">
        <v>4837</v>
      </c>
      <c r="D39" s="55">
        <v>5079</v>
      </c>
      <c r="E39" s="49">
        <f t="shared" si="0"/>
        <v>105.00310109572</v>
      </c>
    </row>
    <row r="40" customHeight="1" spans="1:5">
      <c r="A40" s="54" t="s">
        <v>459</v>
      </c>
      <c r="B40" s="55">
        <v>3454</v>
      </c>
      <c r="C40" s="55">
        <v>3454</v>
      </c>
      <c r="D40" s="55">
        <v>3626</v>
      </c>
      <c r="E40" s="49">
        <f t="shared" si="0"/>
        <v>104.979733642154</v>
      </c>
    </row>
    <row r="41" customHeight="1" spans="1:5">
      <c r="A41" s="54" t="s">
        <v>460</v>
      </c>
      <c r="B41" s="55">
        <v>942</v>
      </c>
      <c r="C41" s="55">
        <v>942</v>
      </c>
      <c r="D41" s="55">
        <v>990</v>
      </c>
      <c r="E41" s="49">
        <f t="shared" si="0"/>
        <v>105.095541401274</v>
      </c>
    </row>
    <row r="42" customHeight="1" spans="1:5">
      <c r="A42" s="54" t="s">
        <v>461</v>
      </c>
      <c r="B42" s="55">
        <v>0</v>
      </c>
      <c r="C42" s="55">
        <v>0</v>
      </c>
      <c r="D42" s="55"/>
      <c r="E42" s="49" t="e">
        <f t="shared" si="0"/>
        <v>#DIV/0!</v>
      </c>
    </row>
    <row r="43" customHeight="1" spans="1:5">
      <c r="A43" s="54" t="s">
        <v>484</v>
      </c>
      <c r="B43" s="55">
        <v>0</v>
      </c>
      <c r="C43" s="55">
        <v>0</v>
      </c>
      <c r="D43" s="55"/>
      <c r="E43" s="49" t="e">
        <f t="shared" si="0"/>
        <v>#DIV/0!</v>
      </c>
    </row>
    <row r="44" customHeight="1" spans="1:5">
      <c r="A44" s="54" t="s">
        <v>485</v>
      </c>
      <c r="B44" s="55">
        <v>0</v>
      </c>
      <c r="C44" s="55">
        <v>0</v>
      </c>
      <c r="D44" s="55"/>
      <c r="E44" s="49" t="e">
        <f t="shared" si="0"/>
        <v>#DIV/0!</v>
      </c>
    </row>
    <row r="45" customHeight="1" spans="1:5">
      <c r="A45" s="54" t="s">
        <v>486</v>
      </c>
      <c r="B45" s="55">
        <v>120</v>
      </c>
      <c r="C45" s="55">
        <v>120</v>
      </c>
      <c r="D45" s="55">
        <v>126</v>
      </c>
      <c r="E45" s="49">
        <f t="shared" si="0"/>
        <v>105</v>
      </c>
    </row>
    <row r="46" customHeight="1" spans="1:5">
      <c r="A46" s="54" t="s">
        <v>487</v>
      </c>
      <c r="B46" s="55">
        <v>115</v>
      </c>
      <c r="C46" s="55">
        <v>115</v>
      </c>
      <c r="D46" s="55">
        <v>121</v>
      </c>
      <c r="E46" s="49">
        <f t="shared" si="0"/>
        <v>105.217391304348</v>
      </c>
    </row>
    <row r="47" customHeight="1" spans="1:5">
      <c r="A47" s="54" t="s">
        <v>488</v>
      </c>
      <c r="B47" s="55">
        <v>92</v>
      </c>
      <c r="C47" s="55">
        <v>92</v>
      </c>
      <c r="D47" s="55">
        <v>96</v>
      </c>
      <c r="E47" s="49">
        <f t="shared" si="0"/>
        <v>104.347826086957</v>
      </c>
    </row>
    <row r="48" customHeight="1" spans="1:5">
      <c r="A48" s="54" t="s">
        <v>489</v>
      </c>
      <c r="B48" s="55">
        <v>0</v>
      </c>
      <c r="C48" s="55">
        <v>0</v>
      </c>
      <c r="D48" s="55"/>
      <c r="E48" s="49" t="e">
        <f t="shared" si="0"/>
        <v>#DIV/0!</v>
      </c>
    </row>
    <row r="49" customHeight="1" spans="1:5">
      <c r="A49" s="54" t="s">
        <v>468</v>
      </c>
      <c r="B49" s="55">
        <v>37</v>
      </c>
      <c r="C49" s="55">
        <v>37</v>
      </c>
      <c r="D49" s="55">
        <v>40</v>
      </c>
      <c r="E49" s="49">
        <f t="shared" si="0"/>
        <v>108.108108108108</v>
      </c>
    </row>
    <row r="50" customHeight="1" spans="1:5">
      <c r="A50" s="54" t="s">
        <v>490</v>
      </c>
      <c r="B50" s="55">
        <v>77</v>
      </c>
      <c r="C50" s="55">
        <v>77</v>
      </c>
      <c r="D50" s="55">
        <v>80</v>
      </c>
      <c r="E50" s="49">
        <f t="shared" si="0"/>
        <v>103.896103896104</v>
      </c>
    </row>
    <row r="51" customHeight="1" spans="1:5">
      <c r="A51" s="54" t="s">
        <v>491</v>
      </c>
      <c r="B51" s="55">
        <v>563</v>
      </c>
      <c r="C51" s="55">
        <v>563</v>
      </c>
      <c r="D51" s="55">
        <v>528</v>
      </c>
      <c r="E51" s="49">
        <f t="shared" si="0"/>
        <v>93.7833037300178</v>
      </c>
    </row>
    <row r="52" customHeight="1" spans="1:5">
      <c r="A52" s="54" t="s">
        <v>459</v>
      </c>
      <c r="B52" s="55">
        <v>284</v>
      </c>
      <c r="C52" s="55">
        <v>284</v>
      </c>
      <c r="D52" s="55">
        <v>298</v>
      </c>
      <c r="E52" s="49">
        <f t="shared" si="0"/>
        <v>104.929577464789</v>
      </c>
    </row>
    <row r="53" customHeight="1" spans="1:5">
      <c r="A53" s="54" t="s">
        <v>460</v>
      </c>
      <c r="B53" s="55">
        <v>60</v>
      </c>
      <c r="C53" s="55">
        <v>60</v>
      </c>
      <c r="D53" s="55"/>
      <c r="E53" s="49">
        <f t="shared" si="0"/>
        <v>0</v>
      </c>
    </row>
    <row r="54" customHeight="1" spans="1:5">
      <c r="A54" s="54" t="s">
        <v>461</v>
      </c>
      <c r="B54" s="55">
        <v>0</v>
      </c>
      <c r="C54" s="55">
        <v>0</v>
      </c>
      <c r="D54" s="55"/>
      <c r="E54" s="49" t="e">
        <f t="shared" si="0"/>
        <v>#DIV/0!</v>
      </c>
    </row>
    <row r="55" customHeight="1" spans="1:5">
      <c r="A55" s="54" t="s">
        <v>492</v>
      </c>
      <c r="B55" s="55">
        <v>0</v>
      </c>
      <c r="C55" s="55">
        <v>0</v>
      </c>
      <c r="D55" s="55"/>
      <c r="E55" s="49" t="e">
        <f t="shared" si="0"/>
        <v>#DIV/0!</v>
      </c>
    </row>
    <row r="56" customHeight="1" spans="1:5">
      <c r="A56" s="54" t="s">
        <v>493</v>
      </c>
      <c r="B56" s="55">
        <v>179</v>
      </c>
      <c r="C56" s="55">
        <v>179</v>
      </c>
      <c r="D56" s="55">
        <v>188</v>
      </c>
      <c r="E56" s="49">
        <f t="shared" si="0"/>
        <v>105.027932960894</v>
      </c>
    </row>
    <row r="57" customHeight="1" spans="1:5">
      <c r="A57" s="54" t="s">
        <v>494</v>
      </c>
      <c r="B57" s="55">
        <v>0</v>
      </c>
      <c r="C57" s="55">
        <v>0</v>
      </c>
      <c r="D57" s="55"/>
      <c r="E57" s="49" t="e">
        <f t="shared" si="0"/>
        <v>#DIV/0!</v>
      </c>
    </row>
    <row r="58" customHeight="1" spans="1:5">
      <c r="A58" s="54" t="s">
        <v>495</v>
      </c>
      <c r="B58" s="55">
        <v>40</v>
      </c>
      <c r="C58" s="55">
        <v>40</v>
      </c>
      <c r="D58" s="55">
        <v>42</v>
      </c>
      <c r="E58" s="49">
        <f t="shared" si="0"/>
        <v>105</v>
      </c>
    </row>
    <row r="59" customHeight="1" spans="1:5">
      <c r="A59" s="54" t="s">
        <v>496</v>
      </c>
      <c r="B59" s="55">
        <v>0</v>
      </c>
      <c r="C59" s="55">
        <v>0</v>
      </c>
      <c r="D59" s="55"/>
      <c r="E59" s="49" t="e">
        <f t="shared" si="0"/>
        <v>#DIV/0!</v>
      </c>
    </row>
    <row r="60" customHeight="1" spans="1:5">
      <c r="A60" s="54" t="s">
        <v>468</v>
      </c>
      <c r="B60" s="55">
        <v>0</v>
      </c>
      <c r="C60" s="55">
        <v>0</v>
      </c>
      <c r="D60" s="55"/>
      <c r="E60" s="49" t="e">
        <f t="shared" si="0"/>
        <v>#DIV/0!</v>
      </c>
    </row>
    <row r="61" customHeight="1" spans="1:5">
      <c r="A61" s="54" t="s">
        <v>497</v>
      </c>
      <c r="B61" s="55">
        <v>0</v>
      </c>
      <c r="C61" s="55">
        <v>0</v>
      </c>
      <c r="D61" s="55"/>
      <c r="E61" s="49" t="e">
        <f t="shared" si="0"/>
        <v>#DIV/0!</v>
      </c>
    </row>
    <row r="62" customHeight="1" spans="1:5">
      <c r="A62" s="54" t="s">
        <v>498</v>
      </c>
      <c r="B62" s="55">
        <v>5404</v>
      </c>
      <c r="C62" s="55">
        <v>5404</v>
      </c>
      <c r="D62" s="55">
        <v>5674</v>
      </c>
      <c r="E62" s="49">
        <f t="shared" si="0"/>
        <v>104.99629903775</v>
      </c>
    </row>
    <row r="63" customHeight="1" spans="1:5">
      <c r="A63" s="54" t="s">
        <v>459</v>
      </c>
      <c r="B63" s="55">
        <v>4383</v>
      </c>
      <c r="C63" s="55">
        <v>4383</v>
      </c>
      <c r="D63" s="55">
        <v>4602</v>
      </c>
      <c r="E63" s="49">
        <f t="shared" si="0"/>
        <v>104.996577686516</v>
      </c>
    </row>
    <row r="64" customHeight="1" spans="1:5">
      <c r="A64" s="54" t="s">
        <v>460</v>
      </c>
      <c r="B64" s="55">
        <v>923</v>
      </c>
      <c r="C64" s="55">
        <v>923</v>
      </c>
      <c r="D64" s="55">
        <v>969</v>
      </c>
      <c r="E64" s="49">
        <f t="shared" si="0"/>
        <v>104.98374864572</v>
      </c>
    </row>
    <row r="65" customHeight="1" spans="1:5">
      <c r="A65" s="54" t="s">
        <v>461</v>
      </c>
      <c r="B65" s="55">
        <v>0</v>
      </c>
      <c r="C65" s="55">
        <v>0</v>
      </c>
      <c r="D65" s="55"/>
      <c r="E65" s="49" t="e">
        <f t="shared" si="0"/>
        <v>#DIV/0!</v>
      </c>
    </row>
    <row r="66" customHeight="1" spans="1:5">
      <c r="A66" s="54" t="s">
        <v>499</v>
      </c>
      <c r="B66" s="55">
        <v>0</v>
      </c>
      <c r="C66" s="55">
        <v>0</v>
      </c>
      <c r="D66" s="55"/>
      <c r="E66" s="49" t="e">
        <f t="shared" si="0"/>
        <v>#DIV/0!</v>
      </c>
    </row>
    <row r="67" customHeight="1" spans="1:5">
      <c r="A67" s="54" t="s">
        <v>500</v>
      </c>
      <c r="B67" s="55">
        <v>0</v>
      </c>
      <c r="C67" s="55">
        <v>0</v>
      </c>
      <c r="D67" s="55"/>
      <c r="E67" s="49" t="e">
        <f t="shared" si="0"/>
        <v>#DIV/0!</v>
      </c>
    </row>
    <row r="68" customHeight="1" spans="1:5">
      <c r="A68" s="54" t="s">
        <v>501</v>
      </c>
      <c r="B68" s="55">
        <v>0</v>
      </c>
      <c r="C68" s="55">
        <v>0</v>
      </c>
      <c r="D68" s="55"/>
      <c r="E68" s="49" t="e">
        <f t="shared" si="0"/>
        <v>#DIV/0!</v>
      </c>
    </row>
    <row r="69" customHeight="1" spans="1:5">
      <c r="A69" s="54" t="s">
        <v>502</v>
      </c>
      <c r="B69" s="55">
        <v>12</v>
      </c>
      <c r="C69" s="55">
        <v>12</v>
      </c>
      <c r="D69" s="55">
        <v>13</v>
      </c>
      <c r="E69" s="49">
        <f t="shared" ref="E69:E132" si="1">D69/C69*100</f>
        <v>108.333333333333</v>
      </c>
    </row>
    <row r="70" customHeight="1" spans="1:5">
      <c r="A70" s="54" t="s">
        <v>503</v>
      </c>
      <c r="B70" s="55">
        <v>0</v>
      </c>
      <c r="C70" s="55">
        <v>0</v>
      </c>
      <c r="D70" s="55"/>
      <c r="E70" s="49" t="e">
        <f t="shared" si="1"/>
        <v>#DIV/0!</v>
      </c>
    </row>
    <row r="71" customHeight="1" spans="1:5">
      <c r="A71" s="54" t="s">
        <v>468</v>
      </c>
      <c r="B71" s="55">
        <v>0</v>
      </c>
      <c r="C71" s="55">
        <v>0</v>
      </c>
      <c r="D71" s="55"/>
      <c r="E71" s="49" t="e">
        <f t="shared" si="1"/>
        <v>#DIV/0!</v>
      </c>
    </row>
    <row r="72" customHeight="1" spans="1:5">
      <c r="A72" s="54" t="s">
        <v>504</v>
      </c>
      <c r="B72" s="55">
        <v>86</v>
      </c>
      <c r="C72" s="55">
        <v>86</v>
      </c>
      <c r="D72" s="55">
        <v>90</v>
      </c>
      <c r="E72" s="49">
        <f t="shared" si="1"/>
        <v>104.651162790698</v>
      </c>
    </row>
    <row r="73" customHeight="1" spans="1:5">
      <c r="A73" s="54" t="s">
        <v>505</v>
      </c>
      <c r="B73" s="55">
        <v>11759</v>
      </c>
      <c r="C73" s="55">
        <v>11759</v>
      </c>
      <c r="D73" s="55">
        <v>12347</v>
      </c>
      <c r="E73" s="49">
        <f t="shared" si="1"/>
        <v>105.000425206225</v>
      </c>
    </row>
    <row r="74" customHeight="1" spans="1:5">
      <c r="A74" s="54" t="s">
        <v>459</v>
      </c>
      <c r="B74" s="55">
        <v>5235</v>
      </c>
      <c r="C74" s="55">
        <v>5235</v>
      </c>
      <c r="D74" s="55">
        <v>5497</v>
      </c>
      <c r="E74" s="49">
        <f t="shared" si="1"/>
        <v>105.004775549188</v>
      </c>
    </row>
    <row r="75" customHeight="1" spans="1:5">
      <c r="A75" s="54" t="s">
        <v>460</v>
      </c>
      <c r="B75" s="55">
        <v>4179</v>
      </c>
      <c r="C75" s="55">
        <v>4179</v>
      </c>
      <c r="D75" s="55">
        <v>4387</v>
      </c>
      <c r="E75" s="49">
        <f t="shared" si="1"/>
        <v>104.977267288825</v>
      </c>
    </row>
    <row r="76" customHeight="1" spans="1:5">
      <c r="A76" s="54" t="s">
        <v>461</v>
      </c>
      <c r="B76" s="55">
        <v>0</v>
      </c>
      <c r="C76" s="55">
        <v>0</v>
      </c>
      <c r="D76" s="55"/>
      <c r="E76" s="49" t="e">
        <f t="shared" si="1"/>
        <v>#DIV/0!</v>
      </c>
    </row>
    <row r="77" customHeight="1" spans="1:5">
      <c r="A77" s="54" t="s">
        <v>506</v>
      </c>
      <c r="B77" s="55">
        <v>0</v>
      </c>
      <c r="C77" s="55">
        <v>0</v>
      </c>
      <c r="D77" s="55"/>
      <c r="E77" s="49" t="e">
        <f t="shared" si="1"/>
        <v>#DIV/0!</v>
      </c>
    </row>
    <row r="78" customHeight="1" spans="1:5">
      <c r="A78" s="54" t="s">
        <v>507</v>
      </c>
      <c r="B78" s="55">
        <v>0</v>
      </c>
      <c r="C78" s="55">
        <v>0</v>
      </c>
      <c r="D78" s="55"/>
      <c r="E78" s="49" t="e">
        <f t="shared" si="1"/>
        <v>#DIV/0!</v>
      </c>
    </row>
    <row r="79" customHeight="1" spans="1:5">
      <c r="A79" s="54" t="s">
        <v>508</v>
      </c>
      <c r="B79" s="55">
        <v>1590</v>
      </c>
      <c r="C79" s="55">
        <v>1590</v>
      </c>
      <c r="D79" s="55">
        <v>1669</v>
      </c>
      <c r="E79" s="49">
        <f t="shared" si="1"/>
        <v>104.96855345912</v>
      </c>
    </row>
    <row r="80" customHeight="1" spans="1:5">
      <c r="A80" s="54" t="s">
        <v>509</v>
      </c>
      <c r="B80" s="55">
        <v>130</v>
      </c>
      <c r="C80" s="55">
        <v>130</v>
      </c>
      <c r="D80" s="55">
        <v>136</v>
      </c>
      <c r="E80" s="49">
        <f t="shared" si="1"/>
        <v>104.615384615385</v>
      </c>
    </row>
    <row r="81" customHeight="1" spans="1:5">
      <c r="A81" s="54" t="s">
        <v>510</v>
      </c>
      <c r="B81" s="55">
        <v>436</v>
      </c>
      <c r="C81" s="55">
        <v>436</v>
      </c>
      <c r="D81" s="55">
        <v>458</v>
      </c>
      <c r="E81" s="49">
        <f t="shared" si="1"/>
        <v>105.045871559633</v>
      </c>
    </row>
    <row r="82" customHeight="1" spans="1:5">
      <c r="A82" s="54" t="s">
        <v>502</v>
      </c>
      <c r="B82" s="55">
        <v>0</v>
      </c>
      <c r="C82" s="55">
        <v>0</v>
      </c>
      <c r="D82" s="55"/>
      <c r="E82" s="49" t="e">
        <f t="shared" si="1"/>
        <v>#DIV/0!</v>
      </c>
    </row>
    <row r="83" customHeight="1" spans="1:5">
      <c r="A83" s="54" t="s">
        <v>468</v>
      </c>
      <c r="B83" s="55">
        <v>0</v>
      </c>
      <c r="C83" s="55">
        <v>0</v>
      </c>
      <c r="D83" s="55"/>
      <c r="E83" s="49" t="e">
        <f t="shared" si="1"/>
        <v>#DIV/0!</v>
      </c>
    </row>
    <row r="84" customHeight="1" spans="1:5">
      <c r="A84" s="54" t="s">
        <v>511</v>
      </c>
      <c r="B84" s="55">
        <v>189</v>
      </c>
      <c r="C84" s="55">
        <v>189</v>
      </c>
      <c r="D84" s="55">
        <v>200</v>
      </c>
      <c r="E84" s="49">
        <f t="shared" si="1"/>
        <v>105.820105820106</v>
      </c>
    </row>
    <row r="85" customHeight="1" spans="1:5">
      <c r="A85" s="54" t="s">
        <v>512</v>
      </c>
      <c r="B85" s="55">
        <v>1495</v>
      </c>
      <c r="C85" s="55">
        <v>1495</v>
      </c>
      <c r="D85" s="55">
        <v>1569</v>
      </c>
      <c r="E85" s="49">
        <f t="shared" si="1"/>
        <v>104.94983277592</v>
      </c>
    </row>
    <row r="86" customHeight="1" spans="1:5">
      <c r="A86" s="54" t="s">
        <v>459</v>
      </c>
      <c r="B86" s="55">
        <v>1089</v>
      </c>
      <c r="C86" s="55">
        <v>1089</v>
      </c>
      <c r="D86" s="55">
        <v>1143</v>
      </c>
      <c r="E86" s="49">
        <f t="shared" si="1"/>
        <v>104.95867768595</v>
      </c>
    </row>
    <row r="87" customHeight="1" spans="1:5">
      <c r="A87" s="54" t="s">
        <v>460</v>
      </c>
      <c r="B87" s="55">
        <v>267</v>
      </c>
      <c r="C87" s="55">
        <v>267</v>
      </c>
      <c r="D87" s="55">
        <v>280</v>
      </c>
      <c r="E87" s="49">
        <f t="shared" si="1"/>
        <v>104.868913857678</v>
      </c>
    </row>
    <row r="88" customHeight="1" spans="1:5">
      <c r="A88" s="54" t="s">
        <v>461</v>
      </c>
      <c r="B88" s="55">
        <v>0</v>
      </c>
      <c r="C88" s="55">
        <v>0</v>
      </c>
      <c r="D88" s="55"/>
      <c r="E88" s="49" t="e">
        <f t="shared" si="1"/>
        <v>#DIV/0!</v>
      </c>
    </row>
    <row r="89" customHeight="1" spans="1:5">
      <c r="A89" s="54" t="s">
        <v>513</v>
      </c>
      <c r="B89" s="55">
        <v>84</v>
      </c>
      <c r="C89" s="55">
        <v>84</v>
      </c>
      <c r="D89" s="55">
        <v>88</v>
      </c>
      <c r="E89" s="49">
        <f t="shared" si="1"/>
        <v>104.761904761905</v>
      </c>
    </row>
    <row r="90" customHeight="1" spans="1:5">
      <c r="A90" s="54" t="s">
        <v>514</v>
      </c>
      <c r="B90" s="55">
        <v>15</v>
      </c>
      <c r="C90" s="55">
        <v>15</v>
      </c>
      <c r="D90" s="55">
        <v>16</v>
      </c>
      <c r="E90" s="49">
        <f t="shared" si="1"/>
        <v>106.666666666667</v>
      </c>
    </row>
    <row r="91" customHeight="1" spans="1:5">
      <c r="A91" s="54" t="s">
        <v>502</v>
      </c>
      <c r="B91" s="55">
        <v>40</v>
      </c>
      <c r="C91" s="55">
        <v>40</v>
      </c>
      <c r="D91" s="55">
        <v>42</v>
      </c>
      <c r="E91" s="49">
        <f t="shared" si="1"/>
        <v>105</v>
      </c>
    </row>
    <row r="92" customHeight="1" spans="1:5">
      <c r="A92" s="54" t="s">
        <v>468</v>
      </c>
      <c r="B92" s="55">
        <v>0</v>
      </c>
      <c r="C92" s="55">
        <v>0</v>
      </c>
      <c r="D92" s="55"/>
      <c r="E92" s="49" t="e">
        <f t="shared" si="1"/>
        <v>#DIV/0!</v>
      </c>
    </row>
    <row r="93" customHeight="1" spans="1:5">
      <c r="A93" s="54" t="s">
        <v>515</v>
      </c>
      <c r="B93" s="55">
        <v>0</v>
      </c>
      <c r="C93" s="55">
        <v>0</v>
      </c>
      <c r="D93" s="55"/>
      <c r="E93" s="49" t="e">
        <f t="shared" si="1"/>
        <v>#DIV/0!</v>
      </c>
    </row>
    <row r="94" customHeight="1" spans="1:5">
      <c r="A94" s="54" t="s">
        <v>516</v>
      </c>
      <c r="B94" s="55">
        <v>65</v>
      </c>
      <c r="C94" s="55">
        <v>65</v>
      </c>
      <c r="D94" s="55">
        <v>65</v>
      </c>
      <c r="E94" s="49">
        <f t="shared" si="1"/>
        <v>100</v>
      </c>
    </row>
    <row r="95" customHeight="1" spans="1:5">
      <c r="A95" s="54" t="s">
        <v>459</v>
      </c>
      <c r="B95" s="55">
        <v>0</v>
      </c>
      <c r="C95" s="55">
        <v>0</v>
      </c>
      <c r="D95" s="55"/>
      <c r="E95" s="49" t="e">
        <f t="shared" si="1"/>
        <v>#DIV/0!</v>
      </c>
    </row>
    <row r="96" customHeight="1" spans="1:5">
      <c r="A96" s="54" t="s">
        <v>460</v>
      </c>
      <c r="B96" s="55">
        <v>0</v>
      </c>
      <c r="C96" s="55">
        <v>0</v>
      </c>
      <c r="D96" s="55"/>
      <c r="E96" s="49" t="e">
        <f t="shared" si="1"/>
        <v>#DIV/0!</v>
      </c>
    </row>
    <row r="97" customHeight="1" spans="1:5">
      <c r="A97" s="54" t="s">
        <v>461</v>
      </c>
      <c r="B97" s="55">
        <v>0</v>
      </c>
      <c r="C97" s="55">
        <v>0</v>
      </c>
      <c r="D97" s="55"/>
      <c r="E97" s="49" t="e">
        <f t="shared" si="1"/>
        <v>#DIV/0!</v>
      </c>
    </row>
    <row r="98" customHeight="1" spans="1:5">
      <c r="A98" s="54" t="s">
        <v>517</v>
      </c>
      <c r="B98" s="55">
        <v>0</v>
      </c>
      <c r="C98" s="55">
        <v>0</v>
      </c>
      <c r="D98" s="55"/>
      <c r="E98" s="49" t="e">
        <f t="shared" si="1"/>
        <v>#DIV/0!</v>
      </c>
    </row>
    <row r="99" customHeight="1" spans="1:5">
      <c r="A99" s="54" t="s">
        <v>518</v>
      </c>
      <c r="B99" s="55">
        <v>65</v>
      </c>
      <c r="C99" s="55">
        <v>65</v>
      </c>
      <c r="D99" s="55">
        <v>65</v>
      </c>
      <c r="E99" s="49">
        <f t="shared" si="1"/>
        <v>100</v>
      </c>
    </row>
    <row r="100" customHeight="1" spans="1:5">
      <c r="A100" s="54" t="s">
        <v>519</v>
      </c>
      <c r="B100" s="55">
        <v>0</v>
      </c>
      <c r="C100" s="55">
        <v>0</v>
      </c>
      <c r="D100" s="55"/>
      <c r="E100" s="49" t="e">
        <f t="shared" si="1"/>
        <v>#DIV/0!</v>
      </c>
    </row>
    <row r="101" customHeight="1" spans="1:5">
      <c r="A101" s="54" t="s">
        <v>502</v>
      </c>
      <c r="B101" s="55">
        <v>0</v>
      </c>
      <c r="C101" s="55">
        <v>0</v>
      </c>
      <c r="D101" s="55"/>
      <c r="E101" s="49" t="e">
        <f t="shared" si="1"/>
        <v>#DIV/0!</v>
      </c>
    </row>
    <row r="102" customHeight="1" spans="1:5">
      <c r="A102" s="54" t="s">
        <v>468</v>
      </c>
      <c r="B102" s="55">
        <v>0</v>
      </c>
      <c r="C102" s="55">
        <v>0</v>
      </c>
      <c r="D102" s="55"/>
      <c r="E102" s="49" t="e">
        <f t="shared" si="1"/>
        <v>#DIV/0!</v>
      </c>
    </row>
    <row r="103" customHeight="1" spans="1:5">
      <c r="A103" s="54" t="s">
        <v>520</v>
      </c>
      <c r="B103" s="55">
        <v>0</v>
      </c>
      <c r="C103" s="55">
        <v>0</v>
      </c>
      <c r="D103" s="55"/>
      <c r="E103" s="49" t="e">
        <f t="shared" si="1"/>
        <v>#DIV/0!</v>
      </c>
    </row>
    <row r="104" customHeight="1" spans="1:5">
      <c r="A104" s="54" t="s">
        <v>521</v>
      </c>
      <c r="B104" s="55">
        <v>7182</v>
      </c>
      <c r="C104" s="55">
        <v>7182</v>
      </c>
      <c r="D104" s="55">
        <v>7542</v>
      </c>
      <c r="E104" s="49">
        <f t="shared" si="1"/>
        <v>105.012531328321</v>
      </c>
    </row>
    <row r="105" customHeight="1" spans="1:5">
      <c r="A105" s="54" t="s">
        <v>459</v>
      </c>
      <c r="B105" s="55">
        <v>349</v>
      </c>
      <c r="C105" s="55">
        <v>349</v>
      </c>
      <c r="D105" s="55">
        <v>367</v>
      </c>
      <c r="E105" s="49">
        <f t="shared" si="1"/>
        <v>105.157593123209</v>
      </c>
    </row>
    <row r="106" customHeight="1" spans="1:5">
      <c r="A106" s="54" t="s">
        <v>460</v>
      </c>
      <c r="B106" s="55">
        <v>130</v>
      </c>
      <c r="C106" s="55">
        <v>130</v>
      </c>
      <c r="D106" s="55">
        <v>136</v>
      </c>
      <c r="E106" s="49">
        <f t="shared" si="1"/>
        <v>104.615384615385</v>
      </c>
    </row>
    <row r="107" customHeight="1" spans="1:5">
      <c r="A107" s="54" t="s">
        <v>461</v>
      </c>
      <c r="B107" s="55">
        <v>0</v>
      </c>
      <c r="C107" s="55">
        <v>0</v>
      </c>
      <c r="D107" s="55"/>
      <c r="E107" s="49" t="e">
        <f t="shared" si="1"/>
        <v>#DIV/0!</v>
      </c>
    </row>
    <row r="108" customHeight="1" spans="1:5">
      <c r="A108" s="54" t="s">
        <v>522</v>
      </c>
      <c r="B108" s="55">
        <v>0</v>
      </c>
      <c r="C108" s="55">
        <v>0</v>
      </c>
      <c r="D108" s="55"/>
      <c r="E108" s="49" t="e">
        <f t="shared" si="1"/>
        <v>#DIV/0!</v>
      </c>
    </row>
    <row r="109" customHeight="1" spans="1:5">
      <c r="A109" s="54" t="s">
        <v>523</v>
      </c>
      <c r="B109" s="55">
        <v>0</v>
      </c>
      <c r="C109" s="55">
        <v>0</v>
      </c>
      <c r="D109" s="55"/>
      <c r="E109" s="49" t="e">
        <f t="shared" si="1"/>
        <v>#DIV/0!</v>
      </c>
    </row>
    <row r="110" customHeight="1" spans="1:5">
      <c r="A110" s="54" t="s">
        <v>524</v>
      </c>
      <c r="B110" s="55">
        <v>34</v>
      </c>
      <c r="C110" s="55">
        <v>34</v>
      </c>
      <c r="D110" s="55">
        <v>36</v>
      </c>
      <c r="E110" s="49">
        <f t="shared" si="1"/>
        <v>105.882352941176</v>
      </c>
    </row>
    <row r="111" customHeight="1" spans="1:5">
      <c r="A111" s="54" t="s">
        <v>525</v>
      </c>
      <c r="B111" s="55">
        <v>0</v>
      </c>
      <c r="C111" s="55">
        <v>0</v>
      </c>
      <c r="D111" s="55"/>
      <c r="E111" s="49" t="e">
        <f t="shared" si="1"/>
        <v>#DIV/0!</v>
      </c>
    </row>
    <row r="112" customHeight="1" spans="1:5">
      <c r="A112" s="54" t="s">
        <v>526</v>
      </c>
      <c r="B112" s="55">
        <v>6450</v>
      </c>
      <c r="C112" s="55">
        <v>6450</v>
      </c>
      <c r="D112" s="55">
        <v>6773</v>
      </c>
      <c r="E112" s="49">
        <f t="shared" si="1"/>
        <v>105.007751937985</v>
      </c>
    </row>
    <row r="113" customHeight="1" spans="1:5">
      <c r="A113" s="54" t="s">
        <v>527</v>
      </c>
      <c r="B113" s="55">
        <v>30</v>
      </c>
      <c r="C113" s="55">
        <v>30</v>
      </c>
      <c r="D113" s="55">
        <v>32</v>
      </c>
      <c r="E113" s="49">
        <f t="shared" si="1"/>
        <v>106.666666666667</v>
      </c>
    </row>
    <row r="114" customHeight="1" spans="1:5">
      <c r="A114" s="54" t="s">
        <v>528</v>
      </c>
      <c r="B114" s="55">
        <v>0</v>
      </c>
      <c r="C114" s="55">
        <v>0</v>
      </c>
      <c r="D114" s="55"/>
      <c r="E114" s="49" t="e">
        <f t="shared" si="1"/>
        <v>#DIV/0!</v>
      </c>
    </row>
    <row r="115" customHeight="1" spans="1:5">
      <c r="A115" s="54" t="s">
        <v>529</v>
      </c>
      <c r="B115" s="55">
        <v>36</v>
      </c>
      <c r="C115" s="55">
        <v>36</v>
      </c>
      <c r="D115" s="55">
        <v>38</v>
      </c>
      <c r="E115" s="49">
        <f t="shared" si="1"/>
        <v>105.555555555556</v>
      </c>
    </row>
    <row r="116" customHeight="1" spans="1:5">
      <c r="A116" s="54" t="s">
        <v>530</v>
      </c>
      <c r="B116" s="55">
        <v>0</v>
      </c>
      <c r="C116" s="55">
        <v>0</v>
      </c>
      <c r="D116" s="55"/>
      <c r="E116" s="49" t="e">
        <f t="shared" si="1"/>
        <v>#DIV/0!</v>
      </c>
    </row>
    <row r="117" customHeight="1" spans="1:5">
      <c r="A117" s="54" t="s">
        <v>468</v>
      </c>
      <c r="B117" s="55">
        <v>0</v>
      </c>
      <c r="C117" s="55">
        <v>0</v>
      </c>
      <c r="D117" s="55"/>
      <c r="E117" s="49" t="e">
        <f t="shared" si="1"/>
        <v>#DIV/0!</v>
      </c>
    </row>
    <row r="118" customHeight="1" spans="1:5">
      <c r="A118" s="54" t="s">
        <v>531</v>
      </c>
      <c r="B118" s="55">
        <v>153</v>
      </c>
      <c r="C118" s="55">
        <v>153</v>
      </c>
      <c r="D118" s="55">
        <v>160</v>
      </c>
      <c r="E118" s="49">
        <f t="shared" si="1"/>
        <v>104.575163398693</v>
      </c>
    </row>
    <row r="119" customHeight="1" spans="1:5">
      <c r="A119" s="54" t="s">
        <v>532</v>
      </c>
      <c r="B119" s="55">
        <v>1710</v>
      </c>
      <c r="C119" s="55">
        <v>1710</v>
      </c>
      <c r="D119" s="55">
        <v>1795</v>
      </c>
      <c r="E119" s="49">
        <f t="shared" si="1"/>
        <v>104.970760233918</v>
      </c>
    </row>
    <row r="120" customHeight="1" spans="1:5">
      <c r="A120" s="54" t="s">
        <v>459</v>
      </c>
      <c r="B120" s="55">
        <v>1107</v>
      </c>
      <c r="C120" s="55">
        <v>1107</v>
      </c>
      <c r="D120" s="55">
        <v>1162</v>
      </c>
      <c r="E120" s="49">
        <f t="shared" si="1"/>
        <v>104.968383017164</v>
      </c>
    </row>
    <row r="121" customHeight="1" spans="1:5">
      <c r="A121" s="54" t="s">
        <v>460</v>
      </c>
      <c r="B121" s="55">
        <v>603</v>
      </c>
      <c r="C121" s="55">
        <v>603</v>
      </c>
      <c r="D121" s="55">
        <v>633</v>
      </c>
      <c r="E121" s="49">
        <f t="shared" si="1"/>
        <v>104.975124378109</v>
      </c>
    </row>
    <row r="122" customHeight="1" spans="1:5">
      <c r="A122" s="54" t="s">
        <v>461</v>
      </c>
      <c r="B122" s="55">
        <v>0</v>
      </c>
      <c r="C122" s="55">
        <v>0</v>
      </c>
      <c r="D122" s="55"/>
      <c r="E122" s="49" t="e">
        <f t="shared" si="1"/>
        <v>#DIV/0!</v>
      </c>
    </row>
    <row r="123" customHeight="1" spans="1:5">
      <c r="A123" s="54" t="s">
        <v>533</v>
      </c>
      <c r="B123" s="55">
        <v>0</v>
      </c>
      <c r="C123" s="55">
        <v>0</v>
      </c>
      <c r="D123" s="55"/>
      <c r="E123" s="49" t="e">
        <f t="shared" si="1"/>
        <v>#DIV/0!</v>
      </c>
    </row>
    <row r="124" customHeight="1" spans="1:5">
      <c r="A124" s="54" t="s">
        <v>534</v>
      </c>
      <c r="B124" s="55">
        <v>0</v>
      </c>
      <c r="C124" s="55">
        <v>0</v>
      </c>
      <c r="D124" s="55"/>
      <c r="E124" s="49" t="e">
        <f t="shared" si="1"/>
        <v>#DIV/0!</v>
      </c>
    </row>
    <row r="125" customHeight="1" spans="1:5">
      <c r="A125" s="54" t="s">
        <v>535</v>
      </c>
      <c r="B125" s="55">
        <v>0</v>
      </c>
      <c r="C125" s="55">
        <v>0</v>
      </c>
      <c r="D125" s="55"/>
      <c r="E125" s="49" t="e">
        <f t="shared" si="1"/>
        <v>#DIV/0!</v>
      </c>
    </row>
    <row r="126" customHeight="1" spans="1:5">
      <c r="A126" s="54" t="s">
        <v>468</v>
      </c>
      <c r="B126" s="55">
        <v>0</v>
      </c>
      <c r="C126" s="55">
        <v>0</v>
      </c>
      <c r="D126" s="55"/>
      <c r="E126" s="49" t="e">
        <f t="shared" si="1"/>
        <v>#DIV/0!</v>
      </c>
    </row>
    <row r="127" customHeight="1" spans="1:5">
      <c r="A127" s="54" t="s">
        <v>536</v>
      </c>
      <c r="B127" s="55">
        <v>0</v>
      </c>
      <c r="C127" s="55">
        <v>0</v>
      </c>
      <c r="D127" s="55"/>
      <c r="E127" s="49" t="e">
        <f t="shared" si="1"/>
        <v>#DIV/0!</v>
      </c>
    </row>
    <row r="128" customHeight="1" spans="1:5">
      <c r="A128" s="54" t="s">
        <v>537</v>
      </c>
      <c r="B128" s="55">
        <v>3462</v>
      </c>
      <c r="C128" s="55">
        <v>3462</v>
      </c>
      <c r="D128" s="55">
        <v>3635</v>
      </c>
      <c r="E128" s="49">
        <f t="shared" si="1"/>
        <v>104.997111496245</v>
      </c>
    </row>
    <row r="129" customHeight="1" spans="1:5">
      <c r="A129" s="54" t="s">
        <v>459</v>
      </c>
      <c r="B129" s="55">
        <v>1503</v>
      </c>
      <c r="C129" s="55">
        <v>1503</v>
      </c>
      <c r="D129" s="55">
        <v>1578</v>
      </c>
      <c r="E129" s="49">
        <f t="shared" si="1"/>
        <v>104.99001996008</v>
      </c>
    </row>
    <row r="130" customHeight="1" spans="1:5">
      <c r="A130" s="54" t="s">
        <v>460</v>
      </c>
      <c r="B130" s="55">
        <v>355</v>
      </c>
      <c r="C130" s="55">
        <v>355</v>
      </c>
      <c r="D130" s="55">
        <v>373</v>
      </c>
      <c r="E130" s="49">
        <f t="shared" si="1"/>
        <v>105.070422535211</v>
      </c>
    </row>
    <row r="131" customHeight="1" spans="1:5">
      <c r="A131" s="54" t="s">
        <v>461</v>
      </c>
      <c r="B131" s="55">
        <v>0</v>
      </c>
      <c r="C131" s="55">
        <v>0</v>
      </c>
      <c r="D131" s="55"/>
      <c r="E131" s="49" t="e">
        <f t="shared" si="1"/>
        <v>#DIV/0!</v>
      </c>
    </row>
    <row r="132" customHeight="1" spans="1:5">
      <c r="A132" s="54" t="s">
        <v>538</v>
      </c>
      <c r="B132" s="55">
        <v>0</v>
      </c>
      <c r="C132" s="55">
        <v>0</v>
      </c>
      <c r="D132" s="55"/>
      <c r="E132" s="49" t="e">
        <f t="shared" si="1"/>
        <v>#DIV/0!</v>
      </c>
    </row>
    <row r="133" customHeight="1" spans="1:5">
      <c r="A133" s="54" t="s">
        <v>539</v>
      </c>
      <c r="B133" s="55">
        <v>0</v>
      </c>
      <c r="C133" s="55">
        <v>0</v>
      </c>
      <c r="D133" s="55"/>
      <c r="E133" s="49" t="e">
        <f t="shared" ref="E133:E196" si="2">D133/C133*100</f>
        <v>#DIV/0!</v>
      </c>
    </row>
    <row r="134" customHeight="1" spans="1:5">
      <c r="A134" s="54" t="s">
        <v>540</v>
      </c>
      <c r="B134" s="55">
        <v>0</v>
      </c>
      <c r="C134" s="55">
        <v>0</v>
      </c>
      <c r="D134" s="55"/>
      <c r="E134" s="49" t="e">
        <f t="shared" si="2"/>
        <v>#DIV/0!</v>
      </c>
    </row>
    <row r="135" customHeight="1" spans="1:5">
      <c r="A135" s="54" t="s">
        <v>541</v>
      </c>
      <c r="B135" s="55">
        <v>0</v>
      </c>
      <c r="C135" s="55">
        <v>0</v>
      </c>
      <c r="D135" s="55"/>
      <c r="E135" s="49" t="e">
        <f t="shared" si="2"/>
        <v>#DIV/0!</v>
      </c>
    </row>
    <row r="136" customHeight="1" spans="1:5">
      <c r="A136" s="54" t="s">
        <v>542</v>
      </c>
      <c r="B136" s="55">
        <v>276</v>
      </c>
      <c r="C136" s="55">
        <v>276</v>
      </c>
      <c r="D136" s="55">
        <v>290</v>
      </c>
      <c r="E136" s="49">
        <f t="shared" si="2"/>
        <v>105.072463768116</v>
      </c>
    </row>
    <row r="137" customHeight="1" spans="1:5">
      <c r="A137" s="54" t="s">
        <v>468</v>
      </c>
      <c r="B137" s="55">
        <v>470</v>
      </c>
      <c r="C137" s="55">
        <v>470</v>
      </c>
      <c r="D137" s="55">
        <v>493</v>
      </c>
      <c r="E137" s="49">
        <f t="shared" si="2"/>
        <v>104.893617021277</v>
      </c>
    </row>
    <row r="138" customHeight="1" spans="1:5">
      <c r="A138" s="54" t="s">
        <v>543</v>
      </c>
      <c r="B138" s="55">
        <v>858</v>
      </c>
      <c r="C138" s="55">
        <v>858</v>
      </c>
      <c r="D138" s="55">
        <v>901</v>
      </c>
      <c r="E138" s="49">
        <f t="shared" si="2"/>
        <v>105.011655011655</v>
      </c>
    </row>
    <row r="139" customHeight="1" spans="1:5">
      <c r="A139" s="54" t="s">
        <v>544</v>
      </c>
      <c r="B139" s="55">
        <v>0</v>
      </c>
      <c r="C139" s="55">
        <v>0</v>
      </c>
      <c r="D139" s="55"/>
      <c r="E139" s="49" t="e">
        <f t="shared" si="2"/>
        <v>#DIV/0!</v>
      </c>
    </row>
    <row r="140" customHeight="1" spans="1:5">
      <c r="A140" s="54" t="s">
        <v>459</v>
      </c>
      <c r="B140" s="55">
        <v>0</v>
      </c>
      <c r="C140" s="55">
        <v>0</v>
      </c>
      <c r="D140" s="55"/>
      <c r="E140" s="49" t="e">
        <f t="shared" si="2"/>
        <v>#DIV/0!</v>
      </c>
    </row>
    <row r="141" customHeight="1" spans="1:5">
      <c r="A141" s="54" t="s">
        <v>460</v>
      </c>
      <c r="B141" s="55">
        <v>0</v>
      </c>
      <c r="C141" s="55">
        <v>0</v>
      </c>
      <c r="D141" s="55"/>
      <c r="E141" s="49" t="e">
        <f t="shared" si="2"/>
        <v>#DIV/0!</v>
      </c>
    </row>
    <row r="142" customHeight="1" spans="1:5">
      <c r="A142" s="54" t="s">
        <v>461</v>
      </c>
      <c r="B142" s="55">
        <v>0</v>
      </c>
      <c r="C142" s="55">
        <v>0</v>
      </c>
      <c r="D142" s="55"/>
      <c r="E142" s="49" t="e">
        <f t="shared" si="2"/>
        <v>#DIV/0!</v>
      </c>
    </row>
    <row r="143" customHeight="1" spans="1:5">
      <c r="A143" s="54" t="s">
        <v>545</v>
      </c>
      <c r="B143" s="55">
        <v>0</v>
      </c>
      <c r="C143" s="55">
        <v>0</v>
      </c>
      <c r="D143" s="55"/>
      <c r="E143" s="49" t="e">
        <f t="shared" si="2"/>
        <v>#DIV/0!</v>
      </c>
    </row>
    <row r="144" customHeight="1" spans="1:5">
      <c r="A144" s="54" t="s">
        <v>546</v>
      </c>
      <c r="B144" s="55">
        <v>0</v>
      </c>
      <c r="C144" s="55">
        <v>0</v>
      </c>
      <c r="D144" s="55"/>
      <c r="E144" s="49" t="e">
        <f t="shared" si="2"/>
        <v>#DIV/0!</v>
      </c>
    </row>
    <row r="145" customHeight="1" spans="1:5">
      <c r="A145" s="54" t="s">
        <v>547</v>
      </c>
      <c r="B145" s="55">
        <v>0</v>
      </c>
      <c r="C145" s="55">
        <v>0</v>
      </c>
      <c r="D145" s="55"/>
      <c r="E145" s="49" t="e">
        <f t="shared" si="2"/>
        <v>#DIV/0!</v>
      </c>
    </row>
    <row r="146" customHeight="1" spans="1:5">
      <c r="A146" s="54" t="s">
        <v>548</v>
      </c>
      <c r="B146" s="55">
        <v>0</v>
      </c>
      <c r="C146" s="55">
        <v>0</v>
      </c>
      <c r="D146" s="55"/>
      <c r="E146" s="49" t="e">
        <f t="shared" si="2"/>
        <v>#DIV/0!</v>
      </c>
    </row>
    <row r="147" customHeight="1" spans="1:5">
      <c r="A147" s="54" t="s">
        <v>549</v>
      </c>
      <c r="B147" s="55">
        <v>0</v>
      </c>
      <c r="C147" s="55">
        <v>0</v>
      </c>
      <c r="D147" s="55"/>
      <c r="E147" s="49" t="e">
        <f t="shared" si="2"/>
        <v>#DIV/0!</v>
      </c>
    </row>
    <row r="148" customHeight="1" spans="1:5">
      <c r="A148" s="54" t="s">
        <v>550</v>
      </c>
      <c r="B148" s="55">
        <v>0</v>
      </c>
      <c r="C148" s="55">
        <v>0</v>
      </c>
      <c r="D148" s="55"/>
      <c r="E148" s="49" t="e">
        <f t="shared" si="2"/>
        <v>#DIV/0!</v>
      </c>
    </row>
    <row r="149" customHeight="1" spans="1:5">
      <c r="A149" s="54" t="s">
        <v>468</v>
      </c>
      <c r="B149" s="55">
        <v>0</v>
      </c>
      <c r="C149" s="55">
        <v>0</v>
      </c>
      <c r="D149" s="55"/>
      <c r="E149" s="49" t="e">
        <f t="shared" si="2"/>
        <v>#DIV/0!</v>
      </c>
    </row>
    <row r="150" customHeight="1" spans="1:5">
      <c r="A150" s="54" t="s">
        <v>551</v>
      </c>
      <c r="B150" s="55">
        <v>0</v>
      </c>
      <c r="C150" s="55">
        <v>0</v>
      </c>
      <c r="D150" s="55"/>
      <c r="E150" s="49" t="e">
        <f t="shared" si="2"/>
        <v>#DIV/0!</v>
      </c>
    </row>
    <row r="151" customHeight="1" spans="1:5">
      <c r="A151" s="54" t="s">
        <v>552</v>
      </c>
      <c r="B151" s="55">
        <v>12369</v>
      </c>
      <c r="C151" s="55">
        <v>12369</v>
      </c>
      <c r="D151" s="55">
        <v>12987</v>
      </c>
      <c r="E151" s="49">
        <f t="shared" si="2"/>
        <v>104.996361872423</v>
      </c>
    </row>
    <row r="152" customHeight="1" spans="1:5">
      <c r="A152" s="54" t="s">
        <v>459</v>
      </c>
      <c r="B152" s="55">
        <v>9670</v>
      </c>
      <c r="C152" s="55">
        <v>9670</v>
      </c>
      <c r="D152" s="55">
        <v>10154</v>
      </c>
      <c r="E152" s="49">
        <f t="shared" si="2"/>
        <v>105.005170630817</v>
      </c>
    </row>
    <row r="153" customHeight="1" spans="1:5">
      <c r="A153" s="54" t="s">
        <v>460</v>
      </c>
      <c r="B153" s="55">
        <v>207</v>
      </c>
      <c r="C153" s="55">
        <v>207</v>
      </c>
      <c r="D153" s="55">
        <v>217</v>
      </c>
      <c r="E153" s="49">
        <f t="shared" si="2"/>
        <v>104.830917874396</v>
      </c>
    </row>
    <row r="154" customHeight="1" spans="1:5">
      <c r="A154" s="54" t="s">
        <v>461</v>
      </c>
      <c r="B154" s="55">
        <v>0</v>
      </c>
      <c r="C154" s="55">
        <v>0</v>
      </c>
      <c r="D154" s="55"/>
      <c r="E154" s="49" t="e">
        <f t="shared" si="2"/>
        <v>#DIV/0!</v>
      </c>
    </row>
    <row r="155" customHeight="1" spans="1:5">
      <c r="A155" s="54" t="s">
        <v>553</v>
      </c>
      <c r="B155" s="55">
        <v>0</v>
      </c>
      <c r="C155" s="55">
        <v>0</v>
      </c>
      <c r="D155" s="55"/>
      <c r="E155" s="49" t="e">
        <f t="shared" si="2"/>
        <v>#DIV/0!</v>
      </c>
    </row>
    <row r="156" customHeight="1" spans="1:5">
      <c r="A156" s="54" t="s">
        <v>554</v>
      </c>
      <c r="B156" s="55">
        <v>784</v>
      </c>
      <c r="C156" s="55">
        <v>784</v>
      </c>
      <c r="D156" s="55">
        <v>823</v>
      </c>
      <c r="E156" s="49">
        <f t="shared" si="2"/>
        <v>104.974489795918</v>
      </c>
    </row>
    <row r="157" customHeight="1" spans="1:5">
      <c r="A157" s="54" t="s">
        <v>555</v>
      </c>
      <c r="B157" s="55">
        <v>67</v>
      </c>
      <c r="C157" s="55">
        <v>67</v>
      </c>
      <c r="D157" s="55">
        <v>70</v>
      </c>
      <c r="E157" s="49">
        <f t="shared" si="2"/>
        <v>104.477611940299</v>
      </c>
    </row>
    <row r="158" customHeight="1" spans="1:5">
      <c r="A158" s="54" t="s">
        <v>502</v>
      </c>
      <c r="B158" s="55">
        <v>275</v>
      </c>
      <c r="C158" s="55">
        <v>275</v>
      </c>
      <c r="D158" s="55">
        <v>289</v>
      </c>
      <c r="E158" s="49">
        <f t="shared" si="2"/>
        <v>105.090909090909</v>
      </c>
    </row>
    <row r="159" customHeight="1" spans="1:5">
      <c r="A159" s="54" t="s">
        <v>468</v>
      </c>
      <c r="B159" s="55">
        <v>0</v>
      </c>
      <c r="C159" s="55">
        <v>0</v>
      </c>
      <c r="D159" s="55"/>
      <c r="E159" s="49" t="e">
        <f t="shared" si="2"/>
        <v>#DIV/0!</v>
      </c>
    </row>
    <row r="160" customHeight="1" spans="1:5">
      <c r="A160" s="54" t="s">
        <v>556</v>
      </c>
      <c r="B160" s="55">
        <v>1366</v>
      </c>
      <c r="C160" s="55">
        <v>1366</v>
      </c>
      <c r="D160" s="55">
        <v>1434</v>
      </c>
      <c r="E160" s="49">
        <f t="shared" si="2"/>
        <v>104.97803806735</v>
      </c>
    </row>
    <row r="161" customHeight="1" spans="1:5">
      <c r="A161" s="54" t="s">
        <v>557</v>
      </c>
      <c r="B161" s="55">
        <v>7596</v>
      </c>
      <c r="C161" s="55">
        <v>7596</v>
      </c>
      <c r="D161" s="55">
        <v>7977</v>
      </c>
      <c r="E161" s="49">
        <f t="shared" si="2"/>
        <v>105.01579778831</v>
      </c>
    </row>
    <row r="162" customHeight="1" spans="1:5">
      <c r="A162" s="54" t="s">
        <v>459</v>
      </c>
      <c r="B162" s="55">
        <v>819</v>
      </c>
      <c r="C162" s="55">
        <v>819</v>
      </c>
      <c r="D162" s="55">
        <v>860</v>
      </c>
      <c r="E162" s="49">
        <f t="shared" si="2"/>
        <v>105.006105006105</v>
      </c>
    </row>
    <row r="163" customHeight="1" spans="1:5">
      <c r="A163" s="54" t="s">
        <v>460</v>
      </c>
      <c r="B163" s="55">
        <v>28</v>
      </c>
      <c r="C163" s="55">
        <v>28</v>
      </c>
      <c r="D163" s="55">
        <v>29</v>
      </c>
      <c r="E163" s="49">
        <f t="shared" si="2"/>
        <v>103.571428571429</v>
      </c>
    </row>
    <row r="164" customHeight="1" spans="1:5">
      <c r="A164" s="54" t="s">
        <v>461</v>
      </c>
      <c r="B164" s="55">
        <v>0</v>
      </c>
      <c r="C164" s="55">
        <v>0</v>
      </c>
      <c r="D164" s="55"/>
      <c r="E164" s="49" t="e">
        <f t="shared" si="2"/>
        <v>#DIV/0!</v>
      </c>
    </row>
    <row r="165" customHeight="1" spans="1:5">
      <c r="A165" s="54" t="s">
        <v>558</v>
      </c>
      <c r="B165" s="55">
        <v>0</v>
      </c>
      <c r="C165" s="55">
        <v>0</v>
      </c>
      <c r="D165" s="55"/>
      <c r="E165" s="49" t="e">
        <f t="shared" si="2"/>
        <v>#DIV/0!</v>
      </c>
    </row>
    <row r="166" customHeight="1" spans="1:5">
      <c r="A166" s="54" t="s">
        <v>559</v>
      </c>
      <c r="B166" s="55">
        <v>0</v>
      </c>
      <c r="C166" s="55">
        <v>0</v>
      </c>
      <c r="D166" s="55"/>
      <c r="E166" s="49" t="e">
        <f t="shared" si="2"/>
        <v>#DIV/0!</v>
      </c>
    </row>
    <row r="167" customHeight="1" spans="1:5">
      <c r="A167" s="54" t="s">
        <v>560</v>
      </c>
      <c r="B167" s="55">
        <v>150</v>
      </c>
      <c r="C167" s="55">
        <v>150</v>
      </c>
      <c r="D167" s="55">
        <v>158</v>
      </c>
      <c r="E167" s="49">
        <f t="shared" si="2"/>
        <v>105.333333333333</v>
      </c>
    </row>
    <row r="168" customHeight="1" spans="1:5">
      <c r="A168" s="54" t="s">
        <v>561</v>
      </c>
      <c r="B168" s="55">
        <v>100</v>
      </c>
      <c r="C168" s="55">
        <v>100</v>
      </c>
      <c r="D168" s="55">
        <v>105</v>
      </c>
      <c r="E168" s="49">
        <f t="shared" si="2"/>
        <v>105</v>
      </c>
    </row>
    <row r="169" customHeight="1" spans="1:5">
      <c r="A169" s="54" t="s">
        <v>562</v>
      </c>
      <c r="B169" s="55">
        <v>0</v>
      </c>
      <c r="C169" s="55">
        <v>0</v>
      </c>
      <c r="D169" s="55"/>
      <c r="E169" s="49" t="e">
        <f t="shared" si="2"/>
        <v>#DIV/0!</v>
      </c>
    </row>
    <row r="170" customHeight="1" spans="1:5">
      <c r="A170" s="54" t="s">
        <v>563</v>
      </c>
      <c r="B170" s="55">
        <v>0</v>
      </c>
      <c r="C170" s="55">
        <v>0</v>
      </c>
      <c r="D170" s="55"/>
      <c r="E170" s="49" t="e">
        <f t="shared" si="2"/>
        <v>#DIV/0!</v>
      </c>
    </row>
    <row r="171" customHeight="1" spans="1:5">
      <c r="A171" s="54" t="s">
        <v>502</v>
      </c>
      <c r="B171" s="55">
        <v>0</v>
      </c>
      <c r="C171" s="55">
        <v>0</v>
      </c>
      <c r="D171" s="55"/>
      <c r="E171" s="49" t="e">
        <f t="shared" si="2"/>
        <v>#DIV/0!</v>
      </c>
    </row>
    <row r="172" customHeight="1" spans="1:5">
      <c r="A172" s="54" t="s">
        <v>468</v>
      </c>
      <c r="B172" s="55">
        <v>765</v>
      </c>
      <c r="C172" s="55">
        <v>765</v>
      </c>
      <c r="D172" s="55">
        <v>804</v>
      </c>
      <c r="E172" s="49">
        <f t="shared" si="2"/>
        <v>105.098039215686</v>
      </c>
    </row>
    <row r="173" customHeight="1" spans="1:5">
      <c r="A173" s="54" t="s">
        <v>564</v>
      </c>
      <c r="B173" s="55">
        <v>5734</v>
      </c>
      <c r="C173" s="55">
        <v>5734</v>
      </c>
      <c r="D173" s="55">
        <v>6021</v>
      </c>
      <c r="E173" s="49">
        <f t="shared" si="2"/>
        <v>105.005231949773</v>
      </c>
    </row>
    <row r="174" customHeight="1" spans="1:5">
      <c r="A174" s="54" t="s">
        <v>565</v>
      </c>
      <c r="B174" s="55">
        <v>0</v>
      </c>
      <c r="C174" s="55">
        <v>0</v>
      </c>
      <c r="D174" s="55"/>
      <c r="E174" s="49" t="e">
        <f t="shared" si="2"/>
        <v>#DIV/0!</v>
      </c>
    </row>
    <row r="175" customHeight="1" spans="1:5">
      <c r="A175" s="54" t="s">
        <v>459</v>
      </c>
      <c r="B175" s="55">
        <v>0</v>
      </c>
      <c r="C175" s="55">
        <v>0</v>
      </c>
      <c r="D175" s="55"/>
      <c r="E175" s="49" t="e">
        <f t="shared" si="2"/>
        <v>#DIV/0!</v>
      </c>
    </row>
    <row r="176" customHeight="1" spans="1:5">
      <c r="A176" s="54" t="s">
        <v>460</v>
      </c>
      <c r="B176" s="55">
        <v>0</v>
      </c>
      <c r="C176" s="55">
        <v>0</v>
      </c>
      <c r="D176" s="55"/>
      <c r="E176" s="49" t="e">
        <f t="shared" si="2"/>
        <v>#DIV/0!</v>
      </c>
    </row>
    <row r="177" customHeight="1" spans="1:5">
      <c r="A177" s="54" t="s">
        <v>461</v>
      </c>
      <c r="B177" s="55">
        <v>0</v>
      </c>
      <c r="C177" s="55">
        <v>0</v>
      </c>
      <c r="D177" s="55"/>
      <c r="E177" s="49" t="e">
        <f t="shared" si="2"/>
        <v>#DIV/0!</v>
      </c>
    </row>
    <row r="178" customHeight="1" spans="1:5">
      <c r="A178" s="54" t="s">
        <v>566</v>
      </c>
      <c r="B178" s="55">
        <v>0</v>
      </c>
      <c r="C178" s="55">
        <v>0</v>
      </c>
      <c r="D178" s="55"/>
      <c r="E178" s="49" t="e">
        <f t="shared" si="2"/>
        <v>#DIV/0!</v>
      </c>
    </row>
    <row r="179" customHeight="1" spans="1:5">
      <c r="A179" s="54" t="s">
        <v>468</v>
      </c>
      <c r="B179" s="55">
        <v>0</v>
      </c>
      <c r="C179" s="55">
        <v>0</v>
      </c>
      <c r="D179" s="55"/>
      <c r="E179" s="49" t="e">
        <f t="shared" si="2"/>
        <v>#DIV/0!</v>
      </c>
    </row>
    <row r="180" customHeight="1" spans="1:5">
      <c r="A180" s="54" t="s">
        <v>567</v>
      </c>
      <c r="B180" s="55">
        <v>0</v>
      </c>
      <c r="C180" s="55">
        <v>0</v>
      </c>
      <c r="D180" s="55"/>
      <c r="E180" s="49" t="e">
        <f t="shared" si="2"/>
        <v>#DIV/0!</v>
      </c>
    </row>
    <row r="181" customHeight="1" spans="1:5">
      <c r="A181" s="54" t="s">
        <v>568</v>
      </c>
      <c r="B181" s="55">
        <v>143</v>
      </c>
      <c r="C181" s="55">
        <v>143</v>
      </c>
      <c r="D181" s="55">
        <v>150</v>
      </c>
      <c r="E181" s="49">
        <f t="shared" si="2"/>
        <v>104.895104895105</v>
      </c>
    </row>
    <row r="182" customHeight="1" spans="1:5">
      <c r="A182" s="54" t="s">
        <v>459</v>
      </c>
      <c r="B182" s="55">
        <v>0</v>
      </c>
      <c r="C182" s="55">
        <v>0</v>
      </c>
      <c r="D182" s="55"/>
      <c r="E182" s="49" t="e">
        <f t="shared" si="2"/>
        <v>#DIV/0!</v>
      </c>
    </row>
    <row r="183" customHeight="1" spans="1:5">
      <c r="A183" s="54" t="s">
        <v>460</v>
      </c>
      <c r="B183" s="55">
        <v>143</v>
      </c>
      <c r="C183" s="55">
        <v>143</v>
      </c>
      <c r="D183" s="55">
        <v>150</v>
      </c>
      <c r="E183" s="49">
        <f t="shared" si="2"/>
        <v>104.895104895105</v>
      </c>
    </row>
    <row r="184" customHeight="1" spans="1:5">
      <c r="A184" s="54" t="s">
        <v>461</v>
      </c>
      <c r="B184" s="55">
        <v>0</v>
      </c>
      <c r="C184" s="55">
        <v>0</v>
      </c>
      <c r="D184" s="55"/>
      <c r="E184" s="49" t="e">
        <f t="shared" si="2"/>
        <v>#DIV/0!</v>
      </c>
    </row>
    <row r="185" customHeight="1" spans="1:5">
      <c r="A185" s="54" t="s">
        <v>569</v>
      </c>
      <c r="B185" s="55">
        <v>0</v>
      </c>
      <c r="C185" s="55">
        <v>0</v>
      </c>
      <c r="D185" s="55"/>
      <c r="E185" s="49" t="e">
        <f t="shared" si="2"/>
        <v>#DIV/0!</v>
      </c>
    </row>
    <row r="186" customHeight="1" spans="1:5">
      <c r="A186" s="54" t="s">
        <v>468</v>
      </c>
      <c r="B186" s="55">
        <v>0</v>
      </c>
      <c r="C186" s="55">
        <v>0</v>
      </c>
      <c r="D186" s="55"/>
      <c r="E186" s="49" t="e">
        <f t="shared" si="2"/>
        <v>#DIV/0!</v>
      </c>
    </row>
    <row r="187" customHeight="1" spans="1:5">
      <c r="A187" s="54" t="s">
        <v>570</v>
      </c>
      <c r="B187" s="55">
        <v>0</v>
      </c>
      <c r="C187" s="55">
        <v>0</v>
      </c>
      <c r="D187" s="55"/>
      <c r="E187" s="49" t="e">
        <f t="shared" si="2"/>
        <v>#DIV/0!</v>
      </c>
    </row>
    <row r="188" customHeight="1" spans="1:5">
      <c r="A188" s="54" t="s">
        <v>571</v>
      </c>
      <c r="B188" s="55">
        <v>62</v>
      </c>
      <c r="C188" s="55">
        <v>62</v>
      </c>
      <c r="D188" s="55">
        <v>65</v>
      </c>
      <c r="E188" s="49">
        <f t="shared" si="2"/>
        <v>104.838709677419</v>
      </c>
    </row>
    <row r="189" customHeight="1" spans="1:5">
      <c r="A189" s="54" t="s">
        <v>459</v>
      </c>
      <c r="B189" s="55">
        <v>0</v>
      </c>
      <c r="C189" s="55">
        <v>0</v>
      </c>
      <c r="D189" s="55"/>
      <c r="E189" s="49" t="e">
        <f t="shared" si="2"/>
        <v>#DIV/0!</v>
      </c>
    </row>
    <row r="190" customHeight="1" spans="1:5">
      <c r="A190" s="54" t="s">
        <v>460</v>
      </c>
      <c r="B190" s="55">
        <v>50</v>
      </c>
      <c r="C190" s="55">
        <v>50</v>
      </c>
      <c r="D190" s="55">
        <v>52</v>
      </c>
      <c r="E190" s="49">
        <f t="shared" si="2"/>
        <v>104</v>
      </c>
    </row>
    <row r="191" customHeight="1" spans="1:5">
      <c r="A191" s="54" t="s">
        <v>461</v>
      </c>
      <c r="B191" s="55">
        <v>0</v>
      </c>
      <c r="C191" s="55">
        <v>0</v>
      </c>
      <c r="D191" s="55"/>
      <c r="E191" s="49" t="e">
        <f t="shared" si="2"/>
        <v>#DIV/0!</v>
      </c>
    </row>
    <row r="192" customHeight="1" spans="1:5">
      <c r="A192" s="54" t="s">
        <v>572</v>
      </c>
      <c r="B192" s="55">
        <v>0</v>
      </c>
      <c r="C192" s="55">
        <v>0</v>
      </c>
      <c r="D192" s="55"/>
      <c r="E192" s="49" t="e">
        <f t="shared" si="2"/>
        <v>#DIV/0!</v>
      </c>
    </row>
    <row r="193" customHeight="1" spans="1:5">
      <c r="A193" s="54" t="s">
        <v>573</v>
      </c>
      <c r="B193" s="55">
        <v>12</v>
      </c>
      <c r="C193" s="55">
        <v>12</v>
      </c>
      <c r="D193" s="55">
        <v>13</v>
      </c>
      <c r="E193" s="49">
        <f t="shared" si="2"/>
        <v>108.333333333333</v>
      </c>
    </row>
    <row r="194" customHeight="1" spans="1:5">
      <c r="A194" s="54" t="s">
        <v>574</v>
      </c>
      <c r="B194" s="55">
        <v>0</v>
      </c>
      <c r="C194" s="55">
        <v>0</v>
      </c>
      <c r="D194" s="55"/>
      <c r="E194" s="49" t="e">
        <f t="shared" si="2"/>
        <v>#DIV/0!</v>
      </c>
    </row>
    <row r="195" customHeight="1" spans="1:5">
      <c r="A195" s="54" t="s">
        <v>468</v>
      </c>
      <c r="B195" s="55">
        <v>0</v>
      </c>
      <c r="C195" s="55">
        <v>0</v>
      </c>
      <c r="D195" s="55"/>
      <c r="E195" s="49" t="e">
        <f t="shared" si="2"/>
        <v>#DIV/0!</v>
      </c>
    </row>
    <row r="196" customHeight="1" spans="1:5">
      <c r="A196" s="54" t="s">
        <v>575</v>
      </c>
      <c r="B196" s="55">
        <v>0</v>
      </c>
      <c r="C196" s="55">
        <v>0</v>
      </c>
      <c r="D196" s="55"/>
      <c r="E196" s="49" t="e">
        <f t="shared" si="2"/>
        <v>#DIV/0!</v>
      </c>
    </row>
    <row r="197" customHeight="1" spans="1:5">
      <c r="A197" s="54" t="s">
        <v>576</v>
      </c>
      <c r="B197" s="55">
        <v>1155</v>
      </c>
      <c r="C197" s="55">
        <v>1155</v>
      </c>
      <c r="D197" s="55">
        <v>1212</v>
      </c>
      <c r="E197" s="49">
        <f t="shared" ref="E197:E260" si="3">D197/C197*100</f>
        <v>104.935064935065</v>
      </c>
    </row>
    <row r="198" customHeight="1" spans="1:5">
      <c r="A198" s="54" t="s">
        <v>459</v>
      </c>
      <c r="B198" s="55">
        <v>660</v>
      </c>
      <c r="C198" s="55">
        <v>660</v>
      </c>
      <c r="D198" s="55">
        <v>693</v>
      </c>
      <c r="E198" s="49">
        <f t="shared" si="3"/>
        <v>105</v>
      </c>
    </row>
    <row r="199" customHeight="1" spans="1:5">
      <c r="A199" s="54" t="s">
        <v>460</v>
      </c>
      <c r="B199" s="55">
        <v>495</v>
      </c>
      <c r="C199" s="55">
        <v>495</v>
      </c>
      <c r="D199" s="55">
        <v>519</v>
      </c>
      <c r="E199" s="49">
        <f t="shared" si="3"/>
        <v>104.848484848485</v>
      </c>
    </row>
    <row r="200" customHeight="1" spans="1:5">
      <c r="A200" s="54" t="s">
        <v>461</v>
      </c>
      <c r="B200" s="55">
        <v>0</v>
      </c>
      <c r="C200" s="55">
        <v>0</v>
      </c>
      <c r="D200" s="55"/>
      <c r="E200" s="49" t="e">
        <f t="shared" si="3"/>
        <v>#DIV/0!</v>
      </c>
    </row>
    <row r="201" customHeight="1" spans="1:5">
      <c r="A201" s="54" t="s">
        <v>577</v>
      </c>
      <c r="B201" s="55">
        <v>0</v>
      </c>
      <c r="C201" s="55">
        <v>0</v>
      </c>
      <c r="D201" s="55"/>
      <c r="E201" s="49" t="e">
        <f t="shared" si="3"/>
        <v>#DIV/0!</v>
      </c>
    </row>
    <row r="202" customHeight="1" spans="1:5">
      <c r="A202" s="54" t="s">
        <v>578</v>
      </c>
      <c r="B202" s="55">
        <v>0</v>
      </c>
      <c r="C202" s="55">
        <v>0</v>
      </c>
      <c r="D202" s="55"/>
      <c r="E202" s="49" t="e">
        <f t="shared" si="3"/>
        <v>#DIV/0!</v>
      </c>
    </row>
    <row r="203" customHeight="1" spans="1:5">
      <c r="A203" s="54" t="s">
        <v>579</v>
      </c>
      <c r="B203" s="55">
        <v>1047</v>
      </c>
      <c r="C203" s="55">
        <v>1047</v>
      </c>
      <c r="D203" s="55">
        <v>1099</v>
      </c>
      <c r="E203" s="49">
        <f t="shared" si="3"/>
        <v>104.966571155683</v>
      </c>
    </row>
    <row r="204" customHeight="1" spans="1:5">
      <c r="A204" s="54" t="s">
        <v>459</v>
      </c>
      <c r="B204" s="55">
        <v>604</v>
      </c>
      <c r="C204" s="55">
        <v>604</v>
      </c>
      <c r="D204" s="55">
        <v>634</v>
      </c>
      <c r="E204" s="49">
        <f t="shared" si="3"/>
        <v>104.966887417219</v>
      </c>
    </row>
    <row r="205" customHeight="1" spans="1:5">
      <c r="A205" s="54" t="s">
        <v>460</v>
      </c>
      <c r="B205" s="55">
        <v>277</v>
      </c>
      <c r="C205" s="55">
        <v>277</v>
      </c>
      <c r="D205" s="55">
        <v>291</v>
      </c>
      <c r="E205" s="49">
        <f t="shared" si="3"/>
        <v>105.054151624549</v>
      </c>
    </row>
    <row r="206" customHeight="1" spans="1:5">
      <c r="A206" s="54" t="s">
        <v>461</v>
      </c>
      <c r="B206" s="55">
        <v>0</v>
      </c>
      <c r="C206" s="55">
        <v>0</v>
      </c>
      <c r="D206" s="55"/>
      <c r="E206" s="49" t="e">
        <f t="shared" si="3"/>
        <v>#DIV/0!</v>
      </c>
    </row>
    <row r="207" customHeight="1" spans="1:5">
      <c r="A207" s="54" t="s">
        <v>473</v>
      </c>
      <c r="B207" s="55">
        <v>0</v>
      </c>
      <c r="C207" s="55">
        <v>0</v>
      </c>
      <c r="D207" s="55"/>
      <c r="E207" s="49" t="e">
        <f t="shared" si="3"/>
        <v>#DIV/0!</v>
      </c>
    </row>
    <row r="208" customHeight="1" spans="1:5">
      <c r="A208" s="54" t="s">
        <v>468</v>
      </c>
      <c r="B208" s="55">
        <v>0</v>
      </c>
      <c r="C208" s="55">
        <v>0</v>
      </c>
      <c r="D208" s="55"/>
      <c r="E208" s="49" t="e">
        <f t="shared" si="3"/>
        <v>#DIV/0!</v>
      </c>
    </row>
    <row r="209" customHeight="1" spans="1:5">
      <c r="A209" s="54" t="s">
        <v>580</v>
      </c>
      <c r="B209" s="55">
        <v>166</v>
      </c>
      <c r="C209" s="55">
        <v>166</v>
      </c>
      <c r="D209" s="55">
        <v>174</v>
      </c>
      <c r="E209" s="49">
        <f t="shared" si="3"/>
        <v>104.819277108434</v>
      </c>
    </row>
    <row r="210" customHeight="1" spans="1:5">
      <c r="A210" s="54" t="s">
        <v>581</v>
      </c>
      <c r="B210" s="55">
        <v>1784</v>
      </c>
      <c r="C210" s="55">
        <v>1784</v>
      </c>
      <c r="D210" s="55">
        <v>1873</v>
      </c>
      <c r="E210" s="49">
        <f t="shared" si="3"/>
        <v>104.988789237668</v>
      </c>
    </row>
    <row r="211" customHeight="1" spans="1:5">
      <c r="A211" s="54" t="s">
        <v>459</v>
      </c>
      <c r="B211" s="55">
        <v>1049</v>
      </c>
      <c r="C211" s="55">
        <v>1049</v>
      </c>
      <c r="D211" s="55">
        <v>1101</v>
      </c>
      <c r="E211" s="49">
        <f t="shared" si="3"/>
        <v>104.957102001907</v>
      </c>
    </row>
    <row r="212" customHeight="1" spans="1:5">
      <c r="A212" s="54" t="s">
        <v>460</v>
      </c>
      <c r="B212" s="55">
        <v>474</v>
      </c>
      <c r="C212" s="55">
        <v>474</v>
      </c>
      <c r="D212" s="55">
        <v>498</v>
      </c>
      <c r="E212" s="49">
        <f t="shared" si="3"/>
        <v>105.063291139241</v>
      </c>
    </row>
    <row r="213" customHeight="1" spans="1:5">
      <c r="A213" s="54" t="s">
        <v>461</v>
      </c>
      <c r="B213" s="55">
        <v>0</v>
      </c>
      <c r="C213" s="55">
        <v>0</v>
      </c>
      <c r="D213" s="55"/>
      <c r="E213" s="49" t="e">
        <f t="shared" si="3"/>
        <v>#DIV/0!</v>
      </c>
    </row>
    <row r="214" customHeight="1" spans="1:5">
      <c r="A214" s="54" t="s">
        <v>582</v>
      </c>
      <c r="B214" s="55">
        <v>0</v>
      </c>
      <c r="C214" s="55">
        <v>0</v>
      </c>
      <c r="D214" s="55"/>
      <c r="E214" s="49" t="e">
        <f t="shared" si="3"/>
        <v>#DIV/0!</v>
      </c>
    </row>
    <row r="215" customHeight="1" spans="1:5">
      <c r="A215" s="54" t="s">
        <v>583</v>
      </c>
      <c r="B215" s="55">
        <v>0</v>
      </c>
      <c r="C215" s="55">
        <v>0</v>
      </c>
      <c r="D215" s="55"/>
      <c r="E215" s="49" t="e">
        <f t="shared" si="3"/>
        <v>#DIV/0!</v>
      </c>
    </row>
    <row r="216" customHeight="1" spans="1:5">
      <c r="A216" s="54" t="s">
        <v>468</v>
      </c>
      <c r="B216" s="55">
        <v>0</v>
      </c>
      <c r="C216" s="55">
        <v>0</v>
      </c>
      <c r="D216" s="55"/>
      <c r="E216" s="49" t="e">
        <f t="shared" si="3"/>
        <v>#DIV/0!</v>
      </c>
    </row>
    <row r="217" customHeight="1" spans="1:5">
      <c r="A217" s="54" t="s">
        <v>584</v>
      </c>
      <c r="B217" s="55">
        <v>261</v>
      </c>
      <c r="C217" s="55">
        <v>261</v>
      </c>
      <c r="D217" s="55">
        <v>274</v>
      </c>
      <c r="E217" s="49">
        <f t="shared" si="3"/>
        <v>104.980842911877</v>
      </c>
    </row>
    <row r="218" customHeight="1" spans="1:5">
      <c r="A218" s="54" t="s">
        <v>585</v>
      </c>
      <c r="B218" s="55">
        <v>5084</v>
      </c>
      <c r="C218" s="55">
        <v>5084</v>
      </c>
      <c r="D218" s="55">
        <v>5338</v>
      </c>
      <c r="E218" s="49">
        <f t="shared" si="3"/>
        <v>104.996066089693</v>
      </c>
    </row>
    <row r="219" customHeight="1" spans="1:5">
      <c r="A219" s="54" t="s">
        <v>459</v>
      </c>
      <c r="B219" s="55">
        <v>2437</v>
      </c>
      <c r="C219" s="55">
        <v>2437</v>
      </c>
      <c r="D219" s="55">
        <v>2559</v>
      </c>
      <c r="E219" s="49">
        <f t="shared" si="3"/>
        <v>105.00615510874</v>
      </c>
    </row>
    <row r="220" customHeight="1" spans="1:5">
      <c r="A220" s="54" t="s">
        <v>460</v>
      </c>
      <c r="B220" s="55">
        <v>2292</v>
      </c>
      <c r="C220" s="55">
        <v>2292</v>
      </c>
      <c r="D220" s="55">
        <v>2407</v>
      </c>
      <c r="E220" s="49">
        <f t="shared" si="3"/>
        <v>105.017452006981</v>
      </c>
    </row>
    <row r="221" customHeight="1" spans="1:5">
      <c r="A221" s="54" t="s">
        <v>461</v>
      </c>
      <c r="B221" s="55">
        <v>0</v>
      </c>
      <c r="C221" s="55">
        <v>0</v>
      </c>
      <c r="D221" s="55"/>
      <c r="E221" s="49" t="e">
        <f t="shared" si="3"/>
        <v>#DIV/0!</v>
      </c>
    </row>
    <row r="222" customHeight="1" spans="1:5">
      <c r="A222" s="54" t="s">
        <v>586</v>
      </c>
      <c r="B222" s="55">
        <v>0</v>
      </c>
      <c r="C222" s="55">
        <v>0</v>
      </c>
      <c r="D222" s="55"/>
      <c r="E222" s="49" t="e">
        <f t="shared" si="3"/>
        <v>#DIV/0!</v>
      </c>
    </row>
    <row r="223" customHeight="1" spans="1:5">
      <c r="A223" s="54" t="s">
        <v>468</v>
      </c>
      <c r="B223" s="55">
        <v>71</v>
      </c>
      <c r="C223" s="55">
        <v>71</v>
      </c>
      <c r="D223" s="55">
        <v>74</v>
      </c>
      <c r="E223" s="49">
        <f t="shared" si="3"/>
        <v>104.225352112676</v>
      </c>
    </row>
    <row r="224" customHeight="1" spans="1:5">
      <c r="A224" s="54" t="s">
        <v>587</v>
      </c>
      <c r="B224" s="55">
        <v>284</v>
      </c>
      <c r="C224" s="55">
        <v>284</v>
      </c>
      <c r="D224" s="55">
        <v>298</v>
      </c>
      <c r="E224" s="49">
        <f t="shared" si="3"/>
        <v>104.929577464789</v>
      </c>
    </row>
    <row r="225" customHeight="1" spans="1:5">
      <c r="A225" s="54" t="s">
        <v>588</v>
      </c>
      <c r="B225" s="55">
        <v>2548</v>
      </c>
      <c r="C225" s="55">
        <v>2548</v>
      </c>
      <c r="D225" s="55">
        <v>2676</v>
      </c>
      <c r="E225" s="49">
        <f t="shared" si="3"/>
        <v>105.023547880691</v>
      </c>
    </row>
    <row r="226" customHeight="1" spans="1:5">
      <c r="A226" s="54" t="s">
        <v>459</v>
      </c>
      <c r="B226" s="55">
        <v>943</v>
      </c>
      <c r="C226" s="55">
        <v>943</v>
      </c>
      <c r="D226" s="55">
        <v>990</v>
      </c>
      <c r="E226" s="49">
        <f t="shared" si="3"/>
        <v>104.984093319194</v>
      </c>
    </row>
    <row r="227" customHeight="1" spans="1:5">
      <c r="A227" s="54" t="s">
        <v>460</v>
      </c>
      <c r="B227" s="55">
        <v>704</v>
      </c>
      <c r="C227" s="55">
        <v>704</v>
      </c>
      <c r="D227" s="55">
        <v>739</v>
      </c>
      <c r="E227" s="49">
        <f t="shared" si="3"/>
        <v>104.971590909091</v>
      </c>
    </row>
    <row r="228" customHeight="1" spans="1:5">
      <c r="A228" s="54" t="s">
        <v>461</v>
      </c>
      <c r="B228" s="55">
        <v>0</v>
      </c>
      <c r="C228" s="55">
        <v>0</v>
      </c>
      <c r="D228" s="55"/>
      <c r="E228" s="49" t="e">
        <f t="shared" si="3"/>
        <v>#DIV/0!</v>
      </c>
    </row>
    <row r="229" customHeight="1" spans="1:5">
      <c r="A229" s="54" t="s">
        <v>468</v>
      </c>
      <c r="B229" s="55">
        <v>110</v>
      </c>
      <c r="C229" s="55">
        <v>110</v>
      </c>
      <c r="D229" s="55">
        <v>116</v>
      </c>
      <c r="E229" s="49">
        <f t="shared" si="3"/>
        <v>105.454545454545</v>
      </c>
    </row>
    <row r="230" customHeight="1" spans="1:5">
      <c r="A230" s="54" t="s">
        <v>589</v>
      </c>
      <c r="B230" s="55">
        <v>791</v>
      </c>
      <c r="C230" s="55">
        <v>791</v>
      </c>
      <c r="D230" s="55">
        <v>831</v>
      </c>
      <c r="E230" s="49">
        <f t="shared" si="3"/>
        <v>105.056890012642</v>
      </c>
    </row>
    <row r="231" customHeight="1" spans="1:5">
      <c r="A231" s="54" t="s">
        <v>590</v>
      </c>
      <c r="B231" s="55">
        <v>2140</v>
      </c>
      <c r="C231" s="55">
        <v>2140</v>
      </c>
      <c r="D231" s="55">
        <v>2247</v>
      </c>
      <c r="E231" s="49">
        <f t="shared" si="3"/>
        <v>105</v>
      </c>
    </row>
    <row r="232" customHeight="1" spans="1:5">
      <c r="A232" s="54" t="s">
        <v>459</v>
      </c>
      <c r="B232" s="55">
        <v>806</v>
      </c>
      <c r="C232" s="55">
        <v>806</v>
      </c>
      <c r="D232" s="55">
        <v>847</v>
      </c>
      <c r="E232" s="49">
        <f t="shared" si="3"/>
        <v>105.086848635236</v>
      </c>
    </row>
    <row r="233" customHeight="1" spans="1:5">
      <c r="A233" s="54" t="s">
        <v>460</v>
      </c>
      <c r="B233" s="55">
        <v>373</v>
      </c>
      <c r="C233" s="55">
        <v>373</v>
      </c>
      <c r="D233" s="55">
        <v>392</v>
      </c>
      <c r="E233" s="49">
        <f t="shared" si="3"/>
        <v>105.093833780161</v>
      </c>
    </row>
    <row r="234" customHeight="1" spans="1:5">
      <c r="A234" s="54" t="s">
        <v>461</v>
      </c>
      <c r="B234" s="55">
        <v>0</v>
      </c>
      <c r="C234" s="55">
        <v>0</v>
      </c>
      <c r="D234" s="55"/>
      <c r="E234" s="49" t="e">
        <f t="shared" si="3"/>
        <v>#DIV/0!</v>
      </c>
    </row>
    <row r="235" customHeight="1" spans="1:5">
      <c r="A235" s="54" t="s">
        <v>468</v>
      </c>
      <c r="B235" s="55">
        <v>0</v>
      </c>
      <c r="C235" s="55">
        <v>0</v>
      </c>
      <c r="D235" s="55"/>
      <c r="E235" s="49" t="e">
        <f t="shared" si="3"/>
        <v>#DIV/0!</v>
      </c>
    </row>
    <row r="236" customHeight="1" spans="1:5">
      <c r="A236" s="54" t="s">
        <v>591</v>
      </c>
      <c r="B236" s="55">
        <v>961</v>
      </c>
      <c r="C236" s="55">
        <v>961</v>
      </c>
      <c r="D236" s="55">
        <v>1008</v>
      </c>
      <c r="E236" s="49">
        <f t="shared" si="3"/>
        <v>104.890738813736</v>
      </c>
    </row>
    <row r="237" customHeight="1" spans="1:5">
      <c r="A237" s="54" t="s">
        <v>592</v>
      </c>
      <c r="B237" s="55">
        <v>1089</v>
      </c>
      <c r="C237" s="55">
        <v>1089</v>
      </c>
      <c r="D237" s="55">
        <v>1143</v>
      </c>
      <c r="E237" s="49">
        <f t="shared" si="3"/>
        <v>104.95867768595</v>
      </c>
    </row>
    <row r="238" customHeight="1" spans="1:5">
      <c r="A238" s="54" t="s">
        <v>459</v>
      </c>
      <c r="B238" s="55">
        <v>803</v>
      </c>
      <c r="C238" s="55">
        <v>803</v>
      </c>
      <c r="D238" s="55">
        <v>843</v>
      </c>
      <c r="E238" s="49">
        <f t="shared" si="3"/>
        <v>104.981320049813</v>
      </c>
    </row>
    <row r="239" customHeight="1" spans="1:5">
      <c r="A239" s="54" t="s">
        <v>460</v>
      </c>
      <c r="B239" s="55">
        <v>286</v>
      </c>
      <c r="C239" s="55">
        <v>286</v>
      </c>
      <c r="D239" s="55">
        <v>300</v>
      </c>
      <c r="E239" s="49">
        <f t="shared" si="3"/>
        <v>104.895104895105</v>
      </c>
    </row>
    <row r="240" customHeight="1" spans="1:5">
      <c r="A240" s="54" t="s">
        <v>461</v>
      </c>
      <c r="B240" s="55">
        <v>0</v>
      </c>
      <c r="C240" s="55">
        <v>0</v>
      </c>
      <c r="D240" s="55"/>
      <c r="E240" s="49" t="e">
        <f t="shared" si="3"/>
        <v>#DIV/0!</v>
      </c>
    </row>
    <row r="241" customHeight="1" spans="1:5">
      <c r="A241" s="54" t="s">
        <v>468</v>
      </c>
      <c r="B241" s="55">
        <v>0</v>
      </c>
      <c r="C241" s="55">
        <v>0</v>
      </c>
      <c r="D241" s="55"/>
      <c r="E241" s="49" t="e">
        <f t="shared" si="3"/>
        <v>#DIV/0!</v>
      </c>
    </row>
    <row r="242" customHeight="1" spans="1:5">
      <c r="A242" s="54" t="s">
        <v>593</v>
      </c>
      <c r="B242" s="55">
        <v>0</v>
      </c>
      <c r="C242" s="55">
        <v>0</v>
      </c>
      <c r="D242" s="55"/>
      <c r="E242" s="49" t="e">
        <f t="shared" si="3"/>
        <v>#DIV/0!</v>
      </c>
    </row>
    <row r="243" customHeight="1" spans="1:5">
      <c r="A243" s="54" t="s">
        <v>594</v>
      </c>
      <c r="B243" s="55">
        <v>0</v>
      </c>
      <c r="C243" s="55">
        <v>0</v>
      </c>
      <c r="D243" s="55"/>
      <c r="E243" s="49" t="e">
        <f t="shared" si="3"/>
        <v>#DIV/0!</v>
      </c>
    </row>
    <row r="244" customHeight="1" spans="1:5">
      <c r="A244" s="54" t="s">
        <v>459</v>
      </c>
      <c r="B244" s="55">
        <v>0</v>
      </c>
      <c r="C244" s="55">
        <v>0</v>
      </c>
      <c r="D244" s="55"/>
      <c r="E244" s="49" t="e">
        <f t="shared" si="3"/>
        <v>#DIV/0!</v>
      </c>
    </row>
    <row r="245" customHeight="1" spans="1:5">
      <c r="A245" s="54" t="s">
        <v>460</v>
      </c>
      <c r="B245" s="55">
        <v>0</v>
      </c>
      <c r="C245" s="55">
        <v>0</v>
      </c>
      <c r="D245" s="55"/>
      <c r="E245" s="49" t="e">
        <f t="shared" si="3"/>
        <v>#DIV/0!</v>
      </c>
    </row>
    <row r="246" customHeight="1" spans="1:5">
      <c r="A246" s="54" t="s">
        <v>461</v>
      </c>
      <c r="B246" s="55">
        <v>0</v>
      </c>
      <c r="C246" s="55">
        <v>0</v>
      </c>
      <c r="D246" s="55"/>
      <c r="E246" s="49" t="e">
        <f t="shared" si="3"/>
        <v>#DIV/0!</v>
      </c>
    </row>
    <row r="247" customHeight="1" spans="1:5">
      <c r="A247" s="54" t="s">
        <v>468</v>
      </c>
      <c r="B247" s="55">
        <v>0</v>
      </c>
      <c r="C247" s="55">
        <v>0</v>
      </c>
      <c r="D247" s="55"/>
      <c r="E247" s="49" t="e">
        <f t="shared" si="3"/>
        <v>#DIV/0!</v>
      </c>
    </row>
    <row r="248" customHeight="1" spans="1:5">
      <c r="A248" s="54" t="s">
        <v>595</v>
      </c>
      <c r="B248" s="55">
        <v>0</v>
      </c>
      <c r="C248" s="55">
        <v>0</v>
      </c>
      <c r="D248" s="55"/>
      <c r="E248" s="49" t="e">
        <f t="shared" si="3"/>
        <v>#DIV/0!</v>
      </c>
    </row>
    <row r="249" customHeight="1" spans="1:5">
      <c r="A249" s="54" t="s">
        <v>596</v>
      </c>
      <c r="B249" s="55">
        <v>1496</v>
      </c>
      <c r="C249" s="55">
        <v>1496</v>
      </c>
      <c r="D249" s="55">
        <v>1570</v>
      </c>
      <c r="E249" s="49">
        <f t="shared" si="3"/>
        <v>104.946524064171</v>
      </c>
    </row>
    <row r="250" customHeight="1" spans="1:5">
      <c r="A250" s="54" t="s">
        <v>459</v>
      </c>
      <c r="B250" s="55">
        <v>458</v>
      </c>
      <c r="C250" s="55">
        <v>458</v>
      </c>
      <c r="D250" s="55">
        <v>481</v>
      </c>
      <c r="E250" s="49">
        <f t="shared" si="3"/>
        <v>105.021834061135</v>
      </c>
    </row>
    <row r="251" customHeight="1" spans="1:5">
      <c r="A251" s="54" t="s">
        <v>460</v>
      </c>
      <c r="B251" s="55">
        <v>436</v>
      </c>
      <c r="C251" s="55">
        <v>436</v>
      </c>
      <c r="D251" s="55">
        <v>458</v>
      </c>
      <c r="E251" s="49">
        <f t="shared" si="3"/>
        <v>105.045871559633</v>
      </c>
    </row>
    <row r="252" customHeight="1" spans="1:5">
      <c r="A252" s="54" t="s">
        <v>461</v>
      </c>
      <c r="B252" s="55">
        <v>0</v>
      </c>
      <c r="C252" s="55">
        <v>0</v>
      </c>
      <c r="D252" s="55"/>
      <c r="E252" s="49" t="e">
        <f t="shared" si="3"/>
        <v>#DIV/0!</v>
      </c>
    </row>
    <row r="253" customHeight="1" spans="1:5">
      <c r="A253" s="54" t="s">
        <v>468</v>
      </c>
      <c r="B253" s="55">
        <v>0</v>
      </c>
      <c r="C253" s="55">
        <v>0</v>
      </c>
      <c r="D253" s="55"/>
      <c r="E253" s="49" t="e">
        <f t="shared" si="3"/>
        <v>#DIV/0!</v>
      </c>
    </row>
    <row r="254" customHeight="1" spans="1:5">
      <c r="A254" s="54" t="s">
        <v>597</v>
      </c>
      <c r="B254" s="55">
        <v>602</v>
      </c>
      <c r="C254" s="55">
        <v>602</v>
      </c>
      <c r="D254" s="55">
        <v>631</v>
      </c>
      <c r="E254" s="49">
        <f t="shared" si="3"/>
        <v>104.817275747508</v>
      </c>
    </row>
    <row r="255" customHeight="1" spans="1:5">
      <c r="A255" s="54" t="s">
        <v>598</v>
      </c>
      <c r="B255" s="55">
        <v>1689</v>
      </c>
      <c r="C255" s="55">
        <v>1689</v>
      </c>
      <c r="D255" s="55">
        <v>1858</v>
      </c>
      <c r="E255" s="49">
        <f t="shared" si="3"/>
        <v>110.005920663114</v>
      </c>
    </row>
    <row r="256" customHeight="1" spans="1:5">
      <c r="A256" s="54" t="s">
        <v>599</v>
      </c>
      <c r="B256" s="55">
        <v>0</v>
      </c>
      <c r="C256" s="55">
        <v>0</v>
      </c>
      <c r="D256" s="55"/>
      <c r="E256" s="49" t="e">
        <f t="shared" si="3"/>
        <v>#DIV/0!</v>
      </c>
    </row>
    <row r="257" customHeight="1" spans="1:5">
      <c r="A257" s="54" t="s">
        <v>600</v>
      </c>
      <c r="B257" s="55">
        <v>1689</v>
      </c>
      <c r="C257" s="55">
        <v>1689</v>
      </c>
      <c r="D257" s="55">
        <v>1858</v>
      </c>
      <c r="E257" s="49">
        <f t="shared" si="3"/>
        <v>110.005920663114</v>
      </c>
    </row>
    <row r="258" customHeight="1" spans="1:5">
      <c r="A258" s="54" t="s">
        <v>601</v>
      </c>
      <c r="B258" s="55">
        <v>2276</v>
      </c>
      <c r="C258" s="55">
        <v>2276</v>
      </c>
      <c r="D258" s="55">
        <v>2385</v>
      </c>
      <c r="E258" s="49">
        <f t="shared" si="3"/>
        <v>104.789103690685</v>
      </c>
    </row>
    <row r="259" customHeight="1" spans="1:5">
      <c r="A259" s="54" t="s">
        <v>602</v>
      </c>
      <c r="B259" s="55">
        <v>45965</v>
      </c>
      <c r="C259" s="55">
        <v>45965</v>
      </c>
      <c r="D259" s="55">
        <v>47000</v>
      </c>
      <c r="E259" s="49">
        <f t="shared" si="3"/>
        <v>102.251713260089</v>
      </c>
    </row>
    <row r="260" customHeight="1" spans="1:5">
      <c r="A260" s="54" t="s">
        <v>603</v>
      </c>
      <c r="B260" s="55">
        <v>4613</v>
      </c>
      <c r="C260" s="55">
        <v>4613</v>
      </c>
      <c r="D260" s="55">
        <v>4716</v>
      </c>
      <c r="E260" s="49">
        <f t="shared" si="3"/>
        <v>102.232820290483</v>
      </c>
    </row>
    <row r="261" customHeight="1" spans="1:5">
      <c r="A261" s="54" t="s">
        <v>604</v>
      </c>
      <c r="B261" s="55">
        <v>28402</v>
      </c>
      <c r="C261" s="55">
        <v>28402</v>
      </c>
      <c r="D261" s="55">
        <v>29038</v>
      </c>
      <c r="E261" s="49">
        <f t="shared" ref="E261:E324" si="4">D261/C261*100</f>
        <v>102.239278924019</v>
      </c>
    </row>
    <row r="262" customHeight="1" spans="1:5">
      <c r="A262" s="54" t="s">
        <v>605</v>
      </c>
      <c r="B262" s="55">
        <v>1818</v>
      </c>
      <c r="C262" s="55">
        <v>1818</v>
      </c>
      <c r="D262" s="55">
        <v>1859</v>
      </c>
      <c r="E262" s="49">
        <f t="shared" si="4"/>
        <v>102.255225522552</v>
      </c>
    </row>
    <row r="263" customHeight="1" spans="1:5">
      <c r="A263" s="54" t="s">
        <v>606</v>
      </c>
      <c r="B263" s="55">
        <v>3414</v>
      </c>
      <c r="C263" s="55">
        <v>3414</v>
      </c>
      <c r="D263" s="55">
        <v>3490</v>
      </c>
      <c r="E263" s="49">
        <f t="shared" si="4"/>
        <v>102.226127709432</v>
      </c>
    </row>
    <row r="264" customHeight="1" spans="1:5">
      <c r="A264" s="54" t="s">
        <v>607</v>
      </c>
      <c r="B264" s="55">
        <v>4216</v>
      </c>
      <c r="C264" s="55">
        <v>4216</v>
      </c>
      <c r="D264" s="55">
        <v>4311</v>
      </c>
      <c r="E264" s="49">
        <f t="shared" si="4"/>
        <v>102.253320683112</v>
      </c>
    </row>
    <row r="265" customHeight="1" spans="1:5">
      <c r="A265" s="54" t="s">
        <v>608</v>
      </c>
      <c r="B265" s="55">
        <v>1970</v>
      </c>
      <c r="C265" s="55">
        <v>1970</v>
      </c>
      <c r="D265" s="55">
        <v>2015</v>
      </c>
      <c r="E265" s="49">
        <f t="shared" si="4"/>
        <v>102.284263959391</v>
      </c>
    </row>
    <row r="266" customHeight="1" spans="1:5">
      <c r="A266" s="54" t="s">
        <v>609</v>
      </c>
      <c r="B266" s="55"/>
      <c r="C266" s="55"/>
      <c r="D266" s="55"/>
      <c r="E266" s="49" t="e">
        <f t="shared" si="4"/>
        <v>#DIV/0!</v>
      </c>
    </row>
    <row r="267" customHeight="1" spans="1:5">
      <c r="A267" s="54" t="s">
        <v>610</v>
      </c>
      <c r="B267" s="55">
        <v>1437</v>
      </c>
      <c r="C267" s="55">
        <v>1437</v>
      </c>
      <c r="D267" s="55">
        <v>1469</v>
      </c>
      <c r="E267" s="49">
        <f t="shared" si="4"/>
        <v>102.226861517049</v>
      </c>
    </row>
    <row r="268" customHeight="1" spans="1:5">
      <c r="A268" s="54" t="s">
        <v>611</v>
      </c>
      <c r="B268" s="55"/>
      <c r="C268" s="55"/>
      <c r="D268" s="55"/>
      <c r="E268" s="49" t="e">
        <f t="shared" si="4"/>
        <v>#DIV/0!</v>
      </c>
    </row>
    <row r="269" customHeight="1" spans="1:5">
      <c r="A269" s="54" t="s">
        <v>612</v>
      </c>
      <c r="B269" s="55"/>
      <c r="C269" s="55"/>
      <c r="D269" s="55"/>
      <c r="E269" s="49" t="e">
        <f t="shared" si="4"/>
        <v>#DIV/0!</v>
      </c>
    </row>
    <row r="270" customHeight="1" spans="1:5">
      <c r="A270" s="54" t="s">
        <v>613</v>
      </c>
      <c r="B270" s="55"/>
      <c r="C270" s="55"/>
      <c r="D270" s="55"/>
      <c r="E270" s="49" t="e">
        <f t="shared" si="4"/>
        <v>#DIV/0!</v>
      </c>
    </row>
    <row r="271" customHeight="1" spans="1:5">
      <c r="A271" s="54" t="s">
        <v>614</v>
      </c>
      <c r="B271" s="55">
        <v>95</v>
      </c>
      <c r="C271" s="55">
        <v>95</v>
      </c>
      <c r="D271" s="55">
        <v>102</v>
      </c>
      <c r="E271" s="49">
        <f t="shared" si="4"/>
        <v>107.368421052632</v>
      </c>
    </row>
    <row r="272" customHeight="1" spans="1:5">
      <c r="A272" s="54" t="s">
        <v>615</v>
      </c>
      <c r="B272" s="55">
        <v>91225</v>
      </c>
      <c r="C272" s="55">
        <v>91225</v>
      </c>
      <c r="D272" s="55">
        <v>90000</v>
      </c>
      <c r="E272" s="49">
        <f t="shared" si="4"/>
        <v>98.6571663469444</v>
      </c>
    </row>
    <row r="273" customHeight="1" spans="1:5">
      <c r="A273" s="54" t="s">
        <v>616</v>
      </c>
      <c r="B273" s="55">
        <v>811</v>
      </c>
      <c r="C273" s="55">
        <v>811</v>
      </c>
      <c r="D273" s="55">
        <v>871</v>
      </c>
      <c r="E273" s="49">
        <f t="shared" si="4"/>
        <v>107.398273736128</v>
      </c>
    </row>
    <row r="274" customHeight="1" spans="1:5">
      <c r="A274" s="54" t="s">
        <v>459</v>
      </c>
      <c r="B274" s="55">
        <v>526</v>
      </c>
      <c r="C274" s="55">
        <v>526</v>
      </c>
      <c r="D274" s="55">
        <v>565</v>
      </c>
      <c r="E274" s="49">
        <f t="shared" si="4"/>
        <v>107.414448669202</v>
      </c>
    </row>
    <row r="275" customHeight="1" spans="1:5">
      <c r="A275" s="54" t="s">
        <v>460</v>
      </c>
      <c r="B275" s="55">
        <v>285</v>
      </c>
      <c r="C275" s="55">
        <v>285</v>
      </c>
      <c r="D275" s="55">
        <v>306</v>
      </c>
      <c r="E275" s="49">
        <f t="shared" si="4"/>
        <v>107.368421052632</v>
      </c>
    </row>
    <row r="276" customHeight="1" spans="1:5">
      <c r="A276" s="54" t="s">
        <v>461</v>
      </c>
      <c r="B276" s="55">
        <v>0</v>
      </c>
      <c r="C276" s="55">
        <v>0</v>
      </c>
      <c r="D276" s="55"/>
      <c r="E276" s="49" t="e">
        <f t="shared" si="4"/>
        <v>#DIV/0!</v>
      </c>
    </row>
    <row r="277" customHeight="1" spans="1:5">
      <c r="A277" s="54" t="s">
        <v>617</v>
      </c>
      <c r="B277" s="55">
        <v>0</v>
      </c>
      <c r="C277" s="55">
        <v>0</v>
      </c>
      <c r="D277" s="55"/>
      <c r="E277" s="49" t="e">
        <f t="shared" si="4"/>
        <v>#DIV/0!</v>
      </c>
    </row>
    <row r="278" customHeight="1" spans="1:5">
      <c r="A278" s="54" t="s">
        <v>618</v>
      </c>
      <c r="B278" s="55">
        <v>49376</v>
      </c>
      <c r="C278" s="55">
        <v>49376</v>
      </c>
      <c r="D278" s="55">
        <v>45065</v>
      </c>
      <c r="E278" s="49">
        <f t="shared" si="4"/>
        <v>91.2690375891121</v>
      </c>
    </row>
    <row r="279" customHeight="1" spans="1:5">
      <c r="A279" s="54" t="s">
        <v>619</v>
      </c>
      <c r="B279" s="55">
        <v>4180</v>
      </c>
      <c r="C279" s="55">
        <v>4180</v>
      </c>
      <c r="D279" s="55">
        <v>4488</v>
      </c>
      <c r="E279" s="49">
        <f t="shared" si="4"/>
        <v>107.368421052632</v>
      </c>
    </row>
    <row r="280" customHeight="1" spans="1:5">
      <c r="A280" s="54" t="s">
        <v>620</v>
      </c>
      <c r="B280" s="55">
        <v>6137</v>
      </c>
      <c r="C280" s="55">
        <v>6137</v>
      </c>
      <c r="D280" s="55">
        <v>6588</v>
      </c>
      <c r="E280" s="49">
        <f t="shared" si="4"/>
        <v>107.348867524849</v>
      </c>
    </row>
    <row r="281" customHeight="1" spans="1:5">
      <c r="A281" s="54" t="s">
        <v>621</v>
      </c>
      <c r="B281" s="55">
        <v>3613</v>
      </c>
      <c r="C281" s="55">
        <v>3613</v>
      </c>
      <c r="D281" s="55">
        <v>3879</v>
      </c>
      <c r="E281" s="49">
        <f t="shared" si="4"/>
        <v>107.362302795461</v>
      </c>
    </row>
    <row r="282" customHeight="1" spans="1:5">
      <c r="A282" s="54" t="s">
        <v>622</v>
      </c>
      <c r="B282" s="55">
        <v>8167</v>
      </c>
      <c r="C282" s="55">
        <v>8167</v>
      </c>
      <c r="D282" s="55">
        <v>8768</v>
      </c>
      <c r="E282" s="49">
        <f t="shared" si="4"/>
        <v>107.358883310885</v>
      </c>
    </row>
    <row r="283" customHeight="1" spans="1:5">
      <c r="A283" s="54" t="s">
        <v>623</v>
      </c>
      <c r="B283" s="55">
        <v>9288</v>
      </c>
      <c r="C283" s="55">
        <v>9288</v>
      </c>
      <c r="D283" s="55">
        <v>9971</v>
      </c>
      <c r="E283" s="49">
        <f t="shared" si="4"/>
        <v>107.353574504737</v>
      </c>
    </row>
    <row r="284" customHeight="1" spans="1:5">
      <c r="A284" s="54" t="s">
        <v>624</v>
      </c>
      <c r="B284" s="55">
        <v>0</v>
      </c>
      <c r="C284" s="55">
        <v>0</v>
      </c>
      <c r="D284" s="55"/>
      <c r="E284" s="49" t="e">
        <f t="shared" si="4"/>
        <v>#DIV/0!</v>
      </c>
    </row>
    <row r="285" customHeight="1" spans="1:5">
      <c r="A285" s="54" t="s">
        <v>625</v>
      </c>
      <c r="B285" s="55">
        <v>0</v>
      </c>
      <c r="C285" s="55">
        <v>0</v>
      </c>
      <c r="D285" s="55"/>
      <c r="E285" s="49" t="e">
        <f t="shared" si="4"/>
        <v>#DIV/0!</v>
      </c>
    </row>
    <row r="286" customHeight="1" spans="1:5">
      <c r="A286" s="54" t="s">
        <v>626</v>
      </c>
      <c r="B286" s="55">
        <v>17991</v>
      </c>
      <c r="C286" s="55">
        <v>17991</v>
      </c>
      <c r="D286" s="55">
        <v>11371</v>
      </c>
      <c r="E286" s="49">
        <f t="shared" si="4"/>
        <v>63.2038241342894</v>
      </c>
    </row>
    <row r="287" customHeight="1" spans="1:5">
      <c r="A287" s="54" t="s">
        <v>627</v>
      </c>
      <c r="B287" s="55">
        <v>25552</v>
      </c>
      <c r="C287" s="55">
        <v>25552</v>
      </c>
      <c r="D287" s="55">
        <v>27433</v>
      </c>
      <c r="E287" s="49">
        <f t="shared" si="4"/>
        <v>107.361458985598</v>
      </c>
    </row>
    <row r="288" customHeight="1" spans="1:5">
      <c r="A288" s="54" t="s">
        <v>628</v>
      </c>
      <c r="B288" s="55">
        <v>0</v>
      </c>
      <c r="C288" s="55">
        <v>0</v>
      </c>
      <c r="D288" s="55"/>
      <c r="E288" s="49" t="e">
        <f t="shared" si="4"/>
        <v>#DIV/0!</v>
      </c>
    </row>
    <row r="289" customHeight="1" spans="1:5">
      <c r="A289" s="54" t="s">
        <v>629</v>
      </c>
      <c r="B289" s="55">
        <v>0</v>
      </c>
      <c r="C289" s="55">
        <v>0</v>
      </c>
      <c r="D289" s="55"/>
      <c r="E289" s="49" t="e">
        <f t="shared" si="4"/>
        <v>#DIV/0!</v>
      </c>
    </row>
    <row r="290" customHeight="1" spans="1:5">
      <c r="A290" s="54" t="s">
        <v>630</v>
      </c>
      <c r="B290" s="55">
        <v>2505</v>
      </c>
      <c r="C290" s="55">
        <v>2505</v>
      </c>
      <c r="D290" s="55">
        <v>2689</v>
      </c>
      <c r="E290" s="49">
        <f t="shared" si="4"/>
        <v>107.345309381238</v>
      </c>
    </row>
    <row r="291" customHeight="1" spans="1:5">
      <c r="A291" s="54" t="s">
        <v>631</v>
      </c>
      <c r="B291" s="55">
        <v>7372</v>
      </c>
      <c r="C291" s="55">
        <v>7372</v>
      </c>
      <c r="D291" s="55">
        <v>7915</v>
      </c>
      <c r="E291" s="49">
        <f t="shared" si="4"/>
        <v>107.365708084645</v>
      </c>
    </row>
    <row r="292" customHeight="1" spans="1:5">
      <c r="A292" s="54" t="s">
        <v>632</v>
      </c>
      <c r="B292" s="55">
        <v>13787</v>
      </c>
      <c r="C292" s="55">
        <v>13787</v>
      </c>
      <c r="D292" s="55">
        <v>14802</v>
      </c>
      <c r="E292" s="49">
        <f t="shared" si="4"/>
        <v>107.362007688402</v>
      </c>
    </row>
    <row r="293" customHeight="1" spans="1:5">
      <c r="A293" s="54" t="s">
        <v>633</v>
      </c>
      <c r="B293" s="55">
        <v>1888</v>
      </c>
      <c r="C293" s="55">
        <v>1888</v>
      </c>
      <c r="D293" s="55">
        <v>2027</v>
      </c>
      <c r="E293" s="49">
        <f t="shared" si="4"/>
        <v>107.362288135593</v>
      </c>
    </row>
    <row r="294" customHeight="1" spans="1:5">
      <c r="A294" s="54" t="s">
        <v>634</v>
      </c>
      <c r="B294" s="55">
        <v>247</v>
      </c>
      <c r="C294" s="55">
        <v>247</v>
      </c>
      <c r="D294" s="55">
        <v>266</v>
      </c>
      <c r="E294" s="49">
        <f t="shared" si="4"/>
        <v>107.692307692308</v>
      </c>
    </row>
    <row r="295" customHeight="1" spans="1:5">
      <c r="A295" s="54" t="s">
        <v>635</v>
      </c>
      <c r="B295" s="55">
        <v>0</v>
      </c>
      <c r="C295" s="55">
        <v>0</v>
      </c>
      <c r="D295" s="55"/>
      <c r="E295" s="49" t="e">
        <f t="shared" si="4"/>
        <v>#DIV/0!</v>
      </c>
    </row>
    <row r="296" customHeight="1" spans="1:5">
      <c r="A296" s="54" t="s">
        <v>636</v>
      </c>
      <c r="B296" s="55">
        <v>0</v>
      </c>
      <c r="C296" s="55">
        <v>0</v>
      </c>
      <c r="D296" s="55"/>
      <c r="E296" s="49" t="e">
        <f t="shared" si="4"/>
        <v>#DIV/0!</v>
      </c>
    </row>
    <row r="297" customHeight="1" spans="1:5">
      <c r="A297" s="54" t="s">
        <v>637</v>
      </c>
      <c r="B297" s="55">
        <v>0</v>
      </c>
      <c r="C297" s="55">
        <v>0</v>
      </c>
      <c r="D297" s="55"/>
      <c r="E297" s="49" t="e">
        <f t="shared" si="4"/>
        <v>#DIV/0!</v>
      </c>
    </row>
    <row r="298" customHeight="1" spans="1:5">
      <c r="A298" s="54" t="s">
        <v>638</v>
      </c>
      <c r="B298" s="55">
        <v>18</v>
      </c>
      <c r="C298" s="55">
        <v>18</v>
      </c>
      <c r="D298" s="55">
        <v>20</v>
      </c>
      <c r="E298" s="49">
        <f t="shared" si="4"/>
        <v>111.111111111111</v>
      </c>
    </row>
    <row r="299" customHeight="1" spans="1:5">
      <c r="A299" s="54" t="s">
        <v>639</v>
      </c>
      <c r="B299" s="55">
        <v>229</v>
      </c>
      <c r="C299" s="55">
        <v>229</v>
      </c>
      <c r="D299" s="55">
        <v>246</v>
      </c>
      <c r="E299" s="49">
        <f t="shared" si="4"/>
        <v>107.423580786026</v>
      </c>
    </row>
    <row r="300" customHeight="1" spans="1:5">
      <c r="A300" s="54" t="s">
        <v>640</v>
      </c>
      <c r="B300" s="55">
        <v>0</v>
      </c>
      <c r="C300" s="55">
        <v>0</v>
      </c>
      <c r="D300" s="55"/>
      <c r="E300" s="49" t="e">
        <f t="shared" si="4"/>
        <v>#DIV/0!</v>
      </c>
    </row>
    <row r="301" customHeight="1" spans="1:5">
      <c r="A301" s="54" t="s">
        <v>641</v>
      </c>
      <c r="B301" s="55">
        <v>0</v>
      </c>
      <c r="C301" s="55">
        <v>0</v>
      </c>
      <c r="D301" s="55"/>
      <c r="E301" s="49" t="e">
        <f t="shared" si="4"/>
        <v>#DIV/0!</v>
      </c>
    </row>
    <row r="302" customHeight="1" spans="1:5">
      <c r="A302" s="54" t="s">
        <v>642</v>
      </c>
      <c r="B302" s="55">
        <v>0</v>
      </c>
      <c r="C302" s="55">
        <v>0</v>
      </c>
      <c r="D302" s="55"/>
      <c r="E302" s="49" t="e">
        <f t="shared" si="4"/>
        <v>#DIV/0!</v>
      </c>
    </row>
    <row r="303" customHeight="1" spans="1:5">
      <c r="A303" s="54" t="s">
        <v>643</v>
      </c>
      <c r="B303" s="55">
        <v>0</v>
      </c>
      <c r="C303" s="55">
        <v>0</v>
      </c>
      <c r="D303" s="55"/>
      <c r="E303" s="49" t="e">
        <f t="shared" si="4"/>
        <v>#DIV/0!</v>
      </c>
    </row>
    <row r="304" customHeight="1" spans="1:5">
      <c r="A304" s="54" t="s">
        <v>644</v>
      </c>
      <c r="B304" s="55">
        <v>0</v>
      </c>
      <c r="C304" s="55">
        <v>0</v>
      </c>
      <c r="D304" s="55"/>
      <c r="E304" s="49" t="e">
        <f t="shared" si="4"/>
        <v>#DIV/0!</v>
      </c>
    </row>
    <row r="305" customHeight="1" spans="1:5">
      <c r="A305" s="54" t="s">
        <v>645</v>
      </c>
      <c r="B305" s="55">
        <v>0</v>
      </c>
      <c r="C305" s="55">
        <v>0</v>
      </c>
      <c r="D305" s="55"/>
      <c r="E305" s="49" t="e">
        <f t="shared" si="4"/>
        <v>#DIV/0!</v>
      </c>
    </row>
    <row r="306" customHeight="1" spans="1:5">
      <c r="A306" s="54" t="s">
        <v>646</v>
      </c>
      <c r="B306" s="55">
        <v>0</v>
      </c>
      <c r="C306" s="55">
        <v>0</v>
      </c>
      <c r="D306" s="55"/>
      <c r="E306" s="49" t="e">
        <f t="shared" si="4"/>
        <v>#DIV/0!</v>
      </c>
    </row>
    <row r="307" customHeight="1" spans="1:5">
      <c r="A307" s="54" t="s">
        <v>647</v>
      </c>
      <c r="B307" s="55">
        <v>0</v>
      </c>
      <c r="C307" s="55">
        <v>0</v>
      </c>
      <c r="D307" s="55"/>
      <c r="E307" s="49" t="e">
        <f t="shared" si="4"/>
        <v>#DIV/0!</v>
      </c>
    </row>
    <row r="308" customHeight="1" spans="1:5">
      <c r="A308" s="54" t="s">
        <v>648</v>
      </c>
      <c r="B308" s="55">
        <v>815</v>
      </c>
      <c r="C308" s="55">
        <v>815</v>
      </c>
      <c r="D308" s="55">
        <v>875</v>
      </c>
      <c r="E308" s="49">
        <f t="shared" si="4"/>
        <v>107.361963190184</v>
      </c>
    </row>
    <row r="309" customHeight="1" spans="1:5">
      <c r="A309" s="54" t="s">
        <v>649</v>
      </c>
      <c r="B309" s="55">
        <v>815</v>
      </c>
      <c r="C309" s="55">
        <v>815</v>
      </c>
      <c r="D309" s="55">
        <v>875</v>
      </c>
      <c r="E309" s="49">
        <f t="shared" si="4"/>
        <v>107.361963190184</v>
      </c>
    </row>
    <row r="310" customHeight="1" spans="1:5">
      <c r="A310" s="54" t="s">
        <v>650</v>
      </c>
      <c r="B310" s="55">
        <v>0</v>
      </c>
      <c r="C310" s="55">
        <v>0</v>
      </c>
      <c r="D310" s="55"/>
      <c r="E310" s="49" t="e">
        <f t="shared" si="4"/>
        <v>#DIV/0!</v>
      </c>
    </row>
    <row r="311" customHeight="1" spans="1:5">
      <c r="A311" s="54" t="s">
        <v>651</v>
      </c>
      <c r="B311" s="55">
        <v>0</v>
      </c>
      <c r="C311" s="55">
        <v>0</v>
      </c>
      <c r="D311" s="55"/>
      <c r="E311" s="49" t="e">
        <f t="shared" si="4"/>
        <v>#DIV/0!</v>
      </c>
    </row>
    <row r="312" customHeight="1" spans="1:5">
      <c r="A312" s="54" t="s">
        <v>652</v>
      </c>
      <c r="B312" s="55">
        <v>5436</v>
      </c>
      <c r="C312" s="55">
        <v>5436</v>
      </c>
      <c r="D312" s="55">
        <v>5836</v>
      </c>
      <c r="E312" s="49">
        <f t="shared" si="4"/>
        <v>107.358351729213</v>
      </c>
    </row>
    <row r="313" customHeight="1" spans="1:5">
      <c r="A313" s="54" t="s">
        <v>653</v>
      </c>
      <c r="B313" s="55">
        <v>3458</v>
      </c>
      <c r="C313" s="55">
        <v>3458</v>
      </c>
      <c r="D313" s="55">
        <v>3713</v>
      </c>
      <c r="E313" s="49">
        <f t="shared" si="4"/>
        <v>107.374204742626</v>
      </c>
    </row>
    <row r="314" customHeight="1" spans="1:5">
      <c r="A314" s="54" t="s">
        <v>654</v>
      </c>
      <c r="B314" s="55">
        <v>1978</v>
      </c>
      <c r="C314" s="55">
        <v>1978</v>
      </c>
      <c r="D314" s="55">
        <v>2123</v>
      </c>
      <c r="E314" s="49">
        <f t="shared" si="4"/>
        <v>107.330637007078</v>
      </c>
    </row>
    <row r="315" customHeight="1" spans="1:5">
      <c r="A315" s="54" t="s">
        <v>655</v>
      </c>
      <c r="B315" s="55">
        <v>0</v>
      </c>
      <c r="C315" s="55">
        <v>0</v>
      </c>
      <c r="D315" s="55"/>
      <c r="E315" s="49" t="e">
        <f t="shared" si="4"/>
        <v>#DIV/0!</v>
      </c>
    </row>
    <row r="316" customHeight="1" spans="1:5">
      <c r="A316" s="54" t="s">
        <v>656</v>
      </c>
      <c r="B316" s="55">
        <v>0</v>
      </c>
      <c r="C316" s="55">
        <v>0</v>
      </c>
      <c r="D316" s="55"/>
      <c r="E316" s="49" t="e">
        <f t="shared" si="4"/>
        <v>#DIV/0!</v>
      </c>
    </row>
    <row r="317" customHeight="1" spans="1:5">
      <c r="A317" s="54" t="s">
        <v>657</v>
      </c>
      <c r="B317" s="55">
        <v>0</v>
      </c>
      <c r="C317" s="55">
        <v>0</v>
      </c>
      <c r="D317" s="55"/>
      <c r="E317" s="49" t="e">
        <f t="shared" si="4"/>
        <v>#DIV/0!</v>
      </c>
    </row>
    <row r="318" customHeight="1" spans="1:5">
      <c r="A318" s="54" t="s">
        <v>658</v>
      </c>
      <c r="B318" s="55">
        <v>6895</v>
      </c>
      <c r="C318" s="55">
        <v>6895</v>
      </c>
      <c r="D318" s="55">
        <v>7402</v>
      </c>
      <c r="E318" s="49">
        <f t="shared" si="4"/>
        <v>107.353154459753</v>
      </c>
    </row>
    <row r="319" customHeight="1" spans="1:5">
      <c r="A319" s="54" t="s">
        <v>659</v>
      </c>
      <c r="B319" s="55">
        <v>0</v>
      </c>
      <c r="C319" s="55">
        <v>0</v>
      </c>
      <c r="D319" s="55"/>
      <c r="E319" s="49" t="e">
        <f t="shared" si="4"/>
        <v>#DIV/0!</v>
      </c>
    </row>
    <row r="320" customHeight="1" spans="1:5">
      <c r="A320" s="54" t="s">
        <v>660</v>
      </c>
      <c r="B320" s="55">
        <v>0</v>
      </c>
      <c r="C320" s="55">
        <v>0</v>
      </c>
      <c r="D320" s="55"/>
      <c r="E320" s="49" t="e">
        <f t="shared" si="4"/>
        <v>#DIV/0!</v>
      </c>
    </row>
    <row r="321" customHeight="1" spans="1:5">
      <c r="A321" s="54" t="s">
        <v>661</v>
      </c>
      <c r="B321" s="55">
        <v>2217</v>
      </c>
      <c r="C321" s="55">
        <v>2217</v>
      </c>
      <c r="D321" s="55">
        <v>2380</v>
      </c>
      <c r="E321" s="49">
        <f t="shared" si="4"/>
        <v>107.352277852954</v>
      </c>
    </row>
    <row r="322" customHeight="1" spans="1:5">
      <c r="A322" s="54" t="s">
        <v>662</v>
      </c>
      <c r="B322" s="55">
        <v>150</v>
      </c>
      <c r="C322" s="55">
        <v>150</v>
      </c>
      <c r="D322" s="55">
        <v>161</v>
      </c>
      <c r="E322" s="49">
        <f t="shared" si="4"/>
        <v>107.333333333333</v>
      </c>
    </row>
    <row r="323" customHeight="1" spans="1:5">
      <c r="A323" s="54" t="s">
        <v>663</v>
      </c>
      <c r="B323" s="55">
        <v>0</v>
      </c>
      <c r="C323" s="55">
        <v>0</v>
      </c>
      <c r="D323" s="55"/>
      <c r="E323" s="49" t="e">
        <f t="shared" si="4"/>
        <v>#DIV/0!</v>
      </c>
    </row>
    <row r="324" customHeight="1" spans="1:5">
      <c r="A324" s="54" t="s">
        <v>664</v>
      </c>
      <c r="B324" s="55">
        <v>4528</v>
      </c>
      <c r="C324" s="55">
        <v>4528</v>
      </c>
      <c r="D324" s="55">
        <v>4861</v>
      </c>
      <c r="E324" s="49">
        <f t="shared" si="4"/>
        <v>107.354240282686</v>
      </c>
    </row>
    <row r="325" customHeight="1" spans="1:5">
      <c r="A325" s="54" t="s">
        <v>665</v>
      </c>
      <c r="B325" s="55">
        <v>2093</v>
      </c>
      <c r="C325" s="55">
        <v>2093</v>
      </c>
      <c r="D325" s="55">
        <v>2252</v>
      </c>
      <c r="E325" s="49">
        <f t="shared" ref="E325:E388" si="5">D325/C325*100</f>
        <v>107.596751075012</v>
      </c>
    </row>
    <row r="326" customHeight="1" spans="1:5">
      <c r="A326" s="54" t="s">
        <v>666</v>
      </c>
      <c r="B326" s="55">
        <v>2093</v>
      </c>
      <c r="C326" s="55">
        <v>2093</v>
      </c>
      <c r="D326" s="55">
        <v>2252</v>
      </c>
      <c r="E326" s="49">
        <f t="shared" si="5"/>
        <v>107.596751075012</v>
      </c>
    </row>
    <row r="327" customHeight="1" spans="1:5">
      <c r="A327" s="54" t="s">
        <v>667</v>
      </c>
      <c r="B327" s="55">
        <v>24847</v>
      </c>
      <c r="C327" s="55">
        <v>21847</v>
      </c>
      <c r="D327" s="55">
        <v>22600</v>
      </c>
      <c r="E327" s="49">
        <f t="shared" si="5"/>
        <v>103.446697487069</v>
      </c>
    </row>
    <row r="328" customHeight="1" spans="1:5">
      <c r="A328" s="54" t="s">
        <v>668</v>
      </c>
      <c r="B328" s="55">
        <v>3717</v>
      </c>
      <c r="C328" s="55">
        <v>717</v>
      </c>
      <c r="D328" s="55">
        <v>758</v>
      </c>
      <c r="E328" s="49">
        <f t="shared" si="5"/>
        <v>105.718270571827</v>
      </c>
    </row>
    <row r="329" customHeight="1" spans="1:5">
      <c r="A329" s="54" t="s">
        <v>459</v>
      </c>
      <c r="B329" s="55">
        <v>542</v>
      </c>
      <c r="C329" s="55">
        <v>542</v>
      </c>
      <c r="D329" s="55">
        <v>573</v>
      </c>
      <c r="E329" s="49">
        <f t="shared" si="5"/>
        <v>105.719557195572</v>
      </c>
    </row>
    <row r="330" customHeight="1" spans="1:5">
      <c r="A330" s="54" t="s">
        <v>460</v>
      </c>
      <c r="B330" s="55">
        <v>170</v>
      </c>
      <c r="C330" s="55">
        <v>170</v>
      </c>
      <c r="D330" s="55">
        <v>180</v>
      </c>
      <c r="E330" s="49">
        <f t="shared" si="5"/>
        <v>105.882352941176</v>
      </c>
    </row>
    <row r="331" customHeight="1" spans="1:5">
      <c r="A331" s="54" t="s">
        <v>461</v>
      </c>
      <c r="B331" s="55">
        <v>0</v>
      </c>
      <c r="C331" s="55">
        <v>0</v>
      </c>
      <c r="D331" s="55">
        <v>0</v>
      </c>
      <c r="E331" s="49" t="e">
        <f t="shared" si="5"/>
        <v>#DIV/0!</v>
      </c>
    </row>
    <row r="332" customHeight="1" spans="1:5">
      <c r="A332" s="54" t="s">
        <v>669</v>
      </c>
      <c r="B332" s="55">
        <v>3005</v>
      </c>
      <c r="C332" s="55">
        <v>5</v>
      </c>
      <c r="D332" s="55">
        <v>5</v>
      </c>
      <c r="E332" s="49">
        <f t="shared" si="5"/>
        <v>100</v>
      </c>
    </row>
    <row r="333" customHeight="1" spans="1:5">
      <c r="A333" s="54" t="s">
        <v>670</v>
      </c>
      <c r="B333" s="55">
        <v>0</v>
      </c>
      <c r="C333" s="55">
        <v>0</v>
      </c>
      <c r="D333" s="55"/>
      <c r="E333" s="49" t="e">
        <f t="shared" si="5"/>
        <v>#DIV/0!</v>
      </c>
    </row>
    <row r="334" customHeight="1" spans="1:5">
      <c r="A334" s="54" t="s">
        <v>671</v>
      </c>
      <c r="B334" s="55">
        <v>0</v>
      </c>
      <c r="C334" s="55">
        <v>0</v>
      </c>
      <c r="D334" s="55"/>
      <c r="E334" s="49" t="e">
        <f t="shared" si="5"/>
        <v>#DIV/0!</v>
      </c>
    </row>
    <row r="335" customHeight="1" spans="1:5">
      <c r="A335" s="54" t="s">
        <v>672</v>
      </c>
      <c r="B335" s="55">
        <v>0</v>
      </c>
      <c r="C335" s="55">
        <v>0</v>
      </c>
      <c r="D335" s="55"/>
      <c r="E335" s="49" t="e">
        <f t="shared" si="5"/>
        <v>#DIV/0!</v>
      </c>
    </row>
    <row r="336" customHeight="1" spans="1:5">
      <c r="A336" s="54" t="s">
        <v>673</v>
      </c>
      <c r="B336" s="55">
        <v>0</v>
      </c>
      <c r="C336" s="55">
        <v>0</v>
      </c>
      <c r="D336" s="55"/>
      <c r="E336" s="49" t="e">
        <f t="shared" si="5"/>
        <v>#DIV/0!</v>
      </c>
    </row>
    <row r="337" customHeight="1" spans="1:5">
      <c r="A337" s="54" t="s">
        <v>674</v>
      </c>
      <c r="B337" s="55">
        <v>0</v>
      </c>
      <c r="C337" s="55">
        <v>0</v>
      </c>
      <c r="D337" s="55"/>
      <c r="E337" s="49" t="e">
        <f t="shared" si="5"/>
        <v>#DIV/0!</v>
      </c>
    </row>
    <row r="338" customHeight="1" spans="1:5">
      <c r="A338" s="54" t="s">
        <v>675</v>
      </c>
      <c r="B338" s="55">
        <v>0</v>
      </c>
      <c r="C338" s="55">
        <v>0</v>
      </c>
      <c r="D338" s="55"/>
      <c r="E338" s="49" t="e">
        <f t="shared" si="5"/>
        <v>#DIV/0!</v>
      </c>
    </row>
    <row r="339" customHeight="1" spans="1:5">
      <c r="A339" s="54" t="s">
        <v>676</v>
      </c>
      <c r="B339" s="55">
        <v>0</v>
      </c>
      <c r="C339" s="55">
        <v>0</v>
      </c>
      <c r="D339" s="55"/>
      <c r="E339" s="49" t="e">
        <f t="shared" si="5"/>
        <v>#DIV/0!</v>
      </c>
    </row>
    <row r="340" customHeight="1" spans="1:5">
      <c r="A340" s="54" t="s">
        <v>677</v>
      </c>
      <c r="B340" s="55">
        <v>0</v>
      </c>
      <c r="C340" s="55">
        <v>0</v>
      </c>
      <c r="D340" s="55"/>
      <c r="E340" s="49" t="e">
        <f t="shared" si="5"/>
        <v>#DIV/0!</v>
      </c>
    </row>
    <row r="341" customHeight="1" spans="1:5">
      <c r="A341" s="54" t="s">
        <v>678</v>
      </c>
      <c r="B341" s="55">
        <v>0</v>
      </c>
      <c r="C341" s="55">
        <v>0</v>
      </c>
      <c r="D341" s="55"/>
      <c r="E341" s="49" t="e">
        <f t="shared" si="5"/>
        <v>#DIV/0!</v>
      </c>
    </row>
    <row r="342" customHeight="1" spans="1:5">
      <c r="A342" s="54" t="s">
        <v>679</v>
      </c>
      <c r="B342" s="55">
        <v>1678</v>
      </c>
      <c r="C342" s="55">
        <v>1678</v>
      </c>
      <c r="D342" s="55">
        <v>1776</v>
      </c>
      <c r="E342" s="49">
        <f t="shared" si="5"/>
        <v>105.840286054827</v>
      </c>
    </row>
    <row r="343" customHeight="1" spans="1:5">
      <c r="A343" s="54" t="s">
        <v>671</v>
      </c>
      <c r="B343" s="55">
        <v>1643</v>
      </c>
      <c r="C343" s="55">
        <v>1643</v>
      </c>
      <c r="D343" s="55">
        <v>1739</v>
      </c>
      <c r="E343" s="49">
        <f t="shared" si="5"/>
        <v>105.842970176506</v>
      </c>
    </row>
    <row r="344" customHeight="1" spans="1:5">
      <c r="A344" s="54" t="s">
        <v>680</v>
      </c>
      <c r="B344" s="55">
        <v>35</v>
      </c>
      <c r="C344" s="55">
        <v>35</v>
      </c>
      <c r="D344" s="55">
        <v>37</v>
      </c>
      <c r="E344" s="49">
        <f t="shared" si="5"/>
        <v>105.714285714286</v>
      </c>
    </row>
    <row r="345" customHeight="1" spans="1:5">
      <c r="A345" s="54" t="s">
        <v>681</v>
      </c>
      <c r="B345" s="55">
        <v>0</v>
      </c>
      <c r="C345" s="55">
        <v>0</v>
      </c>
      <c r="D345" s="55"/>
      <c r="E345" s="49" t="e">
        <f t="shared" si="5"/>
        <v>#DIV/0!</v>
      </c>
    </row>
    <row r="346" customHeight="1" spans="1:5">
      <c r="A346" s="54" t="s">
        <v>682</v>
      </c>
      <c r="B346" s="55">
        <v>0</v>
      </c>
      <c r="C346" s="55">
        <v>0</v>
      </c>
      <c r="D346" s="55"/>
      <c r="E346" s="49" t="e">
        <f t="shared" si="5"/>
        <v>#DIV/0!</v>
      </c>
    </row>
    <row r="347" customHeight="1" spans="1:5">
      <c r="A347" s="54" t="s">
        <v>683</v>
      </c>
      <c r="B347" s="55">
        <v>0</v>
      </c>
      <c r="C347" s="55">
        <v>0</v>
      </c>
      <c r="D347" s="55"/>
      <c r="E347" s="49" t="e">
        <f t="shared" si="5"/>
        <v>#DIV/0!</v>
      </c>
    </row>
    <row r="348" customHeight="1" spans="1:5">
      <c r="A348" s="54" t="s">
        <v>684</v>
      </c>
      <c r="B348" s="55">
        <v>6325</v>
      </c>
      <c r="C348" s="55">
        <v>6325</v>
      </c>
      <c r="D348" s="55">
        <v>6697</v>
      </c>
      <c r="E348" s="49">
        <f t="shared" si="5"/>
        <v>105.881422924901</v>
      </c>
    </row>
    <row r="349" customHeight="1" spans="1:5">
      <c r="A349" s="54" t="s">
        <v>671</v>
      </c>
      <c r="B349" s="55">
        <v>837</v>
      </c>
      <c r="C349" s="55">
        <v>837</v>
      </c>
      <c r="D349" s="55">
        <v>886</v>
      </c>
      <c r="E349" s="49">
        <f t="shared" si="5"/>
        <v>105.854241338112</v>
      </c>
    </row>
    <row r="350" customHeight="1" spans="1:5">
      <c r="A350" s="54" t="s">
        <v>685</v>
      </c>
      <c r="B350" s="55">
        <v>3403</v>
      </c>
      <c r="C350" s="55">
        <v>3403</v>
      </c>
      <c r="D350" s="55">
        <v>3603</v>
      </c>
      <c r="E350" s="49">
        <f t="shared" si="5"/>
        <v>105.877167205407</v>
      </c>
    </row>
    <row r="351" customHeight="1" spans="1:5">
      <c r="A351" s="54" t="s">
        <v>686</v>
      </c>
      <c r="B351" s="55">
        <v>0</v>
      </c>
      <c r="C351" s="55">
        <v>0</v>
      </c>
      <c r="D351" s="55"/>
      <c r="E351" s="49" t="e">
        <f t="shared" si="5"/>
        <v>#DIV/0!</v>
      </c>
    </row>
    <row r="352" customHeight="1" spans="1:5">
      <c r="A352" s="54" t="s">
        <v>687</v>
      </c>
      <c r="B352" s="55">
        <v>1156</v>
      </c>
      <c r="C352" s="55">
        <v>1156</v>
      </c>
      <c r="D352" s="55">
        <v>1224</v>
      </c>
      <c r="E352" s="49">
        <f t="shared" si="5"/>
        <v>105.882352941176</v>
      </c>
    </row>
    <row r="353" customHeight="1" spans="1:5">
      <c r="A353" s="54" t="s">
        <v>688</v>
      </c>
      <c r="B353" s="55">
        <v>929</v>
      </c>
      <c r="C353" s="55">
        <v>929</v>
      </c>
      <c r="D353" s="55">
        <v>984</v>
      </c>
      <c r="E353" s="49">
        <f t="shared" si="5"/>
        <v>105.920344456405</v>
      </c>
    </row>
    <row r="354" customHeight="1" spans="1:5">
      <c r="A354" s="54" t="s">
        <v>689</v>
      </c>
      <c r="B354" s="55">
        <v>502</v>
      </c>
      <c r="C354" s="55">
        <v>502</v>
      </c>
      <c r="D354" s="55">
        <v>532</v>
      </c>
      <c r="E354" s="49">
        <f t="shared" si="5"/>
        <v>105.97609561753</v>
      </c>
    </row>
    <row r="355" customHeight="1" spans="1:5">
      <c r="A355" s="54" t="s">
        <v>671</v>
      </c>
      <c r="B355" s="55">
        <v>502</v>
      </c>
      <c r="C355" s="55">
        <v>502</v>
      </c>
      <c r="D355" s="55">
        <v>532</v>
      </c>
      <c r="E355" s="49">
        <f t="shared" si="5"/>
        <v>105.97609561753</v>
      </c>
    </row>
    <row r="356" customHeight="1" spans="1:5">
      <c r="A356" s="54" t="s">
        <v>690</v>
      </c>
      <c r="B356" s="55">
        <v>0</v>
      </c>
      <c r="C356" s="55">
        <v>0</v>
      </c>
      <c r="D356" s="55"/>
      <c r="E356" s="49" t="e">
        <f t="shared" si="5"/>
        <v>#DIV/0!</v>
      </c>
    </row>
    <row r="357" customHeight="1" spans="1:5">
      <c r="A357" s="54" t="s">
        <v>691</v>
      </c>
      <c r="B357" s="55">
        <v>0</v>
      </c>
      <c r="C357" s="55">
        <v>0</v>
      </c>
      <c r="D357" s="55"/>
      <c r="E357" s="49" t="e">
        <f t="shared" si="5"/>
        <v>#DIV/0!</v>
      </c>
    </row>
    <row r="358" customHeight="1" spans="1:5">
      <c r="A358" s="54" t="s">
        <v>692</v>
      </c>
      <c r="B358" s="55">
        <v>0</v>
      </c>
      <c r="C358" s="55">
        <v>0</v>
      </c>
      <c r="D358" s="55"/>
      <c r="E358" s="49" t="e">
        <f t="shared" si="5"/>
        <v>#DIV/0!</v>
      </c>
    </row>
    <row r="359" customHeight="1" spans="1:5">
      <c r="A359" s="54" t="s">
        <v>693</v>
      </c>
      <c r="B359" s="55">
        <v>0</v>
      </c>
      <c r="C359" s="55">
        <v>0</v>
      </c>
      <c r="D359" s="55"/>
      <c r="E359" s="49" t="e">
        <f t="shared" si="5"/>
        <v>#DIV/0!</v>
      </c>
    </row>
    <row r="360" customHeight="1" spans="1:5">
      <c r="A360" s="54" t="s">
        <v>694</v>
      </c>
      <c r="B360" s="55">
        <v>0</v>
      </c>
      <c r="C360" s="55">
        <v>0</v>
      </c>
      <c r="D360" s="55"/>
      <c r="E360" s="49" t="e">
        <f t="shared" si="5"/>
        <v>#DIV/0!</v>
      </c>
    </row>
    <row r="361" customHeight="1" spans="1:5">
      <c r="A361" s="54" t="s">
        <v>695</v>
      </c>
      <c r="B361" s="55">
        <v>0</v>
      </c>
      <c r="C361" s="55">
        <v>0</v>
      </c>
      <c r="D361" s="55"/>
      <c r="E361" s="49" t="e">
        <f t="shared" si="5"/>
        <v>#DIV/0!</v>
      </c>
    </row>
    <row r="362" customHeight="1" spans="1:5">
      <c r="A362" s="54" t="s">
        <v>696</v>
      </c>
      <c r="B362" s="55">
        <v>0</v>
      </c>
      <c r="C362" s="55">
        <v>0</v>
      </c>
      <c r="D362" s="55"/>
      <c r="E362" s="49" t="e">
        <f t="shared" si="5"/>
        <v>#DIV/0!</v>
      </c>
    </row>
    <row r="363" customHeight="1" spans="1:5">
      <c r="A363" s="54" t="s">
        <v>697</v>
      </c>
      <c r="B363" s="55">
        <v>0</v>
      </c>
      <c r="C363" s="55">
        <v>0</v>
      </c>
      <c r="D363" s="55"/>
      <c r="E363" s="49" t="e">
        <f t="shared" si="5"/>
        <v>#DIV/0!</v>
      </c>
    </row>
    <row r="364" customHeight="1" spans="1:5">
      <c r="A364" s="54" t="s">
        <v>698</v>
      </c>
      <c r="B364" s="55">
        <v>432</v>
      </c>
      <c r="C364" s="55">
        <v>432</v>
      </c>
      <c r="D364" s="55">
        <v>457</v>
      </c>
      <c r="E364" s="49">
        <f t="shared" si="5"/>
        <v>105.787037037037</v>
      </c>
    </row>
    <row r="365" customHeight="1" spans="1:5">
      <c r="A365" s="54" t="s">
        <v>671</v>
      </c>
      <c r="B365" s="55">
        <v>220</v>
      </c>
      <c r="C365" s="55">
        <v>220</v>
      </c>
      <c r="D365" s="55">
        <v>233</v>
      </c>
      <c r="E365" s="49">
        <f t="shared" si="5"/>
        <v>105.909090909091</v>
      </c>
    </row>
    <row r="366" customHeight="1" spans="1:5">
      <c r="A366" s="54" t="s">
        <v>699</v>
      </c>
      <c r="B366" s="55">
        <v>110</v>
      </c>
      <c r="C366" s="55">
        <v>110</v>
      </c>
      <c r="D366" s="55">
        <v>116</v>
      </c>
      <c r="E366" s="49">
        <f t="shared" si="5"/>
        <v>105.454545454545</v>
      </c>
    </row>
    <row r="367" customHeight="1" spans="1:5">
      <c r="A367" s="54" t="s">
        <v>700</v>
      </c>
      <c r="B367" s="55">
        <v>0</v>
      </c>
      <c r="C367" s="55">
        <v>0</v>
      </c>
      <c r="D367" s="55"/>
      <c r="E367" s="49" t="e">
        <f t="shared" si="5"/>
        <v>#DIV/0!</v>
      </c>
    </row>
    <row r="368" customHeight="1" spans="1:5">
      <c r="A368" s="54" t="s">
        <v>701</v>
      </c>
      <c r="B368" s="55">
        <v>25</v>
      </c>
      <c r="C368" s="55">
        <v>25</v>
      </c>
      <c r="D368" s="55">
        <v>26</v>
      </c>
      <c r="E368" s="49">
        <f t="shared" si="5"/>
        <v>104</v>
      </c>
    </row>
    <row r="369" customHeight="1" spans="1:5">
      <c r="A369" s="54" t="s">
        <v>702</v>
      </c>
      <c r="B369" s="55">
        <v>0</v>
      </c>
      <c r="C369" s="55">
        <v>0</v>
      </c>
      <c r="D369" s="55"/>
      <c r="E369" s="49" t="e">
        <f t="shared" si="5"/>
        <v>#DIV/0!</v>
      </c>
    </row>
    <row r="370" customHeight="1" spans="1:5">
      <c r="A370" s="54" t="s">
        <v>703</v>
      </c>
      <c r="B370" s="55">
        <v>77</v>
      </c>
      <c r="C370" s="55">
        <v>77</v>
      </c>
      <c r="D370" s="55">
        <v>82</v>
      </c>
      <c r="E370" s="49">
        <f t="shared" si="5"/>
        <v>106.493506493506</v>
      </c>
    </row>
    <row r="371" customHeight="1" spans="1:5">
      <c r="A371" s="54" t="s">
        <v>704</v>
      </c>
      <c r="B371" s="55">
        <v>0</v>
      </c>
      <c r="C371" s="55">
        <v>0</v>
      </c>
      <c r="D371" s="55"/>
      <c r="E371" s="49" t="e">
        <f t="shared" si="5"/>
        <v>#DIV/0!</v>
      </c>
    </row>
    <row r="372" customHeight="1" spans="1:5">
      <c r="A372" s="54" t="s">
        <v>705</v>
      </c>
      <c r="B372" s="55">
        <v>0</v>
      </c>
      <c r="C372" s="55">
        <v>0</v>
      </c>
      <c r="D372" s="55"/>
      <c r="E372" s="49" t="e">
        <f t="shared" si="5"/>
        <v>#DIV/0!</v>
      </c>
    </row>
    <row r="373" customHeight="1" spans="1:5">
      <c r="A373" s="54" t="s">
        <v>706</v>
      </c>
      <c r="B373" s="55">
        <v>0</v>
      </c>
      <c r="C373" s="55">
        <v>0</v>
      </c>
      <c r="D373" s="55"/>
      <c r="E373" s="49" t="e">
        <f t="shared" si="5"/>
        <v>#DIV/0!</v>
      </c>
    </row>
    <row r="374" customHeight="1" spans="1:5">
      <c r="A374" s="54" t="s">
        <v>707</v>
      </c>
      <c r="B374" s="55">
        <v>0</v>
      </c>
      <c r="C374" s="55">
        <v>0</v>
      </c>
      <c r="D374" s="55"/>
      <c r="E374" s="49" t="e">
        <f t="shared" si="5"/>
        <v>#DIV/0!</v>
      </c>
    </row>
    <row r="375" customHeight="1" spans="1:5">
      <c r="A375" s="54" t="s">
        <v>708</v>
      </c>
      <c r="B375" s="55">
        <v>0</v>
      </c>
      <c r="C375" s="55">
        <v>0</v>
      </c>
      <c r="D375" s="55"/>
      <c r="E375" s="49" t="e">
        <f t="shared" si="5"/>
        <v>#DIV/0!</v>
      </c>
    </row>
    <row r="376" customHeight="1" spans="1:5">
      <c r="A376" s="54" t="s">
        <v>709</v>
      </c>
      <c r="B376" s="55">
        <v>0</v>
      </c>
      <c r="C376" s="55">
        <v>0</v>
      </c>
      <c r="D376" s="55"/>
      <c r="E376" s="49" t="e">
        <f t="shared" si="5"/>
        <v>#DIV/0!</v>
      </c>
    </row>
    <row r="377" customHeight="1" spans="1:5">
      <c r="A377" s="54" t="s">
        <v>710</v>
      </c>
      <c r="B377" s="55">
        <v>0</v>
      </c>
      <c r="C377" s="55">
        <v>0</v>
      </c>
      <c r="D377" s="55"/>
      <c r="E377" s="49" t="e">
        <f t="shared" si="5"/>
        <v>#DIV/0!</v>
      </c>
    </row>
    <row r="378" customHeight="1" spans="1:5">
      <c r="A378" s="54" t="s">
        <v>711</v>
      </c>
      <c r="B378" s="55">
        <v>12193</v>
      </c>
      <c r="C378" s="55">
        <v>12193</v>
      </c>
      <c r="D378" s="55">
        <v>12380</v>
      </c>
      <c r="E378" s="49">
        <f t="shared" si="5"/>
        <v>101.533666858033</v>
      </c>
    </row>
    <row r="379" customHeight="1" spans="1:5">
      <c r="A379" s="54" t="s">
        <v>712</v>
      </c>
      <c r="B379" s="55">
        <v>0</v>
      </c>
      <c r="C379" s="55">
        <v>0</v>
      </c>
      <c r="D379" s="55"/>
      <c r="E379" s="49" t="e">
        <f t="shared" si="5"/>
        <v>#DIV/0!</v>
      </c>
    </row>
    <row r="380" customHeight="1" spans="1:5">
      <c r="A380" s="54" t="s">
        <v>713</v>
      </c>
      <c r="B380" s="55">
        <v>0</v>
      </c>
      <c r="C380" s="55">
        <v>0</v>
      </c>
      <c r="D380" s="55"/>
      <c r="E380" s="49" t="e">
        <f t="shared" si="5"/>
        <v>#DIV/0!</v>
      </c>
    </row>
    <row r="381" customHeight="1" spans="1:5">
      <c r="A381" s="54" t="s">
        <v>714</v>
      </c>
      <c r="B381" s="55">
        <v>0</v>
      </c>
      <c r="C381" s="55">
        <v>0</v>
      </c>
      <c r="D381" s="55"/>
      <c r="E381" s="49" t="e">
        <f t="shared" si="5"/>
        <v>#DIV/0!</v>
      </c>
    </row>
    <row r="382" customHeight="1" spans="1:5">
      <c r="A382" s="54" t="s">
        <v>715</v>
      </c>
      <c r="B382" s="55">
        <v>12193</v>
      </c>
      <c r="C382" s="55">
        <v>12193</v>
      </c>
      <c r="D382" s="55">
        <v>12380</v>
      </c>
      <c r="E382" s="49">
        <f t="shared" si="5"/>
        <v>101.533666858033</v>
      </c>
    </row>
    <row r="383" customHeight="1" spans="1:5">
      <c r="A383" s="54" t="s">
        <v>716</v>
      </c>
      <c r="B383" s="55">
        <v>28872</v>
      </c>
      <c r="C383" s="55">
        <v>28872</v>
      </c>
      <c r="D383" s="55">
        <v>24500</v>
      </c>
      <c r="E383" s="49">
        <f t="shared" si="5"/>
        <v>84.8573011914658</v>
      </c>
    </row>
    <row r="384" customHeight="1" spans="1:5">
      <c r="A384" s="54" t="s">
        <v>717</v>
      </c>
      <c r="B384" s="55">
        <v>16205</v>
      </c>
      <c r="C384" s="55">
        <v>16205</v>
      </c>
      <c r="D384" s="55">
        <v>11497</v>
      </c>
      <c r="E384" s="49">
        <f t="shared" si="5"/>
        <v>70.9472385066338</v>
      </c>
    </row>
    <row r="385" customHeight="1" spans="1:5">
      <c r="A385" s="54" t="s">
        <v>459</v>
      </c>
      <c r="B385" s="55">
        <v>1704</v>
      </c>
      <c r="C385" s="55">
        <v>1704</v>
      </c>
      <c r="D385" s="55">
        <v>1748</v>
      </c>
      <c r="E385" s="49">
        <f t="shared" si="5"/>
        <v>102.582159624413</v>
      </c>
    </row>
    <row r="386" customHeight="1" spans="1:5">
      <c r="A386" s="54" t="s">
        <v>460</v>
      </c>
      <c r="B386" s="55">
        <v>253</v>
      </c>
      <c r="C386" s="55">
        <v>253</v>
      </c>
      <c r="D386" s="55">
        <v>260</v>
      </c>
      <c r="E386" s="49">
        <f t="shared" si="5"/>
        <v>102.766798418972</v>
      </c>
    </row>
    <row r="387" customHeight="1" spans="1:5">
      <c r="A387" s="54" t="s">
        <v>461</v>
      </c>
      <c r="B387" s="55">
        <v>0</v>
      </c>
      <c r="C387" s="55">
        <v>0</v>
      </c>
      <c r="D387" s="55"/>
      <c r="E387" s="49" t="e">
        <f t="shared" si="5"/>
        <v>#DIV/0!</v>
      </c>
    </row>
    <row r="388" customHeight="1" spans="1:5">
      <c r="A388" s="54" t="s">
        <v>718</v>
      </c>
      <c r="B388" s="55">
        <v>1225</v>
      </c>
      <c r="C388" s="55">
        <v>1225</v>
      </c>
      <c r="D388" s="55">
        <v>1257</v>
      </c>
      <c r="E388" s="49">
        <f t="shared" si="5"/>
        <v>102.612244897959</v>
      </c>
    </row>
    <row r="389" customHeight="1" spans="1:5">
      <c r="A389" s="54" t="s">
        <v>719</v>
      </c>
      <c r="B389" s="55">
        <v>0</v>
      </c>
      <c r="C389" s="55">
        <v>0</v>
      </c>
      <c r="D389" s="55"/>
      <c r="E389" s="49" t="e">
        <f t="shared" ref="E389:E452" si="6">D389/C389*100</f>
        <v>#DIV/0!</v>
      </c>
    </row>
    <row r="390" customHeight="1" spans="1:5">
      <c r="A390" s="54" t="s">
        <v>720</v>
      </c>
      <c r="B390" s="55">
        <v>1004</v>
      </c>
      <c r="C390" s="55">
        <v>1004</v>
      </c>
      <c r="D390" s="55">
        <v>1030</v>
      </c>
      <c r="E390" s="49">
        <f t="shared" si="6"/>
        <v>102.589641434263</v>
      </c>
    </row>
    <row r="391" customHeight="1" spans="1:5">
      <c r="A391" s="54" t="s">
        <v>721</v>
      </c>
      <c r="B391" s="55">
        <v>350</v>
      </c>
      <c r="C391" s="55">
        <v>350</v>
      </c>
      <c r="D391" s="55">
        <v>359</v>
      </c>
      <c r="E391" s="49">
        <f t="shared" si="6"/>
        <v>102.571428571429</v>
      </c>
    </row>
    <row r="392" customHeight="1" spans="1:5">
      <c r="A392" s="54" t="s">
        <v>722</v>
      </c>
      <c r="B392" s="55">
        <v>251</v>
      </c>
      <c r="C392" s="55">
        <v>251</v>
      </c>
      <c r="D392" s="55">
        <v>257</v>
      </c>
      <c r="E392" s="49">
        <f t="shared" si="6"/>
        <v>102.390438247012</v>
      </c>
    </row>
    <row r="393" customHeight="1" spans="1:5">
      <c r="A393" s="54" t="s">
        <v>723</v>
      </c>
      <c r="B393" s="55">
        <v>821</v>
      </c>
      <c r="C393" s="55">
        <v>821</v>
      </c>
      <c r="D393" s="55">
        <v>842</v>
      </c>
      <c r="E393" s="49">
        <f t="shared" si="6"/>
        <v>102.557856272838</v>
      </c>
    </row>
    <row r="394" customHeight="1" spans="1:5">
      <c r="A394" s="54" t="s">
        <v>724</v>
      </c>
      <c r="B394" s="55">
        <v>20</v>
      </c>
      <c r="C394" s="55">
        <v>20</v>
      </c>
      <c r="D394" s="55">
        <v>21</v>
      </c>
      <c r="E394" s="49">
        <f t="shared" si="6"/>
        <v>105</v>
      </c>
    </row>
    <row r="395" customHeight="1" spans="1:5">
      <c r="A395" s="54" t="s">
        <v>725</v>
      </c>
      <c r="B395" s="55">
        <v>167</v>
      </c>
      <c r="C395" s="55">
        <v>167</v>
      </c>
      <c r="D395" s="55">
        <v>172</v>
      </c>
      <c r="E395" s="49">
        <f t="shared" si="6"/>
        <v>102.994011976048</v>
      </c>
    </row>
    <row r="396" customHeight="1" spans="1:5">
      <c r="A396" s="54" t="s">
        <v>726</v>
      </c>
      <c r="B396" s="55">
        <v>30</v>
      </c>
      <c r="C396" s="55">
        <v>30</v>
      </c>
      <c r="D396" s="55">
        <v>31</v>
      </c>
      <c r="E396" s="49">
        <f t="shared" si="6"/>
        <v>103.333333333333</v>
      </c>
    </row>
    <row r="397" customHeight="1" spans="1:5">
      <c r="A397" s="54" t="s">
        <v>727</v>
      </c>
      <c r="B397" s="55">
        <v>10380</v>
      </c>
      <c r="C397" s="55">
        <v>5380</v>
      </c>
      <c r="D397" s="55">
        <v>5520</v>
      </c>
      <c r="E397" s="49">
        <f t="shared" si="6"/>
        <v>102.602230483271</v>
      </c>
    </row>
    <row r="398" customHeight="1" spans="1:5">
      <c r="A398" s="54" t="s">
        <v>728</v>
      </c>
      <c r="B398" s="55">
        <v>944</v>
      </c>
      <c r="C398" s="55">
        <v>944</v>
      </c>
      <c r="D398" s="55">
        <v>969</v>
      </c>
      <c r="E398" s="49">
        <f t="shared" si="6"/>
        <v>102.648305084746</v>
      </c>
    </row>
    <row r="399" customHeight="1" spans="1:5">
      <c r="A399" s="54" t="s">
        <v>459</v>
      </c>
      <c r="B399" s="55">
        <v>0</v>
      </c>
      <c r="C399" s="55">
        <v>0</v>
      </c>
      <c r="D399" s="55"/>
      <c r="E399" s="49" t="e">
        <f t="shared" si="6"/>
        <v>#DIV/0!</v>
      </c>
    </row>
    <row r="400" customHeight="1" spans="1:5">
      <c r="A400" s="54" t="s">
        <v>460</v>
      </c>
      <c r="B400" s="55">
        <v>0</v>
      </c>
      <c r="C400" s="55">
        <v>0</v>
      </c>
      <c r="D400" s="55"/>
      <c r="E400" s="49" t="e">
        <f t="shared" si="6"/>
        <v>#DIV/0!</v>
      </c>
    </row>
    <row r="401" customHeight="1" spans="1:5">
      <c r="A401" s="54" t="s">
        <v>461</v>
      </c>
      <c r="B401" s="55">
        <v>0</v>
      </c>
      <c r="C401" s="55">
        <v>0</v>
      </c>
      <c r="D401" s="55"/>
      <c r="E401" s="49" t="e">
        <f t="shared" si="6"/>
        <v>#DIV/0!</v>
      </c>
    </row>
    <row r="402" customHeight="1" spans="1:5">
      <c r="A402" s="54" t="s">
        <v>729</v>
      </c>
      <c r="B402" s="55">
        <v>30</v>
      </c>
      <c r="C402" s="55">
        <v>30</v>
      </c>
      <c r="D402" s="55">
        <v>31</v>
      </c>
      <c r="E402" s="49">
        <f t="shared" si="6"/>
        <v>103.333333333333</v>
      </c>
    </row>
    <row r="403" customHeight="1" spans="1:5">
      <c r="A403" s="54" t="s">
        <v>730</v>
      </c>
      <c r="B403" s="55">
        <v>889</v>
      </c>
      <c r="C403" s="55">
        <v>889</v>
      </c>
      <c r="D403" s="55">
        <v>912</v>
      </c>
      <c r="E403" s="49">
        <f t="shared" si="6"/>
        <v>102.587176602925</v>
      </c>
    </row>
    <row r="404" customHeight="1" spans="1:5">
      <c r="A404" s="54" t="s">
        <v>731</v>
      </c>
      <c r="B404" s="55">
        <v>0</v>
      </c>
      <c r="C404" s="55">
        <v>0</v>
      </c>
      <c r="D404" s="55"/>
      <c r="E404" s="49" t="e">
        <f t="shared" si="6"/>
        <v>#DIV/0!</v>
      </c>
    </row>
    <row r="405" customHeight="1" spans="1:5">
      <c r="A405" s="54" t="s">
        <v>732</v>
      </c>
      <c r="B405" s="55">
        <v>25</v>
      </c>
      <c r="C405" s="55">
        <v>25</v>
      </c>
      <c r="D405" s="55">
        <v>26</v>
      </c>
      <c r="E405" s="49">
        <f t="shared" si="6"/>
        <v>104</v>
      </c>
    </row>
    <row r="406" customHeight="1" spans="1:5">
      <c r="A406" s="54" t="s">
        <v>733</v>
      </c>
      <c r="B406" s="55">
        <v>6960</v>
      </c>
      <c r="C406" s="55">
        <v>6960</v>
      </c>
      <c r="D406" s="55">
        <v>7140</v>
      </c>
      <c r="E406" s="49">
        <f t="shared" si="6"/>
        <v>102.586206896552</v>
      </c>
    </row>
    <row r="407" customHeight="1" spans="1:5">
      <c r="A407" s="54" t="s">
        <v>459</v>
      </c>
      <c r="B407" s="55">
        <v>226</v>
      </c>
      <c r="C407" s="55">
        <v>226</v>
      </c>
      <c r="D407" s="55">
        <v>232</v>
      </c>
      <c r="E407" s="49">
        <f t="shared" si="6"/>
        <v>102.654867256637</v>
      </c>
    </row>
    <row r="408" customHeight="1" spans="1:5">
      <c r="A408" s="54" t="s">
        <v>460</v>
      </c>
      <c r="B408" s="55">
        <v>45</v>
      </c>
      <c r="C408" s="55">
        <v>45</v>
      </c>
      <c r="D408" s="55">
        <v>46</v>
      </c>
      <c r="E408" s="49">
        <f t="shared" si="6"/>
        <v>102.222222222222</v>
      </c>
    </row>
    <row r="409" customHeight="1" spans="1:5">
      <c r="A409" s="54" t="s">
        <v>461</v>
      </c>
      <c r="B409" s="55">
        <v>0</v>
      </c>
      <c r="C409" s="55">
        <v>0</v>
      </c>
      <c r="D409" s="55"/>
      <c r="E409" s="49" t="e">
        <f t="shared" si="6"/>
        <v>#DIV/0!</v>
      </c>
    </row>
    <row r="410" customHeight="1" spans="1:5">
      <c r="A410" s="54" t="s">
        <v>734</v>
      </c>
      <c r="B410" s="55">
        <v>494</v>
      </c>
      <c r="C410" s="55">
        <v>494</v>
      </c>
      <c r="D410" s="55">
        <v>506</v>
      </c>
      <c r="E410" s="49">
        <f t="shared" si="6"/>
        <v>102.429149797571</v>
      </c>
    </row>
    <row r="411" customHeight="1" spans="1:5">
      <c r="A411" s="54" t="s">
        <v>735</v>
      </c>
      <c r="B411" s="55">
        <v>0</v>
      </c>
      <c r="C411" s="55">
        <v>0</v>
      </c>
      <c r="D411" s="55"/>
      <c r="E411" s="49" t="e">
        <f t="shared" si="6"/>
        <v>#DIV/0!</v>
      </c>
    </row>
    <row r="412" customHeight="1" spans="1:5">
      <c r="A412" s="54" t="s">
        <v>736</v>
      </c>
      <c r="B412" s="55">
        <v>0</v>
      </c>
      <c r="C412" s="55">
        <v>0</v>
      </c>
      <c r="D412" s="55"/>
      <c r="E412" s="49" t="e">
        <f t="shared" si="6"/>
        <v>#DIV/0!</v>
      </c>
    </row>
    <row r="413" customHeight="1" spans="1:5">
      <c r="A413" s="54" t="s">
        <v>737</v>
      </c>
      <c r="B413" s="55">
        <v>462</v>
      </c>
      <c r="C413" s="55">
        <v>462</v>
      </c>
      <c r="D413" s="55">
        <v>474</v>
      </c>
      <c r="E413" s="49">
        <f t="shared" si="6"/>
        <v>102.597402597403</v>
      </c>
    </row>
    <row r="414" customHeight="1" spans="1:5">
      <c r="A414" s="54" t="s">
        <v>738</v>
      </c>
      <c r="B414" s="55">
        <v>13</v>
      </c>
      <c r="C414" s="55">
        <v>13</v>
      </c>
      <c r="D414" s="55">
        <v>13</v>
      </c>
      <c r="E414" s="49">
        <f t="shared" si="6"/>
        <v>100</v>
      </c>
    </row>
    <row r="415" customHeight="1" spans="1:5">
      <c r="A415" s="54" t="s">
        <v>739</v>
      </c>
      <c r="B415" s="55">
        <v>0</v>
      </c>
      <c r="C415" s="55">
        <v>0</v>
      </c>
      <c r="D415" s="55"/>
      <c r="E415" s="49" t="e">
        <f t="shared" si="6"/>
        <v>#DIV/0!</v>
      </c>
    </row>
    <row r="416" customHeight="1" spans="1:5">
      <c r="A416" s="54" t="s">
        <v>740</v>
      </c>
      <c r="B416" s="55">
        <v>5720</v>
      </c>
      <c r="C416" s="55">
        <v>5720</v>
      </c>
      <c r="D416" s="55">
        <v>5869</v>
      </c>
      <c r="E416" s="49">
        <f t="shared" si="6"/>
        <v>102.604895104895</v>
      </c>
    </row>
    <row r="417" customHeight="1" spans="1:5">
      <c r="A417" s="54" t="s">
        <v>741</v>
      </c>
      <c r="B417" s="55">
        <v>2497</v>
      </c>
      <c r="C417" s="55">
        <v>2497</v>
      </c>
      <c r="D417" s="55">
        <v>2562</v>
      </c>
      <c r="E417" s="49">
        <f t="shared" si="6"/>
        <v>102.603123748498</v>
      </c>
    </row>
    <row r="418" customHeight="1" spans="1:5">
      <c r="A418" s="54" t="s">
        <v>459</v>
      </c>
      <c r="B418" s="55">
        <v>0</v>
      </c>
      <c r="C418" s="55">
        <v>0</v>
      </c>
      <c r="D418" s="55"/>
      <c r="E418" s="49" t="e">
        <f t="shared" si="6"/>
        <v>#DIV/0!</v>
      </c>
    </row>
    <row r="419" customHeight="1" spans="1:5">
      <c r="A419" s="54" t="s">
        <v>460</v>
      </c>
      <c r="B419" s="55">
        <v>0</v>
      </c>
      <c r="C419" s="55">
        <v>0</v>
      </c>
      <c r="D419" s="55"/>
      <c r="E419" s="49" t="e">
        <f t="shared" si="6"/>
        <v>#DIV/0!</v>
      </c>
    </row>
    <row r="420" customHeight="1" spans="1:5">
      <c r="A420" s="54" t="s">
        <v>461</v>
      </c>
      <c r="B420" s="55">
        <v>0</v>
      </c>
      <c r="C420" s="55">
        <v>0</v>
      </c>
      <c r="D420" s="55"/>
      <c r="E420" s="49" t="e">
        <f t="shared" si="6"/>
        <v>#DIV/0!</v>
      </c>
    </row>
    <row r="421" customHeight="1" spans="1:5">
      <c r="A421" s="54" t="s">
        <v>742</v>
      </c>
      <c r="B421" s="55">
        <v>0</v>
      </c>
      <c r="C421" s="55">
        <v>0</v>
      </c>
      <c r="D421" s="55"/>
      <c r="E421" s="49" t="e">
        <f t="shared" si="6"/>
        <v>#DIV/0!</v>
      </c>
    </row>
    <row r="422" customHeight="1" spans="1:5">
      <c r="A422" s="54" t="s">
        <v>743</v>
      </c>
      <c r="B422" s="55">
        <v>0</v>
      </c>
      <c r="C422" s="55">
        <v>0</v>
      </c>
      <c r="D422" s="55"/>
      <c r="E422" s="49" t="e">
        <f t="shared" si="6"/>
        <v>#DIV/0!</v>
      </c>
    </row>
    <row r="423" customHeight="1" spans="1:5">
      <c r="A423" s="54" t="s">
        <v>744</v>
      </c>
      <c r="B423" s="55">
        <v>30</v>
      </c>
      <c r="C423" s="55">
        <v>30</v>
      </c>
      <c r="D423" s="55">
        <v>31</v>
      </c>
      <c r="E423" s="49">
        <f t="shared" si="6"/>
        <v>103.333333333333</v>
      </c>
    </row>
    <row r="424" customHeight="1" spans="1:5">
      <c r="A424" s="54" t="s">
        <v>745</v>
      </c>
      <c r="B424" s="55">
        <v>0</v>
      </c>
      <c r="C424" s="55">
        <v>0</v>
      </c>
      <c r="D424" s="55"/>
      <c r="E424" s="49" t="e">
        <f t="shared" si="6"/>
        <v>#DIV/0!</v>
      </c>
    </row>
    <row r="425" customHeight="1" spans="1:5">
      <c r="A425" s="54" t="s">
        <v>746</v>
      </c>
      <c r="B425" s="55">
        <v>63</v>
      </c>
      <c r="C425" s="55">
        <v>63</v>
      </c>
      <c r="D425" s="55">
        <v>65</v>
      </c>
      <c r="E425" s="49">
        <f t="shared" si="6"/>
        <v>103.174603174603</v>
      </c>
    </row>
    <row r="426" customHeight="1" spans="1:5">
      <c r="A426" s="54" t="s">
        <v>747</v>
      </c>
      <c r="B426" s="55">
        <v>0</v>
      </c>
      <c r="C426" s="55">
        <v>0</v>
      </c>
      <c r="D426" s="55"/>
      <c r="E426" s="49" t="e">
        <f t="shared" si="6"/>
        <v>#DIV/0!</v>
      </c>
    </row>
    <row r="427" customHeight="1" spans="1:5">
      <c r="A427" s="54" t="s">
        <v>748</v>
      </c>
      <c r="B427" s="55">
        <v>2404</v>
      </c>
      <c r="C427" s="55">
        <v>2404</v>
      </c>
      <c r="D427" s="55">
        <v>2466</v>
      </c>
      <c r="E427" s="49">
        <f t="shared" si="6"/>
        <v>102.579034941764</v>
      </c>
    </row>
    <row r="428" customHeight="1" spans="1:5">
      <c r="A428" s="54" t="s">
        <v>749</v>
      </c>
      <c r="B428" s="55">
        <v>2266</v>
      </c>
      <c r="C428" s="55">
        <v>2266</v>
      </c>
      <c r="D428" s="55">
        <v>2332</v>
      </c>
      <c r="E428" s="49">
        <f t="shared" si="6"/>
        <v>102.912621359223</v>
      </c>
    </row>
    <row r="429" customHeight="1" spans="1:5">
      <c r="A429" s="54" t="s">
        <v>750</v>
      </c>
      <c r="B429" s="55">
        <v>416</v>
      </c>
      <c r="C429" s="55">
        <v>416</v>
      </c>
      <c r="D429" s="55">
        <v>427</v>
      </c>
      <c r="E429" s="49">
        <f t="shared" si="6"/>
        <v>102.644230769231</v>
      </c>
    </row>
    <row r="430" customHeight="1" spans="1:5">
      <c r="A430" s="54" t="s">
        <v>751</v>
      </c>
      <c r="B430" s="55">
        <v>507</v>
      </c>
      <c r="C430" s="55">
        <v>507</v>
      </c>
      <c r="D430" s="55">
        <v>520</v>
      </c>
      <c r="E430" s="49">
        <f t="shared" si="6"/>
        <v>102.564102564103</v>
      </c>
    </row>
    <row r="431" customHeight="1" spans="1:5">
      <c r="A431" s="54" t="s">
        <v>752</v>
      </c>
      <c r="B431" s="55">
        <v>1343</v>
      </c>
      <c r="C431" s="55">
        <v>1343</v>
      </c>
      <c r="D431" s="55">
        <v>1385</v>
      </c>
      <c r="E431" s="49">
        <f t="shared" si="6"/>
        <v>103.127326880119</v>
      </c>
    </row>
    <row r="432" customHeight="1" spans="1:5">
      <c r="A432" s="54" t="s">
        <v>753</v>
      </c>
      <c r="B432" s="55">
        <v>67077</v>
      </c>
      <c r="C432" s="55">
        <v>40077</v>
      </c>
      <c r="D432" s="55">
        <v>42500</v>
      </c>
      <c r="E432" s="49">
        <f t="shared" si="6"/>
        <v>106.045861716196</v>
      </c>
    </row>
    <row r="433" customHeight="1" spans="1:5">
      <c r="A433" s="54" t="s">
        <v>754</v>
      </c>
      <c r="B433" s="55">
        <v>4134</v>
      </c>
      <c r="C433" s="55">
        <v>4134</v>
      </c>
      <c r="D433" s="55">
        <v>4381</v>
      </c>
      <c r="E433" s="49">
        <f t="shared" si="6"/>
        <v>105.974842767296</v>
      </c>
    </row>
    <row r="434" customHeight="1" spans="1:5">
      <c r="A434" s="54" t="s">
        <v>459</v>
      </c>
      <c r="B434" s="55">
        <v>2088</v>
      </c>
      <c r="C434" s="55">
        <v>2088</v>
      </c>
      <c r="D434" s="55">
        <v>2213</v>
      </c>
      <c r="E434" s="49">
        <f t="shared" si="6"/>
        <v>105.986590038314</v>
      </c>
    </row>
    <row r="435" customHeight="1" spans="1:5">
      <c r="A435" s="54" t="s">
        <v>460</v>
      </c>
      <c r="B435" s="55">
        <v>200</v>
      </c>
      <c r="C435" s="55">
        <v>200</v>
      </c>
      <c r="D435" s="55">
        <v>212</v>
      </c>
      <c r="E435" s="49">
        <f t="shared" si="6"/>
        <v>106</v>
      </c>
    </row>
    <row r="436" customHeight="1" spans="1:5">
      <c r="A436" s="54" t="s">
        <v>461</v>
      </c>
      <c r="B436" s="55">
        <v>0</v>
      </c>
      <c r="C436" s="55">
        <v>0</v>
      </c>
      <c r="D436" s="55"/>
      <c r="E436" s="49" t="e">
        <f t="shared" si="6"/>
        <v>#DIV/0!</v>
      </c>
    </row>
    <row r="437" customHeight="1" spans="1:5">
      <c r="A437" s="54" t="s">
        <v>755</v>
      </c>
      <c r="B437" s="55">
        <v>0</v>
      </c>
      <c r="C437" s="55">
        <v>0</v>
      </c>
      <c r="D437" s="55"/>
      <c r="E437" s="49" t="e">
        <f t="shared" si="6"/>
        <v>#DIV/0!</v>
      </c>
    </row>
    <row r="438" customHeight="1" spans="1:5">
      <c r="A438" s="54" t="s">
        <v>756</v>
      </c>
      <c r="B438" s="55">
        <v>0</v>
      </c>
      <c r="C438" s="55">
        <v>0</v>
      </c>
      <c r="D438" s="55"/>
      <c r="E438" s="49" t="e">
        <f t="shared" si="6"/>
        <v>#DIV/0!</v>
      </c>
    </row>
    <row r="439" customHeight="1" spans="1:5">
      <c r="A439" s="54" t="s">
        <v>757</v>
      </c>
      <c r="B439" s="55">
        <v>222</v>
      </c>
      <c r="C439" s="55">
        <v>222</v>
      </c>
      <c r="D439" s="55">
        <v>235</v>
      </c>
      <c r="E439" s="49">
        <f t="shared" si="6"/>
        <v>105.855855855856</v>
      </c>
    </row>
    <row r="440" customHeight="1" spans="1:5">
      <c r="A440" s="54" t="s">
        <v>758</v>
      </c>
      <c r="B440" s="55">
        <v>0</v>
      </c>
      <c r="C440" s="55">
        <v>0</v>
      </c>
      <c r="D440" s="55"/>
      <c r="E440" s="49" t="e">
        <f t="shared" si="6"/>
        <v>#DIV/0!</v>
      </c>
    </row>
    <row r="441" customHeight="1" spans="1:5">
      <c r="A441" s="54" t="s">
        <v>502</v>
      </c>
      <c r="B441" s="55">
        <v>0</v>
      </c>
      <c r="C441" s="55">
        <v>0</v>
      </c>
      <c r="D441" s="55"/>
      <c r="E441" s="49" t="e">
        <f t="shared" si="6"/>
        <v>#DIV/0!</v>
      </c>
    </row>
    <row r="442" customHeight="1" spans="1:5">
      <c r="A442" s="54" t="s">
        <v>759</v>
      </c>
      <c r="B442" s="55">
        <v>1254</v>
      </c>
      <c r="C442" s="55">
        <v>1254</v>
      </c>
      <c r="D442" s="55">
        <v>1329</v>
      </c>
      <c r="E442" s="49">
        <f t="shared" si="6"/>
        <v>105.980861244019</v>
      </c>
    </row>
    <row r="443" customHeight="1" spans="1:5">
      <c r="A443" s="54" t="s">
        <v>760</v>
      </c>
      <c r="B443" s="55">
        <v>0</v>
      </c>
      <c r="C443" s="55">
        <v>0</v>
      </c>
      <c r="D443" s="55"/>
      <c r="E443" s="49" t="e">
        <f t="shared" si="6"/>
        <v>#DIV/0!</v>
      </c>
    </row>
    <row r="444" customHeight="1" spans="1:5">
      <c r="A444" s="54" t="s">
        <v>761</v>
      </c>
      <c r="B444" s="55">
        <v>0</v>
      </c>
      <c r="C444" s="55">
        <v>0</v>
      </c>
      <c r="D444" s="55"/>
      <c r="E444" s="49" t="e">
        <f t="shared" si="6"/>
        <v>#DIV/0!</v>
      </c>
    </row>
    <row r="445" customHeight="1" spans="1:5">
      <c r="A445" s="54" t="s">
        <v>762</v>
      </c>
      <c r="B445" s="55">
        <v>0</v>
      </c>
      <c r="C445" s="55">
        <v>0</v>
      </c>
      <c r="D445" s="55"/>
      <c r="E445" s="49" t="e">
        <f t="shared" si="6"/>
        <v>#DIV/0!</v>
      </c>
    </row>
    <row r="446" customHeight="1" spans="1:5">
      <c r="A446" s="54" t="s">
        <v>763</v>
      </c>
      <c r="B446" s="55">
        <v>370</v>
      </c>
      <c r="C446" s="55">
        <v>370</v>
      </c>
      <c r="D446" s="55">
        <v>392</v>
      </c>
      <c r="E446" s="49">
        <f t="shared" si="6"/>
        <v>105.945945945946</v>
      </c>
    </row>
    <row r="447" customHeight="1" spans="1:5">
      <c r="A447" s="54" t="s">
        <v>764</v>
      </c>
      <c r="B447" s="55">
        <v>2707</v>
      </c>
      <c r="C447" s="55">
        <v>2707</v>
      </c>
      <c r="D447" s="55">
        <v>2870</v>
      </c>
      <c r="E447" s="49">
        <f t="shared" si="6"/>
        <v>106.021425932767</v>
      </c>
    </row>
    <row r="448" customHeight="1" spans="1:5">
      <c r="A448" s="54" t="s">
        <v>459</v>
      </c>
      <c r="B448" s="55">
        <v>1262</v>
      </c>
      <c r="C448" s="55">
        <v>1262</v>
      </c>
      <c r="D448" s="55">
        <v>1337</v>
      </c>
      <c r="E448" s="49">
        <f t="shared" si="6"/>
        <v>105.94294770206</v>
      </c>
    </row>
    <row r="449" customHeight="1" spans="1:5">
      <c r="A449" s="54" t="s">
        <v>460</v>
      </c>
      <c r="B449" s="55">
        <v>0</v>
      </c>
      <c r="C449" s="55">
        <v>0</v>
      </c>
      <c r="D449" s="55"/>
      <c r="E449" s="49" t="e">
        <f t="shared" si="6"/>
        <v>#DIV/0!</v>
      </c>
    </row>
    <row r="450" customHeight="1" spans="1:5">
      <c r="A450" s="54" t="s">
        <v>461</v>
      </c>
      <c r="B450" s="55">
        <v>0</v>
      </c>
      <c r="C450" s="55">
        <v>0</v>
      </c>
      <c r="D450" s="55"/>
      <c r="E450" s="49" t="e">
        <f t="shared" si="6"/>
        <v>#DIV/0!</v>
      </c>
    </row>
    <row r="451" customHeight="1" spans="1:5">
      <c r="A451" s="54" t="s">
        <v>765</v>
      </c>
      <c r="B451" s="55">
        <v>544</v>
      </c>
      <c r="C451" s="55">
        <v>544</v>
      </c>
      <c r="D451" s="55">
        <v>577</v>
      </c>
      <c r="E451" s="49">
        <f t="shared" si="6"/>
        <v>106.066176470588</v>
      </c>
    </row>
    <row r="452" customHeight="1" spans="1:5">
      <c r="A452" s="54" t="s">
        <v>766</v>
      </c>
      <c r="B452" s="55">
        <v>133</v>
      </c>
      <c r="C452" s="55">
        <v>133</v>
      </c>
      <c r="D452" s="55">
        <v>141</v>
      </c>
      <c r="E452" s="49">
        <f t="shared" si="6"/>
        <v>106.015037593985</v>
      </c>
    </row>
    <row r="453" customHeight="1" spans="1:5">
      <c r="A453" s="54" t="s">
        <v>767</v>
      </c>
      <c r="B453" s="55">
        <v>200</v>
      </c>
      <c r="C453" s="55">
        <v>200</v>
      </c>
      <c r="D453" s="55">
        <v>212</v>
      </c>
      <c r="E453" s="49">
        <f t="shared" ref="E453:E516" si="7">D453/C453*100</f>
        <v>106</v>
      </c>
    </row>
    <row r="454" customHeight="1" spans="1:5">
      <c r="A454" s="54" t="s">
        <v>768</v>
      </c>
      <c r="B454" s="55">
        <v>77</v>
      </c>
      <c r="C454" s="55">
        <v>77</v>
      </c>
      <c r="D454" s="55">
        <v>82</v>
      </c>
      <c r="E454" s="49">
        <f t="shared" si="7"/>
        <v>106.493506493506</v>
      </c>
    </row>
    <row r="455" customHeight="1" spans="1:5">
      <c r="A455" s="54" t="s">
        <v>769</v>
      </c>
      <c r="B455" s="55">
        <v>10</v>
      </c>
      <c r="C455" s="55">
        <v>10</v>
      </c>
      <c r="D455" s="55">
        <v>11</v>
      </c>
      <c r="E455" s="49">
        <f t="shared" si="7"/>
        <v>110</v>
      </c>
    </row>
    <row r="456" customHeight="1" spans="1:5">
      <c r="A456" s="54" t="s">
        <v>770</v>
      </c>
      <c r="B456" s="55">
        <v>0</v>
      </c>
      <c r="C456" s="55">
        <v>0</v>
      </c>
      <c r="D456" s="55"/>
      <c r="E456" s="49" t="e">
        <f t="shared" si="7"/>
        <v>#DIV/0!</v>
      </c>
    </row>
    <row r="457" customHeight="1" spans="1:5">
      <c r="A457" s="54" t="s">
        <v>771</v>
      </c>
      <c r="B457" s="55">
        <v>481</v>
      </c>
      <c r="C457" s="55">
        <v>481</v>
      </c>
      <c r="D457" s="55">
        <v>510</v>
      </c>
      <c r="E457" s="49">
        <f t="shared" si="7"/>
        <v>106.029106029106</v>
      </c>
    </row>
    <row r="458" customHeight="1" spans="1:5">
      <c r="A458" s="54" t="s">
        <v>772</v>
      </c>
      <c r="B458" s="55"/>
      <c r="C458" s="55"/>
      <c r="D458" s="55"/>
      <c r="E458" s="49" t="e">
        <f t="shared" si="7"/>
        <v>#DIV/0!</v>
      </c>
    </row>
    <row r="459" customHeight="1" spans="1:5">
      <c r="A459" s="54" t="s">
        <v>773</v>
      </c>
      <c r="B459" s="55"/>
      <c r="C459" s="55"/>
      <c r="D459" s="55"/>
      <c r="E459" s="49" t="e">
        <f t="shared" si="7"/>
        <v>#DIV/0!</v>
      </c>
    </row>
    <row r="460" customHeight="1" spans="1:5">
      <c r="A460" s="54" t="s">
        <v>774</v>
      </c>
      <c r="B460" s="55">
        <v>31762</v>
      </c>
      <c r="C460" s="55">
        <v>4762</v>
      </c>
      <c r="D460" s="55">
        <v>8049</v>
      </c>
      <c r="E460" s="49">
        <f t="shared" si="7"/>
        <v>169.02561948761</v>
      </c>
    </row>
    <row r="461" customHeight="1" spans="1:5">
      <c r="A461" s="54" t="s">
        <v>775</v>
      </c>
      <c r="B461" s="55">
        <v>306</v>
      </c>
      <c r="C461" s="55">
        <v>306</v>
      </c>
      <c r="D461" s="55">
        <v>325</v>
      </c>
      <c r="E461" s="49">
        <f t="shared" si="7"/>
        <v>106.209150326797</v>
      </c>
    </row>
    <row r="462" customHeight="1" spans="1:5">
      <c r="A462" s="54" t="s">
        <v>776</v>
      </c>
      <c r="B462" s="55">
        <v>806</v>
      </c>
      <c r="C462" s="55">
        <v>806</v>
      </c>
      <c r="D462" s="55">
        <v>855</v>
      </c>
      <c r="E462" s="49">
        <f t="shared" si="7"/>
        <v>106.079404466501</v>
      </c>
    </row>
    <row r="463" customHeight="1" spans="1:5">
      <c r="A463" s="54" t="s">
        <v>777</v>
      </c>
      <c r="B463" s="55">
        <v>99</v>
      </c>
      <c r="C463" s="55">
        <v>99</v>
      </c>
      <c r="D463" s="55">
        <v>105</v>
      </c>
      <c r="E463" s="49">
        <f t="shared" si="7"/>
        <v>106.060606060606</v>
      </c>
    </row>
    <row r="464" customHeight="1" spans="1:5">
      <c r="A464" s="54" t="s">
        <v>778</v>
      </c>
      <c r="B464" s="55">
        <v>0</v>
      </c>
      <c r="C464" s="55">
        <v>0</v>
      </c>
      <c r="D464" s="55"/>
      <c r="E464" s="49" t="e">
        <f t="shared" si="7"/>
        <v>#DIV/0!</v>
      </c>
    </row>
    <row r="465" customHeight="1" spans="1:5">
      <c r="A465" s="54" t="s">
        <v>779</v>
      </c>
      <c r="B465" s="39">
        <v>199</v>
      </c>
      <c r="C465" s="39">
        <v>199</v>
      </c>
      <c r="D465" s="55">
        <v>211</v>
      </c>
      <c r="E465" s="49">
        <f t="shared" si="7"/>
        <v>106.030150753769</v>
      </c>
    </row>
    <row r="466" customHeight="1" spans="1:5">
      <c r="A466" s="54" t="s">
        <v>780</v>
      </c>
      <c r="B466" s="55">
        <v>287</v>
      </c>
      <c r="C466" s="55">
        <v>287</v>
      </c>
      <c r="D466" s="55">
        <v>304</v>
      </c>
      <c r="E466" s="49">
        <f t="shared" si="7"/>
        <v>105.923344947735</v>
      </c>
    </row>
    <row r="467" customHeight="1" spans="1:5">
      <c r="A467" s="54" t="s">
        <v>781</v>
      </c>
      <c r="B467" s="55">
        <v>30000</v>
      </c>
      <c r="C467" s="55">
        <v>3000</v>
      </c>
      <c r="D467" s="55">
        <v>6180</v>
      </c>
      <c r="E467" s="49">
        <f t="shared" si="7"/>
        <v>206</v>
      </c>
    </row>
    <row r="468" customHeight="1" spans="1:5">
      <c r="A468" s="54" t="s">
        <v>782</v>
      </c>
      <c r="B468" s="55">
        <v>65</v>
      </c>
      <c r="C468" s="55">
        <v>65</v>
      </c>
      <c r="D468" s="55">
        <v>69</v>
      </c>
      <c r="E468" s="49">
        <f t="shared" si="7"/>
        <v>106.153846153846</v>
      </c>
    </row>
    <row r="469" customHeight="1" spans="1:5">
      <c r="A469" s="54" t="s">
        <v>783</v>
      </c>
      <c r="B469" s="55"/>
      <c r="C469" s="55"/>
      <c r="D469" s="55"/>
      <c r="E469" s="49" t="e">
        <f t="shared" si="7"/>
        <v>#DIV/0!</v>
      </c>
    </row>
    <row r="470" customHeight="1" spans="1:5">
      <c r="A470" s="54" t="s">
        <v>784</v>
      </c>
      <c r="B470" s="55"/>
      <c r="C470" s="55"/>
      <c r="D470" s="55"/>
      <c r="E470" s="49" t="e">
        <f t="shared" si="7"/>
        <v>#DIV/0!</v>
      </c>
    </row>
    <row r="471" customHeight="1" spans="1:5">
      <c r="A471" s="54" t="s">
        <v>785</v>
      </c>
      <c r="B471" s="55"/>
      <c r="C471" s="55"/>
      <c r="D471" s="55"/>
      <c r="E471" s="49" t="e">
        <f t="shared" si="7"/>
        <v>#DIV/0!</v>
      </c>
    </row>
    <row r="472" customHeight="1" spans="1:5">
      <c r="A472" s="54" t="s">
        <v>786</v>
      </c>
      <c r="B472" s="55"/>
      <c r="C472" s="55"/>
      <c r="D472" s="55"/>
      <c r="E472" s="49" t="e">
        <f t="shared" si="7"/>
        <v>#DIV/0!</v>
      </c>
    </row>
    <row r="473" customHeight="1" spans="1:5">
      <c r="A473" s="54" t="s">
        <v>787</v>
      </c>
      <c r="B473" s="55">
        <v>2688</v>
      </c>
      <c r="C473" s="55">
        <v>2688</v>
      </c>
      <c r="D473" s="55">
        <v>2849</v>
      </c>
      <c r="E473" s="49">
        <f t="shared" si="7"/>
        <v>105.989583333333</v>
      </c>
    </row>
    <row r="474" customHeight="1" spans="1:5">
      <c r="A474" s="54" t="s">
        <v>788</v>
      </c>
      <c r="B474" s="55"/>
      <c r="C474" s="55"/>
      <c r="D474" s="55"/>
      <c r="E474" s="49" t="e">
        <f t="shared" si="7"/>
        <v>#DIV/0!</v>
      </c>
    </row>
    <row r="475" customHeight="1" spans="1:5">
      <c r="A475" s="54" t="s">
        <v>789</v>
      </c>
      <c r="B475" s="55"/>
      <c r="C475" s="55"/>
      <c r="D475" s="55"/>
      <c r="E475" s="49" t="e">
        <f t="shared" si="7"/>
        <v>#DIV/0!</v>
      </c>
    </row>
    <row r="476" customHeight="1" spans="1:5">
      <c r="A476" s="54" t="s">
        <v>790</v>
      </c>
      <c r="B476" s="55"/>
      <c r="C476" s="55"/>
      <c r="D476" s="55"/>
      <c r="E476" s="49" t="e">
        <f t="shared" si="7"/>
        <v>#DIV/0!</v>
      </c>
    </row>
    <row r="477" customHeight="1" spans="1:5">
      <c r="A477" s="54" t="s">
        <v>791</v>
      </c>
      <c r="B477" s="55"/>
      <c r="C477" s="55"/>
      <c r="D477" s="55"/>
      <c r="E477" s="49" t="e">
        <f t="shared" si="7"/>
        <v>#DIV/0!</v>
      </c>
    </row>
    <row r="478" customHeight="1" spans="1:5">
      <c r="A478" s="54" t="s">
        <v>792</v>
      </c>
      <c r="B478" s="55"/>
      <c r="C478" s="55"/>
      <c r="D478" s="55"/>
      <c r="E478" s="49" t="e">
        <f t="shared" si="7"/>
        <v>#DIV/0!</v>
      </c>
    </row>
    <row r="479" customHeight="1" spans="1:5">
      <c r="A479" s="54" t="s">
        <v>793</v>
      </c>
      <c r="B479" s="55"/>
      <c r="C479" s="55"/>
      <c r="D479" s="55"/>
      <c r="E479" s="49" t="e">
        <f t="shared" si="7"/>
        <v>#DIV/0!</v>
      </c>
    </row>
    <row r="480" customHeight="1" spans="1:5">
      <c r="A480" s="54" t="s">
        <v>794</v>
      </c>
      <c r="B480" s="55"/>
      <c r="C480" s="55"/>
      <c r="D480" s="55"/>
      <c r="E480" s="49" t="e">
        <f t="shared" si="7"/>
        <v>#DIV/0!</v>
      </c>
    </row>
    <row r="481" customHeight="1" spans="1:5">
      <c r="A481" s="54" t="s">
        <v>795</v>
      </c>
      <c r="B481" s="55"/>
      <c r="C481" s="55"/>
      <c r="D481" s="55"/>
      <c r="E481" s="49" t="e">
        <f t="shared" si="7"/>
        <v>#DIV/0!</v>
      </c>
    </row>
    <row r="482" customHeight="1" spans="1:5">
      <c r="A482" s="54" t="s">
        <v>796</v>
      </c>
      <c r="B482" s="55">
        <v>2688</v>
      </c>
      <c r="C482" s="55">
        <v>2688</v>
      </c>
      <c r="D482" s="55">
        <v>2849</v>
      </c>
      <c r="E482" s="49">
        <f t="shared" si="7"/>
        <v>105.989583333333</v>
      </c>
    </row>
    <row r="483" customHeight="1" spans="1:5">
      <c r="A483" s="54" t="s">
        <v>797</v>
      </c>
      <c r="B483" s="55">
        <v>631</v>
      </c>
      <c r="C483" s="55">
        <v>631</v>
      </c>
      <c r="D483" s="55">
        <v>669</v>
      </c>
      <c r="E483" s="49">
        <f t="shared" si="7"/>
        <v>106.022187004754</v>
      </c>
    </row>
    <row r="484" customHeight="1" spans="1:5">
      <c r="A484" s="54" t="s">
        <v>798</v>
      </c>
      <c r="B484" s="55">
        <v>313</v>
      </c>
      <c r="C484" s="55">
        <v>313</v>
      </c>
      <c r="D484" s="55">
        <v>332</v>
      </c>
      <c r="E484" s="49">
        <f t="shared" si="7"/>
        <v>106.070287539936</v>
      </c>
    </row>
    <row r="485" customHeight="1" spans="1:5">
      <c r="A485" s="54" t="s">
        <v>799</v>
      </c>
      <c r="B485" s="55">
        <v>0</v>
      </c>
      <c r="C485" s="55">
        <v>0</v>
      </c>
      <c r="D485" s="55"/>
      <c r="E485" s="49" t="e">
        <f t="shared" si="7"/>
        <v>#DIV/0!</v>
      </c>
    </row>
    <row r="486" customHeight="1" spans="1:5">
      <c r="A486" s="54" t="s">
        <v>800</v>
      </c>
      <c r="B486" s="55">
        <v>150</v>
      </c>
      <c r="C486" s="55">
        <v>150</v>
      </c>
      <c r="D486" s="55">
        <v>159</v>
      </c>
      <c r="E486" s="49">
        <f t="shared" si="7"/>
        <v>106</v>
      </c>
    </row>
    <row r="487" customHeight="1" spans="1:5">
      <c r="A487" s="54" t="s">
        <v>801</v>
      </c>
      <c r="B487" s="55">
        <v>51</v>
      </c>
      <c r="C487" s="55">
        <v>51</v>
      </c>
      <c r="D487" s="55">
        <v>54</v>
      </c>
      <c r="E487" s="49">
        <f t="shared" si="7"/>
        <v>105.882352941176</v>
      </c>
    </row>
    <row r="488" customHeight="1" spans="1:5">
      <c r="A488" s="54" t="s">
        <v>802</v>
      </c>
      <c r="B488" s="55">
        <v>0</v>
      </c>
      <c r="C488" s="55">
        <v>0</v>
      </c>
      <c r="D488" s="55"/>
      <c r="E488" s="49" t="e">
        <f t="shared" si="7"/>
        <v>#DIV/0!</v>
      </c>
    </row>
    <row r="489" customHeight="1" spans="1:5">
      <c r="A489" s="54" t="s">
        <v>803</v>
      </c>
      <c r="B489" s="55">
        <v>0</v>
      </c>
      <c r="C489" s="55">
        <v>0</v>
      </c>
      <c r="D489" s="55"/>
      <c r="E489" s="49" t="e">
        <f t="shared" si="7"/>
        <v>#DIV/0!</v>
      </c>
    </row>
    <row r="490" customHeight="1" spans="1:5">
      <c r="A490" s="54" t="s">
        <v>804</v>
      </c>
      <c r="B490" s="55">
        <v>117</v>
      </c>
      <c r="C490" s="55">
        <v>117</v>
      </c>
      <c r="D490" s="55">
        <v>124</v>
      </c>
      <c r="E490" s="49">
        <f t="shared" si="7"/>
        <v>105.982905982906</v>
      </c>
    </row>
    <row r="491" customHeight="1" spans="1:5">
      <c r="A491" s="54" t="s">
        <v>805</v>
      </c>
      <c r="B491" s="55">
        <v>5137</v>
      </c>
      <c r="C491" s="55">
        <v>5137</v>
      </c>
      <c r="D491" s="55">
        <v>5446</v>
      </c>
      <c r="E491" s="49">
        <f t="shared" si="7"/>
        <v>106.015183959509</v>
      </c>
    </row>
    <row r="492" customHeight="1" spans="1:5">
      <c r="A492" s="54" t="s">
        <v>806</v>
      </c>
      <c r="B492" s="55">
        <v>206</v>
      </c>
      <c r="C492" s="55">
        <v>206</v>
      </c>
      <c r="D492" s="55">
        <v>218</v>
      </c>
      <c r="E492" s="49">
        <f t="shared" si="7"/>
        <v>105.825242718447</v>
      </c>
    </row>
    <row r="493" customHeight="1" spans="1:5">
      <c r="A493" s="54" t="s">
        <v>807</v>
      </c>
      <c r="B493" s="55">
        <v>4567</v>
      </c>
      <c r="C493" s="55">
        <v>4567</v>
      </c>
      <c r="D493" s="55">
        <v>4841</v>
      </c>
      <c r="E493" s="49">
        <f t="shared" si="7"/>
        <v>105.999562075761</v>
      </c>
    </row>
    <row r="494" customHeight="1" spans="1:5">
      <c r="A494" s="54" t="s">
        <v>808</v>
      </c>
      <c r="B494" s="55">
        <v>351</v>
      </c>
      <c r="C494" s="55">
        <v>351</v>
      </c>
      <c r="D494" s="55">
        <v>373</v>
      </c>
      <c r="E494" s="49">
        <f t="shared" si="7"/>
        <v>106.267806267806</v>
      </c>
    </row>
    <row r="495" customHeight="1" spans="1:5">
      <c r="A495" s="54" t="s">
        <v>809</v>
      </c>
      <c r="B495" s="55">
        <v>13</v>
      </c>
      <c r="C495" s="55">
        <v>13</v>
      </c>
      <c r="D495" s="55">
        <v>14</v>
      </c>
      <c r="E495" s="49">
        <f t="shared" si="7"/>
        <v>107.692307692308</v>
      </c>
    </row>
    <row r="496" customHeight="1" spans="1:5">
      <c r="A496" s="54" t="s">
        <v>810</v>
      </c>
      <c r="B496" s="55">
        <v>0</v>
      </c>
      <c r="C496" s="55">
        <v>0</v>
      </c>
      <c r="D496" s="55"/>
      <c r="E496" s="49" t="e">
        <f t="shared" si="7"/>
        <v>#DIV/0!</v>
      </c>
    </row>
    <row r="497" customHeight="1" spans="1:5">
      <c r="A497" s="54" t="s">
        <v>811</v>
      </c>
      <c r="B497" s="55">
        <v>1216</v>
      </c>
      <c r="C497" s="55">
        <v>1216</v>
      </c>
      <c r="D497" s="55">
        <v>1289</v>
      </c>
      <c r="E497" s="49">
        <f t="shared" si="7"/>
        <v>106.003289473684</v>
      </c>
    </row>
    <row r="498" customHeight="1" spans="1:5">
      <c r="A498" s="54" t="s">
        <v>812</v>
      </c>
      <c r="B498" s="55">
        <v>80</v>
      </c>
      <c r="C498" s="55">
        <v>80</v>
      </c>
      <c r="D498" s="55">
        <v>85</v>
      </c>
      <c r="E498" s="49">
        <f t="shared" si="7"/>
        <v>106.25</v>
      </c>
    </row>
    <row r="499" customHeight="1" spans="1:5">
      <c r="A499" s="54" t="s">
        <v>813</v>
      </c>
      <c r="B499" s="55">
        <v>424</v>
      </c>
      <c r="C499" s="55">
        <v>424</v>
      </c>
      <c r="D499" s="55">
        <v>449</v>
      </c>
      <c r="E499" s="49">
        <f t="shared" si="7"/>
        <v>105.896226415094</v>
      </c>
    </row>
    <row r="500" customHeight="1" spans="1:5">
      <c r="A500" s="54" t="s">
        <v>814</v>
      </c>
      <c r="B500" s="55">
        <v>0</v>
      </c>
      <c r="C500" s="55">
        <v>0</v>
      </c>
      <c r="D500" s="55"/>
      <c r="E500" s="49" t="e">
        <f t="shared" si="7"/>
        <v>#DIV/0!</v>
      </c>
    </row>
    <row r="501" customHeight="1" spans="1:5">
      <c r="A501" s="54" t="s">
        <v>815</v>
      </c>
      <c r="B501" s="55">
        <v>427</v>
      </c>
      <c r="C501" s="55">
        <v>427</v>
      </c>
      <c r="D501" s="55">
        <v>452</v>
      </c>
      <c r="E501" s="49">
        <f t="shared" si="7"/>
        <v>105.854800936768</v>
      </c>
    </row>
    <row r="502" customHeight="1" spans="1:5">
      <c r="A502" s="54" t="s">
        <v>816</v>
      </c>
      <c r="B502" s="55">
        <v>90</v>
      </c>
      <c r="C502" s="55">
        <v>90</v>
      </c>
      <c r="D502" s="55">
        <v>96</v>
      </c>
      <c r="E502" s="49">
        <f t="shared" si="7"/>
        <v>106.666666666667</v>
      </c>
    </row>
    <row r="503" customHeight="1" spans="1:5">
      <c r="A503" s="54" t="s">
        <v>817</v>
      </c>
      <c r="B503" s="55">
        <v>195</v>
      </c>
      <c r="C503" s="55">
        <v>195</v>
      </c>
      <c r="D503" s="55">
        <v>207</v>
      </c>
      <c r="E503" s="49">
        <f t="shared" si="7"/>
        <v>106.153846153846</v>
      </c>
    </row>
    <row r="504" customHeight="1" spans="1:5">
      <c r="A504" s="54" t="s">
        <v>818</v>
      </c>
      <c r="B504" s="55">
        <v>2725</v>
      </c>
      <c r="C504" s="55">
        <v>2725</v>
      </c>
      <c r="D504" s="55">
        <v>2889</v>
      </c>
      <c r="E504" s="49">
        <f t="shared" si="7"/>
        <v>106.018348623853</v>
      </c>
    </row>
    <row r="505" customHeight="1" spans="1:5">
      <c r="A505" s="54" t="s">
        <v>459</v>
      </c>
      <c r="B505" s="55">
        <v>285</v>
      </c>
      <c r="C505" s="55">
        <v>285</v>
      </c>
      <c r="D505" s="55">
        <v>302</v>
      </c>
      <c r="E505" s="49">
        <f t="shared" si="7"/>
        <v>105.964912280702</v>
      </c>
    </row>
    <row r="506" customHeight="1" spans="1:5">
      <c r="A506" s="54" t="s">
        <v>460</v>
      </c>
      <c r="B506" s="55">
        <v>18</v>
      </c>
      <c r="C506" s="55">
        <v>18</v>
      </c>
      <c r="D506" s="55">
        <v>19</v>
      </c>
      <c r="E506" s="49">
        <f t="shared" si="7"/>
        <v>105.555555555556</v>
      </c>
    </row>
    <row r="507" customHeight="1" spans="1:5">
      <c r="A507" s="54" t="s">
        <v>461</v>
      </c>
      <c r="B507" s="55">
        <v>0</v>
      </c>
      <c r="C507" s="55">
        <v>0</v>
      </c>
      <c r="D507" s="55"/>
      <c r="E507" s="49" t="e">
        <f t="shared" si="7"/>
        <v>#DIV/0!</v>
      </c>
    </row>
    <row r="508" customHeight="1" spans="1:5">
      <c r="A508" s="54" t="s">
        <v>819</v>
      </c>
      <c r="B508" s="55">
        <v>251</v>
      </c>
      <c r="C508" s="55">
        <v>251</v>
      </c>
      <c r="D508" s="55">
        <v>266</v>
      </c>
      <c r="E508" s="49">
        <f t="shared" si="7"/>
        <v>105.97609561753</v>
      </c>
    </row>
    <row r="509" customHeight="1" spans="1:5">
      <c r="A509" s="54" t="s">
        <v>820</v>
      </c>
      <c r="B509" s="55">
        <v>304</v>
      </c>
      <c r="C509" s="55">
        <v>304</v>
      </c>
      <c r="D509" s="55">
        <v>323</v>
      </c>
      <c r="E509" s="49">
        <f t="shared" si="7"/>
        <v>106.25</v>
      </c>
    </row>
    <row r="510" customHeight="1" spans="1:5">
      <c r="A510" s="54" t="s">
        <v>821</v>
      </c>
      <c r="B510" s="55">
        <v>0</v>
      </c>
      <c r="C510" s="55">
        <v>0</v>
      </c>
      <c r="D510" s="55"/>
      <c r="E510" s="49" t="e">
        <f t="shared" si="7"/>
        <v>#DIV/0!</v>
      </c>
    </row>
    <row r="511" customHeight="1" spans="1:5">
      <c r="A511" s="54" t="s">
        <v>822</v>
      </c>
      <c r="C511" s="55"/>
      <c r="D511" s="55"/>
      <c r="E511" s="49" t="e">
        <f t="shared" si="7"/>
        <v>#DIV/0!</v>
      </c>
    </row>
    <row r="512" customHeight="1" spans="1:5">
      <c r="A512" s="54" t="s">
        <v>823</v>
      </c>
      <c r="B512" s="55">
        <v>1867</v>
      </c>
      <c r="C512" s="55">
        <v>1867</v>
      </c>
      <c r="D512" s="55">
        <v>1979</v>
      </c>
      <c r="E512" s="49">
        <f t="shared" si="7"/>
        <v>105.998928762721</v>
      </c>
    </row>
    <row r="513" customHeight="1" spans="1:5">
      <c r="A513" s="54" t="s">
        <v>824</v>
      </c>
      <c r="B513" s="55">
        <v>7</v>
      </c>
      <c r="C513" s="55">
        <v>7</v>
      </c>
      <c r="D513" s="55">
        <v>8</v>
      </c>
      <c r="E513" s="49">
        <f t="shared" si="7"/>
        <v>114.285714285714</v>
      </c>
    </row>
    <row r="514" customHeight="1" spans="1:5">
      <c r="A514" s="54" t="s">
        <v>825</v>
      </c>
      <c r="B514" s="55">
        <v>0</v>
      </c>
      <c r="C514" s="55">
        <v>0</v>
      </c>
      <c r="D514" s="55"/>
      <c r="E514" s="49" t="e">
        <f t="shared" si="7"/>
        <v>#DIV/0!</v>
      </c>
    </row>
    <row r="515" customHeight="1" spans="1:5">
      <c r="A515" s="54" t="s">
        <v>826</v>
      </c>
      <c r="B515" s="55">
        <v>0</v>
      </c>
      <c r="C515" s="55">
        <v>0</v>
      </c>
      <c r="D515" s="55"/>
      <c r="E515" s="49" t="e">
        <f t="shared" si="7"/>
        <v>#DIV/0!</v>
      </c>
    </row>
    <row r="516" customHeight="1" spans="1:5">
      <c r="A516" s="54" t="s">
        <v>827</v>
      </c>
      <c r="B516" s="55">
        <v>0</v>
      </c>
      <c r="C516" s="55">
        <v>0</v>
      </c>
      <c r="D516" s="55"/>
      <c r="E516" s="49" t="e">
        <f t="shared" si="7"/>
        <v>#DIV/0!</v>
      </c>
    </row>
    <row r="517" customHeight="1" spans="1:5">
      <c r="A517" s="54" t="s">
        <v>828</v>
      </c>
      <c r="B517" s="55">
        <v>7</v>
      </c>
      <c r="C517" s="55">
        <v>7</v>
      </c>
      <c r="D517" s="55">
        <v>8</v>
      </c>
      <c r="E517" s="49">
        <f t="shared" ref="E517:E580" si="8">D517/C517*100</f>
        <v>114.285714285714</v>
      </c>
    </row>
    <row r="518" customHeight="1" spans="1:5">
      <c r="A518" s="54" t="s">
        <v>829</v>
      </c>
      <c r="B518" s="55">
        <v>371</v>
      </c>
      <c r="C518" s="55">
        <v>371</v>
      </c>
      <c r="D518" s="55">
        <v>393</v>
      </c>
      <c r="E518" s="49">
        <f t="shared" si="8"/>
        <v>105.929919137466</v>
      </c>
    </row>
    <row r="519" customHeight="1" spans="1:5">
      <c r="A519" s="54" t="s">
        <v>459</v>
      </c>
      <c r="B519" s="55">
        <v>201</v>
      </c>
      <c r="C519" s="55">
        <v>201</v>
      </c>
      <c r="D519" s="55">
        <v>213</v>
      </c>
      <c r="E519" s="49">
        <f t="shared" si="8"/>
        <v>105.970149253731</v>
      </c>
    </row>
    <row r="520" customHeight="1" spans="1:5">
      <c r="A520" s="54" t="s">
        <v>460</v>
      </c>
      <c r="B520" s="55">
        <v>165</v>
      </c>
      <c r="C520" s="55">
        <v>165</v>
      </c>
      <c r="D520" s="55">
        <v>175</v>
      </c>
      <c r="E520" s="49">
        <f t="shared" si="8"/>
        <v>106.060606060606</v>
      </c>
    </row>
    <row r="521" customHeight="1" spans="1:5">
      <c r="A521" s="54" t="s">
        <v>461</v>
      </c>
      <c r="B521" s="55">
        <v>0</v>
      </c>
      <c r="C521" s="55">
        <v>0</v>
      </c>
      <c r="D521" s="55"/>
      <c r="E521" s="49" t="e">
        <f t="shared" si="8"/>
        <v>#DIV/0!</v>
      </c>
    </row>
    <row r="522" customHeight="1" spans="1:5">
      <c r="A522" s="54" t="s">
        <v>830</v>
      </c>
      <c r="B522" s="55">
        <v>5</v>
      </c>
      <c r="C522" s="55">
        <v>5</v>
      </c>
      <c r="D522" s="55">
        <v>5</v>
      </c>
      <c r="E522" s="49">
        <f t="shared" si="8"/>
        <v>100</v>
      </c>
    </row>
    <row r="523" customHeight="1" spans="1:5">
      <c r="A523" s="54" t="s">
        <v>831</v>
      </c>
      <c r="B523" s="55">
        <v>835</v>
      </c>
      <c r="C523" s="55">
        <v>835</v>
      </c>
      <c r="D523" s="55">
        <v>885</v>
      </c>
      <c r="E523" s="49">
        <f t="shared" si="8"/>
        <v>105.988023952096</v>
      </c>
    </row>
    <row r="524" customHeight="1" spans="1:5">
      <c r="A524" s="54" t="s">
        <v>832</v>
      </c>
      <c r="B524" s="55">
        <v>0</v>
      </c>
      <c r="C524" s="55">
        <v>0</v>
      </c>
      <c r="D524" s="55"/>
      <c r="E524" s="49" t="e">
        <f t="shared" si="8"/>
        <v>#DIV/0!</v>
      </c>
    </row>
    <row r="525" customHeight="1" spans="1:5">
      <c r="A525" s="54" t="s">
        <v>833</v>
      </c>
      <c r="B525" s="55">
        <v>835</v>
      </c>
      <c r="C525" s="55">
        <v>835</v>
      </c>
      <c r="D525" s="55">
        <v>885</v>
      </c>
      <c r="E525" s="49">
        <f t="shared" si="8"/>
        <v>105.988023952096</v>
      </c>
    </row>
    <row r="526" customHeight="1" spans="1:5">
      <c r="A526" s="54" t="s">
        <v>834</v>
      </c>
      <c r="B526" s="55">
        <v>383</v>
      </c>
      <c r="C526" s="55">
        <v>383</v>
      </c>
      <c r="D526" s="55">
        <v>406</v>
      </c>
      <c r="E526" s="49">
        <f t="shared" si="8"/>
        <v>106.005221932115</v>
      </c>
    </row>
    <row r="527" customHeight="1" spans="1:5">
      <c r="A527" s="54" t="s">
        <v>835</v>
      </c>
      <c r="B527" s="55">
        <v>237</v>
      </c>
      <c r="C527" s="55">
        <v>237</v>
      </c>
      <c r="D527" s="55">
        <v>251</v>
      </c>
      <c r="E527" s="49">
        <f t="shared" si="8"/>
        <v>105.907172995781</v>
      </c>
    </row>
    <row r="528" customHeight="1" spans="1:5">
      <c r="A528" s="54" t="s">
        <v>836</v>
      </c>
      <c r="B528" s="55">
        <v>146</v>
      </c>
      <c r="C528" s="55">
        <v>146</v>
      </c>
      <c r="D528" s="55">
        <v>155</v>
      </c>
      <c r="E528" s="49">
        <f t="shared" si="8"/>
        <v>106.164383561644</v>
      </c>
    </row>
    <row r="529" customHeight="1" spans="1:5">
      <c r="A529" s="54" t="s">
        <v>837</v>
      </c>
      <c r="B529" s="55"/>
      <c r="C529" s="55"/>
      <c r="D529" s="55"/>
      <c r="E529" s="49" t="e">
        <f t="shared" si="8"/>
        <v>#DIV/0!</v>
      </c>
    </row>
    <row r="530" customHeight="1" spans="1:5">
      <c r="A530" s="54" t="s">
        <v>838</v>
      </c>
      <c r="B530" s="55"/>
      <c r="C530" s="55"/>
      <c r="D530" s="55"/>
      <c r="E530" s="49" t="e">
        <f t="shared" si="8"/>
        <v>#DIV/0!</v>
      </c>
    </row>
    <row r="531" customHeight="1" spans="1:5">
      <c r="A531" s="54" t="s">
        <v>839</v>
      </c>
      <c r="B531" s="55"/>
      <c r="C531" s="55"/>
      <c r="D531" s="55"/>
      <c r="E531" s="49" t="e">
        <f t="shared" si="8"/>
        <v>#DIV/0!</v>
      </c>
    </row>
    <row r="532" customHeight="1" spans="1:5">
      <c r="A532" s="54" t="s">
        <v>840</v>
      </c>
      <c r="B532" s="55"/>
      <c r="C532" s="55"/>
      <c r="D532" s="55"/>
      <c r="E532" s="49" t="e">
        <f t="shared" si="8"/>
        <v>#DIV/0!</v>
      </c>
    </row>
    <row r="533" customHeight="1" spans="1:5">
      <c r="A533" s="54" t="s">
        <v>841</v>
      </c>
      <c r="B533" s="55"/>
      <c r="C533" s="55"/>
      <c r="D533" s="55"/>
      <c r="E533" s="49" t="e">
        <f t="shared" si="8"/>
        <v>#DIV/0!</v>
      </c>
    </row>
    <row r="534" customHeight="1" spans="1:5">
      <c r="A534" s="54" t="s">
        <v>842</v>
      </c>
      <c r="B534" s="55"/>
      <c r="C534" s="55"/>
      <c r="D534" s="55"/>
      <c r="E534" s="49" t="e">
        <f t="shared" si="8"/>
        <v>#DIV/0!</v>
      </c>
    </row>
    <row r="535" customHeight="1" spans="1:5">
      <c r="A535" s="54" t="s">
        <v>843</v>
      </c>
      <c r="B535" s="55">
        <v>1638</v>
      </c>
      <c r="C535" s="55">
        <v>1638</v>
      </c>
      <c r="D535" s="55">
        <v>1736</v>
      </c>
      <c r="E535" s="49">
        <f t="shared" si="8"/>
        <v>105.982905982906</v>
      </c>
    </row>
    <row r="536" customHeight="1" spans="1:5">
      <c r="A536" s="54" t="s">
        <v>844</v>
      </c>
      <c r="B536" s="55">
        <v>0</v>
      </c>
      <c r="C536" s="55">
        <v>0</v>
      </c>
      <c r="D536" s="55"/>
      <c r="E536" s="49" t="e">
        <f t="shared" si="8"/>
        <v>#DIV/0!</v>
      </c>
    </row>
    <row r="537" customHeight="1" spans="1:5">
      <c r="A537" s="54" t="s">
        <v>845</v>
      </c>
      <c r="B537" s="55">
        <v>1638</v>
      </c>
      <c r="C537" s="55">
        <v>1638</v>
      </c>
      <c r="D537" s="55">
        <v>1736</v>
      </c>
      <c r="E537" s="49">
        <f t="shared" si="8"/>
        <v>105.982905982906</v>
      </c>
    </row>
    <row r="538" customHeight="1" spans="1:5">
      <c r="A538" s="54" t="s">
        <v>846</v>
      </c>
      <c r="B538" s="55">
        <v>1001</v>
      </c>
      <c r="C538" s="55">
        <v>1001</v>
      </c>
      <c r="D538" s="55">
        <v>1061</v>
      </c>
      <c r="E538" s="49">
        <f t="shared" si="8"/>
        <v>105.994005994006</v>
      </c>
    </row>
    <row r="539" customHeight="1" spans="1:5">
      <c r="A539" s="54" t="s">
        <v>847</v>
      </c>
      <c r="B539" s="55"/>
      <c r="C539" s="55"/>
      <c r="D539" s="55"/>
      <c r="E539" s="49" t="e">
        <f t="shared" si="8"/>
        <v>#DIV/0!</v>
      </c>
    </row>
    <row r="540" customHeight="1" spans="1:5">
      <c r="A540" s="54" t="s">
        <v>848</v>
      </c>
      <c r="B540" s="55">
        <v>1001</v>
      </c>
      <c r="C540" s="55">
        <v>1001</v>
      </c>
      <c r="D540" s="55">
        <v>1061</v>
      </c>
      <c r="E540" s="49">
        <f t="shared" si="8"/>
        <v>105.994005994006</v>
      </c>
    </row>
    <row r="541" customHeight="1" spans="1:5">
      <c r="A541" s="54" t="s">
        <v>849</v>
      </c>
      <c r="B541" s="55"/>
      <c r="C541" s="55"/>
      <c r="D541" s="55"/>
      <c r="E541" s="49" t="e">
        <f t="shared" si="8"/>
        <v>#DIV/0!</v>
      </c>
    </row>
    <row r="542" customHeight="1" spans="1:5">
      <c r="A542" s="54" t="s">
        <v>850</v>
      </c>
      <c r="B542" s="55">
        <v>5</v>
      </c>
      <c r="C542" s="55">
        <v>5</v>
      </c>
      <c r="D542" s="55">
        <v>5</v>
      </c>
      <c r="E542" s="49">
        <f t="shared" si="8"/>
        <v>100</v>
      </c>
    </row>
    <row r="543" customHeight="1" spans="1:5">
      <c r="A543" s="54" t="s">
        <v>851</v>
      </c>
      <c r="B543" s="55"/>
      <c r="C543" s="55"/>
      <c r="D543" s="55"/>
      <c r="E543" s="49" t="e">
        <f t="shared" si="8"/>
        <v>#DIV/0!</v>
      </c>
    </row>
    <row r="544" customHeight="1" spans="1:5">
      <c r="A544" s="54" t="s">
        <v>852</v>
      </c>
      <c r="B544" s="55"/>
      <c r="C544" s="55"/>
      <c r="D544" s="55"/>
      <c r="E544" s="49" t="e">
        <f t="shared" si="8"/>
        <v>#DIV/0!</v>
      </c>
    </row>
    <row r="545" customHeight="1" spans="1:5">
      <c r="A545" s="54" t="s">
        <v>853</v>
      </c>
      <c r="B545" s="55"/>
      <c r="C545" s="55"/>
      <c r="D545" s="55"/>
      <c r="E545" s="49" t="e">
        <f t="shared" si="8"/>
        <v>#DIV/0!</v>
      </c>
    </row>
    <row r="546" customHeight="1" spans="1:5">
      <c r="A546" s="54" t="s">
        <v>854</v>
      </c>
      <c r="B546" s="55">
        <v>5</v>
      </c>
      <c r="C546" s="55">
        <v>5</v>
      </c>
      <c r="D546" s="55">
        <v>5</v>
      </c>
      <c r="E546" s="49">
        <f t="shared" si="8"/>
        <v>100</v>
      </c>
    </row>
    <row r="547" customHeight="1" spans="1:5">
      <c r="A547" s="54" t="s">
        <v>855</v>
      </c>
      <c r="B547" s="55">
        <v>11837</v>
      </c>
      <c r="C547" s="55">
        <v>11837</v>
      </c>
      <c r="D547" s="55">
        <v>9564</v>
      </c>
      <c r="E547" s="49">
        <f t="shared" si="8"/>
        <v>80.7974993663935</v>
      </c>
    </row>
    <row r="548" customHeight="1" spans="1:5">
      <c r="A548" s="54" t="s">
        <v>856</v>
      </c>
      <c r="B548" s="55">
        <v>11837</v>
      </c>
      <c r="C548" s="55">
        <v>11837</v>
      </c>
      <c r="D548" s="55">
        <v>9564</v>
      </c>
      <c r="E548" s="49">
        <f t="shared" si="8"/>
        <v>80.7974993663935</v>
      </c>
    </row>
    <row r="549" customHeight="1" spans="1:5">
      <c r="A549" s="54" t="s">
        <v>857</v>
      </c>
      <c r="B549" s="55">
        <v>44595</v>
      </c>
      <c r="C549" s="55">
        <v>44595</v>
      </c>
      <c r="D549" s="55">
        <v>47000</v>
      </c>
      <c r="E549" s="49">
        <f t="shared" si="8"/>
        <v>105.392981275928</v>
      </c>
    </row>
    <row r="550" customHeight="1" spans="1:5">
      <c r="A550" s="54" t="s">
        <v>858</v>
      </c>
      <c r="B550" s="55">
        <v>1656</v>
      </c>
      <c r="C550" s="55">
        <v>1656</v>
      </c>
      <c r="D550" s="55">
        <v>1746</v>
      </c>
      <c r="E550" s="49">
        <f t="shared" si="8"/>
        <v>105.434782608696</v>
      </c>
    </row>
    <row r="551" customHeight="1" spans="1:5">
      <c r="A551" s="54" t="s">
        <v>459</v>
      </c>
      <c r="B551" s="55">
        <v>1000</v>
      </c>
      <c r="C551" s="55">
        <v>1000</v>
      </c>
      <c r="D551" s="55">
        <v>1054</v>
      </c>
      <c r="E551" s="49">
        <f t="shared" si="8"/>
        <v>105.4</v>
      </c>
    </row>
    <row r="552" customHeight="1" spans="1:5">
      <c r="A552" s="54" t="s">
        <v>460</v>
      </c>
      <c r="B552" s="55">
        <v>621</v>
      </c>
      <c r="C552" s="55">
        <v>621</v>
      </c>
      <c r="D552" s="55">
        <v>655</v>
      </c>
      <c r="E552" s="49">
        <f t="shared" si="8"/>
        <v>105.475040257649</v>
      </c>
    </row>
    <row r="553" customHeight="1" spans="1:5">
      <c r="A553" s="54" t="s">
        <v>461</v>
      </c>
      <c r="B553" s="55">
        <v>0</v>
      </c>
      <c r="C553" s="55">
        <v>0</v>
      </c>
      <c r="D553" s="55"/>
      <c r="E553" s="49" t="e">
        <f t="shared" si="8"/>
        <v>#DIV/0!</v>
      </c>
    </row>
    <row r="554" customHeight="1" spans="1:5">
      <c r="A554" s="54" t="s">
        <v>859</v>
      </c>
      <c r="B554" s="55">
        <v>35</v>
      </c>
      <c r="C554" s="55">
        <v>35</v>
      </c>
      <c r="D554" s="55">
        <v>37</v>
      </c>
      <c r="E554" s="49">
        <f t="shared" si="8"/>
        <v>105.714285714286</v>
      </c>
    </row>
    <row r="555" customHeight="1" spans="1:5">
      <c r="A555" s="54" t="s">
        <v>860</v>
      </c>
      <c r="B555" s="55">
        <v>14945</v>
      </c>
      <c r="C555" s="55">
        <v>14945</v>
      </c>
      <c r="D555" s="55">
        <v>15751</v>
      </c>
      <c r="E555" s="49">
        <f t="shared" si="8"/>
        <v>105.393108062897</v>
      </c>
    </row>
    <row r="556" customHeight="1" spans="1:5">
      <c r="A556" s="54" t="s">
        <v>861</v>
      </c>
      <c r="B556" s="55">
        <v>5576</v>
      </c>
      <c r="C556" s="55">
        <v>5576</v>
      </c>
      <c r="D556" s="55">
        <v>5877</v>
      </c>
      <c r="E556" s="49">
        <f t="shared" si="8"/>
        <v>105.398134863702</v>
      </c>
    </row>
    <row r="557" customHeight="1" spans="1:5">
      <c r="A557" s="54" t="s">
        <v>862</v>
      </c>
      <c r="B557" s="55">
        <v>4544</v>
      </c>
      <c r="C557" s="55">
        <v>4544</v>
      </c>
      <c r="D557" s="55">
        <v>4789</v>
      </c>
      <c r="E557" s="49">
        <f t="shared" si="8"/>
        <v>105.391725352113</v>
      </c>
    </row>
    <row r="558" customHeight="1" spans="1:5">
      <c r="A558" s="54" t="s">
        <v>863</v>
      </c>
      <c r="B558" s="55">
        <v>0</v>
      </c>
      <c r="C558" s="55">
        <v>0</v>
      </c>
      <c r="D558" s="55"/>
      <c r="E558" s="49" t="e">
        <f t="shared" si="8"/>
        <v>#DIV/0!</v>
      </c>
    </row>
    <row r="559" customHeight="1" spans="1:5">
      <c r="A559" s="54" t="s">
        <v>864</v>
      </c>
      <c r="B559" s="55">
        <v>0</v>
      </c>
      <c r="C559" s="55">
        <v>0</v>
      </c>
      <c r="D559" s="55"/>
      <c r="E559" s="49" t="e">
        <f t="shared" si="8"/>
        <v>#DIV/0!</v>
      </c>
    </row>
    <row r="560" customHeight="1" spans="1:5">
      <c r="A560" s="54" t="s">
        <v>865</v>
      </c>
      <c r="B560" s="55">
        <v>1769</v>
      </c>
      <c r="C560" s="55">
        <v>1769</v>
      </c>
      <c r="D560" s="55">
        <v>1864</v>
      </c>
      <c r="E560" s="49">
        <f t="shared" si="8"/>
        <v>105.370265686829</v>
      </c>
    </row>
    <row r="561" customHeight="1" spans="1:5">
      <c r="A561" s="54" t="s">
        <v>866</v>
      </c>
      <c r="B561" s="55">
        <v>2418</v>
      </c>
      <c r="C561" s="55">
        <v>2418</v>
      </c>
      <c r="D561" s="55">
        <v>2548</v>
      </c>
      <c r="E561" s="49">
        <f t="shared" si="8"/>
        <v>105.376344086022</v>
      </c>
    </row>
    <row r="562" customHeight="1" spans="1:5">
      <c r="A562" s="54" t="s">
        <v>867</v>
      </c>
      <c r="B562" s="55">
        <v>0</v>
      </c>
      <c r="C562" s="55">
        <v>0</v>
      </c>
      <c r="D562" s="55"/>
      <c r="E562" s="49" t="e">
        <f t="shared" si="8"/>
        <v>#DIV/0!</v>
      </c>
    </row>
    <row r="563" customHeight="1" spans="1:5">
      <c r="A563" s="54" t="s">
        <v>868</v>
      </c>
      <c r="B563" s="55">
        <v>291</v>
      </c>
      <c r="C563" s="55">
        <v>291</v>
      </c>
      <c r="D563" s="55">
        <v>307</v>
      </c>
      <c r="E563" s="49">
        <f t="shared" si="8"/>
        <v>105.498281786942</v>
      </c>
    </row>
    <row r="564" customHeight="1" spans="1:5">
      <c r="A564" s="54" t="s">
        <v>869</v>
      </c>
      <c r="B564" s="55">
        <v>0</v>
      </c>
      <c r="C564" s="55">
        <v>0</v>
      </c>
      <c r="D564" s="55"/>
      <c r="E564" s="49" t="e">
        <f t="shared" si="8"/>
        <v>#DIV/0!</v>
      </c>
    </row>
    <row r="565" customHeight="1" spans="1:5">
      <c r="A565" s="54" t="s">
        <v>870</v>
      </c>
      <c r="B565" s="55">
        <v>0</v>
      </c>
      <c r="C565" s="55">
        <v>0</v>
      </c>
      <c r="D565" s="55"/>
      <c r="E565" s="49" t="e">
        <f t="shared" si="8"/>
        <v>#DIV/0!</v>
      </c>
    </row>
    <row r="566" customHeight="1" spans="1:5">
      <c r="A566" s="54" t="s">
        <v>871</v>
      </c>
      <c r="B566" s="55">
        <v>0</v>
      </c>
      <c r="C566" s="55">
        <v>0</v>
      </c>
      <c r="D566" s="55"/>
      <c r="E566" s="49" t="e">
        <f t="shared" si="8"/>
        <v>#DIV/0!</v>
      </c>
    </row>
    <row r="567" customHeight="1" spans="1:5">
      <c r="A567" s="54" t="s">
        <v>872</v>
      </c>
      <c r="B567" s="55">
        <v>347</v>
      </c>
      <c r="C567" s="55">
        <v>347</v>
      </c>
      <c r="D567" s="55">
        <v>366</v>
      </c>
      <c r="E567" s="49">
        <f t="shared" si="8"/>
        <v>105.475504322767</v>
      </c>
    </row>
    <row r="568" customHeight="1" spans="1:5">
      <c r="A568" s="54" t="s">
        <v>873</v>
      </c>
      <c r="B568" s="55">
        <v>2842</v>
      </c>
      <c r="C568" s="55">
        <v>2842</v>
      </c>
      <c r="D568" s="55">
        <v>2996</v>
      </c>
      <c r="E568" s="49">
        <f t="shared" si="8"/>
        <v>105.418719211823</v>
      </c>
    </row>
    <row r="569" customHeight="1" spans="1:5">
      <c r="A569" s="54" t="s">
        <v>874</v>
      </c>
      <c r="B569" s="55">
        <v>2728</v>
      </c>
      <c r="C569" s="55">
        <v>2728</v>
      </c>
      <c r="D569" s="55">
        <v>2876</v>
      </c>
      <c r="E569" s="49">
        <f t="shared" si="8"/>
        <v>105.425219941349</v>
      </c>
    </row>
    <row r="570" customHeight="1" spans="1:5">
      <c r="A570" s="54" t="s">
        <v>875</v>
      </c>
      <c r="B570" s="55">
        <v>0</v>
      </c>
      <c r="C570" s="55">
        <v>0</v>
      </c>
      <c r="D570" s="55"/>
      <c r="E570" s="49" t="e">
        <f t="shared" si="8"/>
        <v>#DIV/0!</v>
      </c>
    </row>
    <row r="571" customHeight="1" spans="1:5">
      <c r="A571" s="54" t="s">
        <v>876</v>
      </c>
      <c r="B571" s="55">
        <v>114</v>
      </c>
      <c r="C571" s="55">
        <v>114</v>
      </c>
      <c r="D571" s="55">
        <v>120</v>
      </c>
      <c r="E571" s="49">
        <f t="shared" si="8"/>
        <v>105.263157894737</v>
      </c>
    </row>
    <row r="572" customHeight="1" spans="1:5">
      <c r="A572" s="54" t="s">
        <v>877</v>
      </c>
      <c r="B572" s="55">
        <v>4928</v>
      </c>
      <c r="C572" s="55">
        <v>4928</v>
      </c>
      <c r="D572" s="55">
        <v>5196</v>
      </c>
      <c r="E572" s="49">
        <f t="shared" si="8"/>
        <v>105.438311688312</v>
      </c>
    </row>
    <row r="573" customHeight="1" spans="1:5">
      <c r="A573" s="54" t="s">
        <v>878</v>
      </c>
      <c r="B573" s="55">
        <v>1546</v>
      </c>
      <c r="C573" s="55">
        <v>1546</v>
      </c>
      <c r="D573" s="55">
        <v>1630</v>
      </c>
      <c r="E573" s="49">
        <f t="shared" si="8"/>
        <v>105.433376455369</v>
      </c>
    </row>
    <row r="574" customHeight="1" spans="1:5">
      <c r="A574" s="54" t="s">
        <v>879</v>
      </c>
      <c r="B574" s="55">
        <v>831</v>
      </c>
      <c r="C574" s="55">
        <v>831</v>
      </c>
      <c r="D574" s="55">
        <v>876</v>
      </c>
      <c r="E574" s="49">
        <f t="shared" si="8"/>
        <v>105.415162454874</v>
      </c>
    </row>
    <row r="575" customHeight="1" spans="1:5">
      <c r="A575" s="54" t="s">
        <v>880</v>
      </c>
      <c r="B575" s="55">
        <v>0</v>
      </c>
      <c r="C575" s="55">
        <v>0</v>
      </c>
      <c r="D575" s="55"/>
      <c r="E575" s="49" t="e">
        <f t="shared" si="8"/>
        <v>#DIV/0!</v>
      </c>
    </row>
    <row r="576" customHeight="1" spans="1:5">
      <c r="A576" s="54" t="s">
        <v>881</v>
      </c>
      <c r="B576" s="55">
        <v>0</v>
      </c>
      <c r="C576" s="55">
        <v>0</v>
      </c>
      <c r="D576" s="55"/>
      <c r="E576" s="49" t="e">
        <f t="shared" si="8"/>
        <v>#DIV/0!</v>
      </c>
    </row>
    <row r="577" customHeight="1" spans="1:5">
      <c r="A577" s="54" t="s">
        <v>882</v>
      </c>
      <c r="B577" s="55">
        <v>634</v>
      </c>
      <c r="C577" s="55">
        <v>634</v>
      </c>
      <c r="D577" s="55">
        <v>669</v>
      </c>
      <c r="E577" s="49">
        <f t="shared" si="8"/>
        <v>105.520504731861</v>
      </c>
    </row>
    <row r="578" customHeight="1" spans="1:5">
      <c r="A578" s="54" t="s">
        <v>883</v>
      </c>
      <c r="B578" s="55">
        <v>458</v>
      </c>
      <c r="C578" s="55">
        <v>458</v>
      </c>
      <c r="D578" s="55">
        <v>483</v>
      </c>
      <c r="E578" s="49">
        <f t="shared" si="8"/>
        <v>105.458515283843</v>
      </c>
    </row>
    <row r="579" customHeight="1" spans="1:5">
      <c r="A579" s="54" t="s">
        <v>884</v>
      </c>
      <c r="B579" s="55">
        <v>0</v>
      </c>
      <c r="C579" s="55">
        <v>0</v>
      </c>
      <c r="D579" s="55"/>
      <c r="E579" s="49" t="e">
        <f t="shared" si="8"/>
        <v>#DIV/0!</v>
      </c>
    </row>
    <row r="580" customHeight="1" spans="1:5">
      <c r="A580" s="54" t="s">
        <v>885</v>
      </c>
      <c r="B580" s="55">
        <v>399</v>
      </c>
      <c r="C580" s="55">
        <v>399</v>
      </c>
      <c r="D580" s="55">
        <v>421</v>
      </c>
      <c r="E580" s="49">
        <f t="shared" si="8"/>
        <v>105.513784461153</v>
      </c>
    </row>
    <row r="581" customHeight="1" spans="1:5">
      <c r="A581" s="54" t="s">
        <v>886</v>
      </c>
      <c r="B581" s="55">
        <v>807</v>
      </c>
      <c r="C581" s="55">
        <v>807</v>
      </c>
      <c r="D581" s="55">
        <v>850</v>
      </c>
      <c r="E581" s="49">
        <f t="shared" ref="E581:E644" si="9">D581/C581*100</f>
        <v>105.328376703841</v>
      </c>
    </row>
    <row r="582" customHeight="1" spans="1:5">
      <c r="A582" s="54" t="s">
        <v>887</v>
      </c>
      <c r="B582" s="55">
        <v>0</v>
      </c>
      <c r="C582" s="55">
        <v>0</v>
      </c>
      <c r="D582" s="55"/>
      <c r="E582" s="49" t="e">
        <f t="shared" si="9"/>
        <v>#DIV/0!</v>
      </c>
    </row>
    <row r="583" customHeight="1" spans="1:5">
      <c r="A583" s="54" t="s">
        <v>888</v>
      </c>
      <c r="B583" s="55">
        <v>253</v>
      </c>
      <c r="C583" s="55">
        <v>253</v>
      </c>
      <c r="D583" s="55">
        <v>267</v>
      </c>
      <c r="E583" s="49">
        <f t="shared" si="9"/>
        <v>105.533596837945</v>
      </c>
    </row>
    <row r="584" customHeight="1" spans="1:5">
      <c r="A584" s="54" t="s">
        <v>889</v>
      </c>
      <c r="B584" s="55">
        <v>53</v>
      </c>
      <c r="C584" s="55">
        <v>53</v>
      </c>
      <c r="D584" s="55">
        <v>56</v>
      </c>
      <c r="E584" s="49">
        <f t="shared" si="9"/>
        <v>105.660377358491</v>
      </c>
    </row>
    <row r="585" customHeight="1" spans="1:5">
      <c r="A585" s="54" t="s">
        <v>890</v>
      </c>
      <c r="B585" s="55">
        <v>53</v>
      </c>
      <c r="C585" s="55">
        <v>53</v>
      </c>
      <c r="D585" s="55">
        <v>56</v>
      </c>
      <c r="E585" s="49">
        <f t="shared" si="9"/>
        <v>105.660377358491</v>
      </c>
    </row>
    <row r="586" customHeight="1" spans="1:5">
      <c r="A586" s="54" t="s">
        <v>891</v>
      </c>
      <c r="B586" s="55">
        <v>0</v>
      </c>
      <c r="C586" s="55">
        <v>0</v>
      </c>
      <c r="D586" s="55"/>
      <c r="E586" s="49" t="e">
        <f t="shared" si="9"/>
        <v>#DIV/0!</v>
      </c>
    </row>
    <row r="587" customHeight="1" spans="1:5">
      <c r="A587" s="54" t="s">
        <v>892</v>
      </c>
      <c r="B587" s="55">
        <v>414</v>
      </c>
      <c r="C587" s="55">
        <v>414</v>
      </c>
      <c r="D587" s="55">
        <v>436</v>
      </c>
      <c r="E587" s="49">
        <f t="shared" si="9"/>
        <v>105.314009661836</v>
      </c>
    </row>
    <row r="588" customHeight="1" spans="1:5">
      <c r="A588" s="54" t="s">
        <v>893</v>
      </c>
      <c r="B588" s="55">
        <v>128</v>
      </c>
      <c r="C588" s="55">
        <v>128</v>
      </c>
      <c r="D588" s="55">
        <v>134</v>
      </c>
      <c r="E588" s="49">
        <f t="shared" si="9"/>
        <v>104.6875</v>
      </c>
    </row>
    <row r="589" customHeight="1" spans="1:5">
      <c r="A589" s="54" t="s">
        <v>894</v>
      </c>
      <c r="B589" s="55">
        <v>86</v>
      </c>
      <c r="C589" s="55">
        <v>86</v>
      </c>
      <c r="D589" s="55">
        <v>91</v>
      </c>
      <c r="E589" s="49">
        <f t="shared" si="9"/>
        <v>105.813953488372</v>
      </c>
    </row>
    <row r="590" customHeight="1" spans="1:5">
      <c r="A590" s="54" t="s">
        <v>895</v>
      </c>
      <c r="B590" s="55">
        <v>200</v>
      </c>
      <c r="C590" s="55">
        <v>200</v>
      </c>
      <c r="D590" s="55">
        <v>211</v>
      </c>
      <c r="E590" s="49">
        <f t="shared" si="9"/>
        <v>105.5</v>
      </c>
    </row>
    <row r="591" customHeight="1" spans="1:5">
      <c r="A591" s="54" t="s">
        <v>896</v>
      </c>
      <c r="B591" s="55">
        <v>5409</v>
      </c>
      <c r="C591" s="55">
        <v>5409</v>
      </c>
      <c r="D591" s="55">
        <v>5702</v>
      </c>
      <c r="E591" s="49">
        <f t="shared" si="9"/>
        <v>105.416897762988</v>
      </c>
    </row>
    <row r="592" customHeight="1" spans="1:5">
      <c r="A592" s="54" t="s">
        <v>459</v>
      </c>
      <c r="B592" s="55">
        <v>729</v>
      </c>
      <c r="C592" s="55">
        <v>729</v>
      </c>
      <c r="D592" s="55">
        <v>769</v>
      </c>
      <c r="E592" s="49">
        <f t="shared" si="9"/>
        <v>105.486968449931</v>
      </c>
    </row>
    <row r="593" customHeight="1" spans="1:5">
      <c r="A593" s="54" t="s">
        <v>460</v>
      </c>
      <c r="B593" s="55">
        <v>0</v>
      </c>
      <c r="C593" s="55">
        <v>0</v>
      </c>
      <c r="D593" s="55"/>
      <c r="E593" s="49" t="e">
        <f t="shared" si="9"/>
        <v>#DIV/0!</v>
      </c>
    </row>
    <row r="594" customHeight="1" spans="1:5">
      <c r="A594" s="54" t="s">
        <v>461</v>
      </c>
      <c r="B594" s="55">
        <v>0</v>
      </c>
      <c r="C594" s="55">
        <v>0</v>
      </c>
      <c r="D594" s="55"/>
      <c r="E594" s="49" t="e">
        <f t="shared" si="9"/>
        <v>#DIV/0!</v>
      </c>
    </row>
    <row r="595" customHeight="1" spans="1:5">
      <c r="A595" s="54" t="s">
        <v>897</v>
      </c>
      <c r="B595" s="55">
        <v>0</v>
      </c>
      <c r="C595" s="55">
        <v>0</v>
      </c>
      <c r="D595" s="55"/>
      <c r="E595" s="49" t="e">
        <f t="shared" si="9"/>
        <v>#DIV/0!</v>
      </c>
    </row>
    <row r="596" customHeight="1" spans="1:5">
      <c r="A596" s="54" t="s">
        <v>898</v>
      </c>
      <c r="B596" s="55">
        <v>0</v>
      </c>
      <c r="C596" s="55">
        <v>0</v>
      </c>
      <c r="D596" s="55"/>
      <c r="E596" s="49" t="e">
        <f t="shared" si="9"/>
        <v>#DIV/0!</v>
      </c>
    </row>
    <row r="597" customHeight="1" spans="1:5">
      <c r="A597" s="54" t="s">
        <v>899</v>
      </c>
      <c r="B597" s="55">
        <v>0</v>
      </c>
      <c r="C597" s="55">
        <v>0</v>
      </c>
      <c r="D597" s="55"/>
      <c r="E597" s="49" t="e">
        <f t="shared" si="9"/>
        <v>#DIV/0!</v>
      </c>
    </row>
    <row r="598" customHeight="1" spans="1:5">
      <c r="A598" s="54" t="s">
        <v>900</v>
      </c>
      <c r="B598" s="55">
        <v>1724</v>
      </c>
      <c r="C598" s="55">
        <v>1724</v>
      </c>
      <c r="D598" s="55">
        <v>1817</v>
      </c>
      <c r="E598" s="49">
        <f t="shared" si="9"/>
        <v>105.394431554524</v>
      </c>
    </row>
    <row r="599" customHeight="1" spans="1:5">
      <c r="A599" s="54" t="s">
        <v>468</v>
      </c>
      <c r="B599" s="55">
        <v>1159</v>
      </c>
      <c r="C599" s="55">
        <v>1159</v>
      </c>
      <c r="D599" s="55">
        <v>1222</v>
      </c>
      <c r="E599" s="49">
        <f t="shared" si="9"/>
        <v>105.435720448663</v>
      </c>
    </row>
    <row r="600" customHeight="1" spans="1:5">
      <c r="A600" s="54" t="s">
        <v>901</v>
      </c>
      <c r="B600" s="55">
        <v>1797</v>
      </c>
      <c r="C600" s="55">
        <v>1797</v>
      </c>
      <c r="D600" s="55">
        <v>1894</v>
      </c>
      <c r="E600" s="49">
        <f t="shared" si="9"/>
        <v>105.397885364496</v>
      </c>
    </row>
    <row r="601" customHeight="1" spans="1:5">
      <c r="A601" s="54" t="s">
        <v>902</v>
      </c>
      <c r="B601" s="55">
        <v>6223</v>
      </c>
      <c r="C601" s="55">
        <v>6223</v>
      </c>
      <c r="D601" s="55">
        <v>6559</v>
      </c>
      <c r="E601" s="49">
        <f t="shared" si="9"/>
        <v>105.399325084364</v>
      </c>
    </row>
    <row r="602" customHeight="1" spans="1:5">
      <c r="A602" s="54" t="s">
        <v>903</v>
      </c>
      <c r="B602" s="55">
        <v>2138</v>
      </c>
      <c r="C602" s="55">
        <v>2138</v>
      </c>
      <c r="D602" s="55">
        <v>2253</v>
      </c>
      <c r="E602" s="49">
        <f t="shared" si="9"/>
        <v>105.378858746492</v>
      </c>
    </row>
    <row r="603" customHeight="1" spans="1:5">
      <c r="A603" s="54" t="s">
        <v>904</v>
      </c>
      <c r="B603" s="55">
        <v>1755</v>
      </c>
      <c r="C603" s="55">
        <v>1755</v>
      </c>
      <c r="D603" s="55">
        <v>1850</v>
      </c>
      <c r="E603" s="49">
        <f t="shared" si="9"/>
        <v>105.413105413105</v>
      </c>
    </row>
    <row r="604" customHeight="1" spans="1:5">
      <c r="A604" s="54" t="s">
        <v>905</v>
      </c>
      <c r="B604" s="55">
        <v>2330</v>
      </c>
      <c r="C604" s="55">
        <v>2330</v>
      </c>
      <c r="D604" s="55">
        <v>2456</v>
      </c>
      <c r="E604" s="49">
        <f t="shared" si="9"/>
        <v>105.407725321888</v>
      </c>
    </row>
    <row r="605" customHeight="1" spans="1:5">
      <c r="A605" s="54" t="s">
        <v>906</v>
      </c>
      <c r="B605" s="55"/>
      <c r="C605" s="55"/>
      <c r="D605" s="55"/>
      <c r="E605" s="49" t="e">
        <f t="shared" si="9"/>
        <v>#DIV/0!</v>
      </c>
    </row>
    <row r="606" customHeight="1" spans="1:5">
      <c r="A606" s="54" t="s">
        <v>907</v>
      </c>
      <c r="B606" s="55">
        <v>637</v>
      </c>
      <c r="C606" s="55">
        <v>637</v>
      </c>
      <c r="D606" s="55">
        <v>671</v>
      </c>
      <c r="E606" s="49">
        <f t="shared" si="9"/>
        <v>105.337519623234</v>
      </c>
    </row>
    <row r="607" customHeight="1" spans="1:5">
      <c r="A607" s="54" t="s">
        <v>908</v>
      </c>
      <c r="B607" s="55"/>
      <c r="C607" s="55"/>
      <c r="D607" s="55"/>
      <c r="E607" s="49" t="e">
        <f t="shared" si="9"/>
        <v>#DIV/0!</v>
      </c>
    </row>
    <row r="608" customHeight="1" spans="1:5">
      <c r="A608" s="54" t="s">
        <v>909</v>
      </c>
      <c r="B608" s="55"/>
      <c r="C608" s="55"/>
      <c r="D608" s="55"/>
      <c r="E608" s="49" t="e">
        <f t="shared" si="9"/>
        <v>#DIV/0!</v>
      </c>
    </row>
    <row r="609" customHeight="1" spans="1:5">
      <c r="A609" s="54" t="s">
        <v>910</v>
      </c>
      <c r="B609" s="55">
        <v>395</v>
      </c>
      <c r="C609" s="55">
        <v>395</v>
      </c>
      <c r="D609" s="55">
        <v>416</v>
      </c>
      <c r="E609" s="49">
        <f t="shared" si="9"/>
        <v>105.316455696203</v>
      </c>
    </row>
    <row r="610" customHeight="1" spans="1:5">
      <c r="A610" s="54" t="s">
        <v>911</v>
      </c>
      <c r="B610" s="55">
        <v>242</v>
      </c>
      <c r="C610" s="55">
        <v>242</v>
      </c>
      <c r="D610" s="55">
        <v>255</v>
      </c>
      <c r="E610" s="49">
        <f t="shared" si="9"/>
        <v>105.371900826446</v>
      </c>
    </row>
    <row r="611" customHeight="1" spans="1:5">
      <c r="A611" s="54" t="s">
        <v>912</v>
      </c>
      <c r="B611" s="55"/>
      <c r="C611" s="55"/>
      <c r="D611" s="55"/>
      <c r="E611" s="49" t="e">
        <f t="shared" si="9"/>
        <v>#DIV/0!</v>
      </c>
    </row>
    <row r="612" customHeight="1" spans="1:5">
      <c r="A612" s="54" t="s">
        <v>913</v>
      </c>
      <c r="B612" s="55">
        <v>505</v>
      </c>
      <c r="C612" s="55">
        <v>505</v>
      </c>
      <c r="D612" s="55">
        <v>532</v>
      </c>
      <c r="E612" s="49">
        <f t="shared" si="9"/>
        <v>105.346534653465</v>
      </c>
    </row>
    <row r="613" customHeight="1" spans="1:5">
      <c r="A613" s="54" t="s">
        <v>914</v>
      </c>
      <c r="B613" s="55">
        <v>381</v>
      </c>
      <c r="C613" s="55">
        <v>381</v>
      </c>
      <c r="D613" s="55">
        <v>402</v>
      </c>
      <c r="E613" s="49">
        <f t="shared" si="9"/>
        <v>105.511811023622</v>
      </c>
    </row>
    <row r="614" customHeight="1" spans="1:5">
      <c r="A614" s="54" t="s">
        <v>915</v>
      </c>
      <c r="B614" s="55">
        <v>124</v>
      </c>
      <c r="C614" s="55">
        <v>124</v>
      </c>
      <c r="D614" s="55">
        <v>130</v>
      </c>
      <c r="E614" s="49">
        <f t="shared" si="9"/>
        <v>104.838709677419</v>
      </c>
    </row>
    <row r="615" customHeight="1" spans="1:5">
      <c r="A615" s="54" t="s">
        <v>916</v>
      </c>
      <c r="B615" s="55"/>
      <c r="C615" s="55"/>
      <c r="D615" s="55"/>
      <c r="E615" s="49" t="e">
        <f t="shared" si="9"/>
        <v>#DIV/0!</v>
      </c>
    </row>
    <row r="616" customHeight="1" spans="1:5">
      <c r="A616" s="54" t="s">
        <v>917</v>
      </c>
      <c r="B616" s="55"/>
      <c r="C616" s="55"/>
      <c r="D616" s="55">
        <v>2</v>
      </c>
      <c r="E616" s="49" t="e">
        <f t="shared" si="9"/>
        <v>#DIV/0!</v>
      </c>
    </row>
    <row r="617" customHeight="1" spans="1:5">
      <c r="A617" s="54" t="s">
        <v>918</v>
      </c>
      <c r="B617" s="55"/>
      <c r="C617" s="55"/>
      <c r="D617" s="55">
        <v>2</v>
      </c>
      <c r="E617" s="49" t="e">
        <f t="shared" si="9"/>
        <v>#DIV/0!</v>
      </c>
    </row>
    <row r="618" customHeight="1" spans="1:5">
      <c r="A618" s="54" t="s">
        <v>919</v>
      </c>
      <c r="B618" s="55"/>
      <c r="C618" s="55"/>
      <c r="D618" s="55"/>
      <c r="E618" s="49" t="e">
        <f t="shared" si="9"/>
        <v>#DIV/0!</v>
      </c>
    </row>
    <row r="619" customHeight="1" spans="1:5">
      <c r="A619" s="54" t="s">
        <v>920</v>
      </c>
      <c r="B619" s="55">
        <v>6983</v>
      </c>
      <c r="C619" s="55">
        <v>6983</v>
      </c>
      <c r="D619" s="55">
        <v>7297</v>
      </c>
      <c r="E619" s="49">
        <f t="shared" si="9"/>
        <v>104.496634684233</v>
      </c>
    </row>
    <row r="620" customHeight="1" spans="1:5">
      <c r="A620" s="54" t="s">
        <v>921</v>
      </c>
      <c r="B620" s="55">
        <v>6983</v>
      </c>
      <c r="C620" s="55">
        <v>6983</v>
      </c>
      <c r="D620" s="55">
        <v>7297</v>
      </c>
      <c r="E620" s="49">
        <f t="shared" si="9"/>
        <v>104.496634684233</v>
      </c>
    </row>
    <row r="621" customHeight="1" spans="1:5">
      <c r="A621" s="54" t="s">
        <v>922</v>
      </c>
      <c r="B621" s="55">
        <v>16993</v>
      </c>
      <c r="C621" s="55">
        <v>16993</v>
      </c>
      <c r="D621" s="55">
        <v>15400</v>
      </c>
      <c r="E621" s="49">
        <f t="shared" si="9"/>
        <v>90.6255516977579</v>
      </c>
    </row>
    <row r="622" customHeight="1" spans="1:5">
      <c r="A622" s="54" t="s">
        <v>923</v>
      </c>
      <c r="B622" s="55">
        <v>1624</v>
      </c>
      <c r="C622" s="55">
        <v>1624</v>
      </c>
      <c r="D622" s="55">
        <v>1701</v>
      </c>
      <c r="E622" s="49">
        <f t="shared" si="9"/>
        <v>104.741379310345</v>
      </c>
    </row>
    <row r="623" customHeight="1" spans="1:5">
      <c r="A623" s="54" t="s">
        <v>459</v>
      </c>
      <c r="B623" s="55">
        <v>1264</v>
      </c>
      <c r="C623" s="55">
        <v>1264</v>
      </c>
      <c r="D623" s="55">
        <v>1324</v>
      </c>
      <c r="E623" s="49">
        <f t="shared" si="9"/>
        <v>104.746835443038</v>
      </c>
    </row>
    <row r="624" customHeight="1" spans="1:5">
      <c r="A624" s="54" t="s">
        <v>460</v>
      </c>
      <c r="B624" s="55">
        <v>0</v>
      </c>
      <c r="C624" s="55">
        <v>0</v>
      </c>
      <c r="D624" s="55"/>
      <c r="E624" s="49" t="e">
        <f t="shared" si="9"/>
        <v>#DIV/0!</v>
      </c>
    </row>
    <row r="625" customHeight="1" spans="1:5">
      <c r="A625" s="54" t="s">
        <v>461</v>
      </c>
      <c r="B625" s="55">
        <v>0</v>
      </c>
      <c r="C625" s="55">
        <v>0</v>
      </c>
      <c r="D625" s="55"/>
      <c r="E625" s="49" t="e">
        <f t="shared" si="9"/>
        <v>#DIV/0!</v>
      </c>
    </row>
    <row r="626" customHeight="1" spans="1:5">
      <c r="A626" s="54" t="s">
        <v>924</v>
      </c>
      <c r="B626" s="55">
        <v>0</v>
      </c>
      <c r="C626" s="55">
        <v>0</v>
      </c>
      <c r="D626" s="55"/>
      <c r="E626" s="49" t="e">
        <f t="shared" si="9"/>
        <v>#DIV/0!</v>
      </c>
    </row>
    <row r="627" customHeight="1" spans="1:5">
      <c r="A627" s="54" t="s">
        <v>925</v>
      </c>
      <c r="B627" s="55">
        <v>360</v>
      </c>
      <c r="C627" s="55">
        <v>360</v>
      </c>
      <c r="D627" s="55">
        <v>377</v>
      </c>
      <c r="E627" s="49">
        <f t="shared" si="9"/>
        <v>104.722222222222</v>
      </c>
    </row>
    <row r="628" customHeight="1" spans="1:5">
      <c r="A628" s="54" t="s">
        <v>926</v>
      </c>
      <c r="B628" s="55">
        <v>0</v>
      </c>
      <c r="C628" s="55">
        <v>0</v>
      </c>
      <c r="D628" s="55"/>
      <c r="E628" s="49" t="e">
        <f t="shared" si="9"/>
        <v>#DIV/0!</v>
      </c>
    </row>
    <row r="629" customHeight="1" spans="1:5">
      <c r="A629" s="54" t="s">
        <v>927</v>
      </c>
      <c r="B629" s="55">
        <v>0</v>
      </c>
      <c r="C629" s="55">
        <v>0</v>
      </c>
      <c r="D629" s="55"/>
      <c r="E629" s="49" t="e">
        <f t="shared" si="9"/>
        <v>#DIV/0!</v>
      </c>
    </row>
    <row r="630" customHeight="1" spans="1:5">
      <c r="A630" s="54" t="s">
        <v>928</v>
      </c>
      <c r="B630" s="55">
        <v>0</v>
      </c>
      <c r="C630" s="55">
        <v>0</v>
      </c>
      <c r="D630" s="55"/>
      <c r="E630" s="49" t="e">
        <f t="shared" si="9"/>
        <v>#DIV/0!</v>
      </c>
    </row>
    <row r="631" customHeight="1" spans="1:5">
      <c r="A631" s="54" t="s">
        <v>929</v>
      </c>
      <c r="B631" s="55">
        <v>0</v>
      </c>
      <c r="C631" s="55">
        <v>0</v>
      </c>
      <c r="D631" s="55"/>
      <c r="E631" s="49" t="e">
        <f t="shared" si="9"/>
        <v>#DIV/0!</v>
      </c>
    </row>
    <row r="632" customHeight="1" spans="1:5">
      <c r="A632" s="54" t="s">
        <v>930</v>
      </c>
      <c r="B632" s="55">
        <v>0</v>
      </c>
      <c r="C632" s="55">
        <v>0</v>
      </c>
      <c r="D632" s="55"/>
      <c r="E632" s="49" t="e">
        <f t="shared" si="9"/>
        <v>#DIV/0!</v>
      </c>
    </row>
    <row r="633" customHeight="1" spans="1:5">
      <c r="A633" s="54" t="s">
        <v>931</v>
      </c>
      <c r="B633" s="55">
        <v>0</v>
      </c>
      <c r="C633" s="55">
        <v>0</v>
      </c>
      <c r="D633" s="55"/>
      <c r="E633" s="49" t="e">
        <f t="shared" si="9"/>
        <v>#DIV/0!</v>
      </c>
    </row>
    <row r="634" customHeight="1" spans="1:5">
      <c r="A634" s="54" t="s">
        <v>932</v>
      </c>
      <c r="B634" s="55">
        <v>0</v>
      </c>
      <c r="C634" s="55">
        <v>0</v>
      </c>
      <c r="D634" s="55"/>
      <c r="E634" s="49" t="e">
        <f t="shared" si="9"/>
        <v>#DIV/0!</v>
      </c>
    </row>
    <row r="635" customHeight="1" spans="1:5">
      <c r="A635" s="54" t="s">
        <v>933</v>
      </c>
      <c r="B635" s="55">
        <v>520</v>
      </c>
      <c r="C635" s="55">
        <v>520</v>
      </c>
      <c r="D635" s="55">
        <v>10545</v>
      </c>
      <c r="E635" s="49">
        <f t="shared" si="9"/>
        <v>2027.88461538462</v>
      </c>
    </row>
    <row r="636" customHeight="1" spans="1:5">
      <c r="A636" s="54" t="s">
        <v>934</v>
      </c>
      <c r="B636" s="55">
        <v>95</v>
      </c>
      <c r="C636" s="55">
        <v>95</v>
      </c>
      <c r="D636" s="55">
        <v>100</v>
      </c>
      <c r="E636" s="49">
        <f t="shared" si="9"/>
        <v>105.263157894737</v>
      </c>
    </row>
    <row r="637" customHeight="1" spans="1:5">
      <c r="A637" s="54" t="s">
        <v>935</v>
      </c>
      <c r="B637" s="55">
        <v>356</v>
      </c>
      <c r="C637" s="55">
        <v>356</v>
      </c>
      <c r="D637" s="55">
        <v>373</v>
      </c>
      <c r="E637" s="49">
        <f t="shared" si="9"/>
        <v>104.775280898876</v>
      </c>
    </row>
    <row r="638" customHeight="1" spans="1:5">
      <c r="A638" s="54" t="s">
        <v>936</v>
      </c>
      <c r="B638" s="55">
        <v>0</v>
      </c>
      <c r="C638" s="55">
        <v>0</v>
      </c>
      <c r="D638" s="55"/>
      <c r="E638" s="49" t="e">
        <f t="shared" si="9"/>
        <v>#DIV/0!</v>
      </c>
    </row>
    <row r="639" customHeight="1" spans="1:5">
      <c r="A639" s="54" t="s">
        <v>937</v>
      </c>
      <c r="B639" s="55">
        <v>69</v>
      </c>
      <c r="C639" s="55">
        <v>69</v>
      </c>
      <c r="D639" s="55">
        <v>72</v>
      </c>
      <c r="E639" s="49">
        <f t="shared" si="9"/>
        <v>104.347826086957</v>
      </c>
    </row>
    <row r="640" customHeight="1" spans="1:5">
      <c r="A640" s="54" t="s">
        <v>938</v>
      </c>
      <c r="B640" s="55">
        <v>0</v>
      </c>
      <c r="C640" s="55">
        <v>0</v>
      </c>
      <c r="D640" s="55"/>
      <c r="E640" s="49" t="e">
        <f t="shared" si="9"/>
        <v>#DIV/0!</v>
      </c>
    </row>
    <row r="641" customHeight="1" spans="1:5">
      <c r="A641" s="54" t="s">
        <v>939</v>
      </c>
      <c r="B641" s="55">
        <v>0</v>
      </c>
      <c r="C641" s="55">
        <v>0</v>
      </c>
      <c r="D641" s="55"/>
      <c r="E641" s="49" t="e">
        <f t="shared" si="9"/>
        <v>#DIV/0!</v>
      </c>
    </row>
    <row r="642" customHeight="1" spans="1:5">
      <c r="A642" s="54" t="s">
        <v>940</v>
      </c>
      <c r="B642" s="55">
        <v>0</v>
      </c>
      <c r="C642" s="55">
        <v>0</v>
      </c>
      <c r="D642" s="55"/>
      <c r="E642" s="49" t="e">
        <f t="shared" si="9"/>
        <v>#DIV/0!</v>
      </c>
    </row>
    <row r="643" customHeight="1" spans="1:5">
      <c r="A643" s="54" t="s">
        <v>941</v>
      </c>
      <c r="B643" s="55">
        <v>0</v>
      </c>
      <c r="C643" s="55">
        <v>0</v>
      </c>
      <c r="D643" s="55">
        <v>10000</v>
      </c>
      <c r="E643" s="49" t="e">
        <f t="shared" si="9"/>
        <v>#DIV/0!</v>
      </c>
    </row>
    <row r="644" customHeight="1" spans="1:5">
      <c r="A644" s="54" t="s">
        <v>942</v>
      </c>
      <c r="B644" s="55">
        <v>111</v>
      </c>
      <c r="C644" s="55">
        <v>111</v>
      </c>
      <c r="D644" s="55">
        <v>116</v>
      </c>
      <c r="E644" s="49">
        <f t="shared" si="9"/>
        <v>104.504504504504</v>
      </c>
    </row>
    <row r="645" customHeight="1" spans="1:5">
      <c r="A645" s="54" t="s">
        <v>943</v>
      </c>
      <c r="B645" s="55">
        <v>101</v>
      </c>
      <c r="C645" s="55">
        <v>101</v>
      </c>
      <c r="D645" s="55">
        <v>106</v>
      </c>
      <c r="E645" s="49">
        <f t="shared" ref="E645:E708" si="10">D645/C645*100</f>
        <v>104.950495049505</v>
      </c>
    </row>
    <row r="646" customHeight="1" spans="1:5">
      <c r="A646" s="54" t="s">
        <v>944</v>
      </c>
      <c r="B646" s="55">
        <v>0</v>
      </c>
      <c r="C646" s="55">
        <v>0</v>
      </c>
      <c r="D646" s="55"/>
      <c r="E646" s="49" t="e">
        <f t="shared" si="10"/>
        <v>#DIV/0!</v>
      </c>
    </row>
    <row r="647" customHeight="1" spans="1:5">
      <c r="A647" s="54" t="s">
        <v>945</v>
      </c>
      <c r="B647" s="55">
        <v>0</v>
      </c>
      <c r="C647" s="55">
        <v>0</v>
      </c>
      <c r="D647" s="55"/>
      <c r="E647" s="49" t="e">
        <f t="shared" si="10"/>
        <v>#DIV/0!</v>
      </c>
    </row>
    <row r="648" customHeight="1" spans="1:5">
      <c r="A648" s="54" t="s">
        <v>946</v>
      </c>
      <c r="B648" s="55">
        <v>0</v>
      </c>
      <c r="C648" s="55">
        <v>0</v>
      </c>
      <c r="D648" s="55"/>
      <c r="E648" s="49" t="e">
        <f t="shared" si="10"/>
        <v>#DIV/0!</v>
      </c>
    </row>
    <row r="649" customHeight="1" spans="1:5">
      <c r="A649" s="54" t="s">
        <v>947</v>
      </c>
      <c r="B649" s="55">
        <v>10</v>
      </c>
      <c r="C649" s="55">
        <v>10</v>
      </c>
      <c r="D649" s="55">
        <v>10</v>
      </c>
      <c r="E649" s="49">
        <f t="shared" si="10"/>
        <v>100</v>
      </c>
    </row>
    <row r="650" customHeight="1" spans="1:5">
      <c r="A650" s="54" t="s">
        <v>948</v>
      </c>
      <c r="B650" s="55">
        <v>0</v>
      </c>
      <c r="C650" s="55">
        <v>0</v>
      </c>
      <c r="D650" s="55"/>
      <c r="E650" s="49" t="e">
        <f t="shared" si="10"/>
        <v>#DIV/0!</v>
      </c>
    </row>
    <row r="651" customHeight="1" spans="1:5">
      <c r="A651" s="54" t="s">
        <v>949</v>
      </c>
      <c r="B651" s="55">
        <v>0</v>
      </c>
      <c r="C651" s="55">
        <v>0</v>
      </c>
      <c r="D651" s="55"/>
      <c r="E651" s="49" t="e">
        <f t="shared" si="10"/>
        <v>#DIV/0!</v>
      </c>
    </row>
    <row r="652" customHeight="1" spans="1:5">
      <c r="A652" s="54" t="s">
        <v>950</v>
      </c>
      <c r="B652" s="55">
        <v>0</v>
      </c>
      <c r="C652" s="55">
        <v>0</v>
      </c>
      <c r="D652" s="55"/>
      <c r="E652" s="49" t="e">
        <f t="shared" si="10"/>
        <v>#DIV/0!</v>
      </c>
    </row>
    <row r="653" customHeight="1" spans="1:5">
      <c r="A653" s="54" t="s">
        <v>951</v>
      </c>
      <c r="B653" s="55">
        <v>0</v>
      </c>
      <c r="C653" s="55">
        <v>0</v>
      </c>
      <c r="D653" s="55"/>
      <c r="E653" s="49" t="e">
        <f t="shared" si="10"/>
        <v>#DIV/0!</v>
      </c>
    </row>
    <row r="654" customHeight="1" spans="1:5">
      <c r="A654" s="54" t="s">
        <v>952</v>
      </c>
      <c r="B654" s="55">
        <v>0</v>
      </c>
      <c r="C654" s="55">
        <v>0</v>
      </c>
      <c r="D654" s="55"/>
      <c r="E654" s="49" t="e">
        <f t="shared" si="10"/>
        <v>#DIV/0!</v>
      </c>
    </row>
    <row r="655" customHeight="1" spans="1:5">
      <c r="A655" s="54" t="s">
        <v>953</v>
      </c>
      <c r="B655" s="55">
        <v>0</v>
      </c>
      <c r="C655" s="55">
        <v>0</v>
      </c>
      <c r="D655" s="55"/>
      <c r="E655" s="49" t="e">
        <f t="shared" si="10"/>
        <v>#DIV/0!</v>
      </c>
    </row>
    <row r="656" customHeight="1" spans="1:5">
      <c r="A656" s="54" t="s">
        <v>954</v>
      </c>
      <c r="B656" s="55">
        <v>0</v>
      </c>
      <c r="C656" s="55">
        <v>0</v>
      </c>
      <c r="D656" s="55"/>
      <c r="E656" s="49" t="e">
        <f t="shared" si="10"/>
        <v>#DIV/0!</v>
      </c>
    </row>
    <row r="657" customHeight="1" spans="1:5">
      <c r="A657" s="54" t="s">
        <v>955</v>
      </c>
      <c r="B657" s="55">
        <v>0</v>
      </c>
      <c r="C657" s="55">
        <v>0</v>
      </c>
      <c r="D657" s="55"/>
      <c r="E657" s="49" t="e">
        <f t="shared" si="10"/>
        <v>#DIV/0!</v>
      </c>
    </row>
    <row r="658" customHeight="1" spans="1:5">
      <c r="A658" s="54" t="s">
        <v>956</v>
      </c>
      <c r="B658" s="55">
        <v>0</v>
      </c>
      <c r="C658" s="55">
        <v>0</v>
      </c>
      <c r="D658" s="55"/>
      <c r="E658" s="49" t="e">
        <f t="shared" si="10"/>
        <v>#DIV/0!</v>
      </c>
    </row>
    <row r="659" customHeight="1" spans="1:5">
      <c r="A659" s="54" t="s">
        <v>957</v>
      </c>
      <c r="B659" s="55">
        <v>0</v>
      </c>
      <c r="C659" s="55">
        <v>0</v>
      </c>
      <c r="D659" s="55"/>
      <c r="E659" s="49" t="e">
        <f t="shared" si="10"/>
        <v>#DIV/0!</v>
      </c>
    </row>
    <row r="660" customHeight="1" spans="1:5">
      <c r="A660" s="54" t="s">
        <v>958</v>
      </c>
      <c r="B660" s="55">
        <v>0</v>
      </c>
      <c r="C660" s="55">
        <v>0</v>
      </c>
      <c r="D660" s="55"/>
      <c r="E660" s="49" t="e">
        <f t="shared" si="10"/>
        <v>#DIV/0!</v>
      </c>
    </row>
    <row r="661" customHeight="1" spans="1:5">
      <c r="A661" s="54" t="s">
        <v>959</v>
      </c>
      <c r="B661" s="55">
        <v>0</v>
      </c>
      <c r="C661" s="55">
        <v>0</v>
      </c>
      <c r="D661" s="55"/>
      <c r="E661" s="49" t="e">
        <f t="shared" si="10"/>
        <v>#DIV/0!</v>
      </c>
    </row>
    <row r="662" customHeight="1" spans="1:5">
      <c r="A662" s="54" t="s">
        <v>960</v>
      </c>
      <c r="B662" s="55">
        <v>0</v>
      </c>
      <c r="C662" s="55">
        <v>0</v>
      </c>
      <c r="D662" s="55"/>
      <c r="E662" s="49" t="e">
        <f t="shared" si="10"/>
        <v>#DIV/0!</v>
      </c>
    </row>
    <row r="663" customHeight="1" spans="1:5">
      <c r="A663" s="54" t="s">
        <v>961</v>
      </c>
      <c r="B663" s="55">
        <v>0</v>
      </c>
      <c r="C663" s="55">
        <v>0</v>
      </c>
      <c r="D663" s="55"/>
      <c r="E663" s="49" t="e">
        <f t="shared" si="10"/>
        <v>#DIV/0!</v>
      </c>
    </row>
    <row r="664" customHeight="1" spans="1:5">
      <c r="A664" s="54" t="s">
        <v>962</v>
      </c>
      <c r="B664" s="55">
        <v>0</v>
      </c>
      <c r="C664" s="55">
        <v>0</v>
      </c>
      <c r="D664" s="55"/>
      <c r="E664" s="49" t="e">
        <f t="shared" si="10"/>
        <v>#DIV/0!</v>
      </c>
    </row>
    <row r="665" customHeight="1" spans="1:5">
      <c r="A665" s="54" t="s">
        <v>963</v>
      </c>
      <c r="B665" s="55">
        <v>0</v>
      </c>
      <c r="C665" s="55">
        <v>0</v>
      </c>
      <c r="D665" s="55"/>
      <c r="E665" s="49" t="e">
        <f t="shared" si="10"/>
        <v>#DIV/0!</v>
      </c>
    </row>
    <row r="666" customHeight="1" spans="1:5">
      <c r="A666" s="54" t="s">
        <v>964</v>
      </c>
      <c r="B666" s="55">
        <v>0</v>
      </c>
      <c r="C666" s="55">
        <v>0</v>
      </c>
      <c r="D666" s="55"/>
      <c r="E666" s="49" t="e">
        <f t="shared" si="10"/>
        <v>#DIV/0!</v>
      </c>
    </row>
    <row r="667" customHeight="1" spans="1:5">
      <c r="A667" s="54" t="s">
        <v>965</v>
      </c>
      <c r="B667" s="55">
        <v>0</v>
      </c>
      <c r="C667" s="55">
        <v>0</v>
      </c>
      <c r="D667" s="55"/>
      <c r="E667" s="49" t="e">
        <f t="shared" si="10"/>
        <v>#DIV/0!</v>
      </c>
    </row>
    <row r="668" customHeight="1" spans="1:5">
      <c r="A668" s="54" t="s">
        <v>966</v>
      </c>
      <c r="B668" s="55">
        <v>0</v>
      </c>
      <c r="C668" s="55">
        <v>0</v>
      </c>
      <c r="D668" s="55"/>
      <c r="E668" s="49" t="e">
        <f t="shared" si="10"/>
        <v>#DIV/0!</v>
      </c>
    </row>
    <row r="669" customHeight="1" spans="1:5">
      <c r="A669" s="54" t="s">
        <v>967</v>
      </c>
      <c r="B669" s="55">
        <v>0</v>
      </c>
      <c r="C669" s="55">
        <v>0</v>
      </c>
      <c r="D669" s="55"/>
      <c r="E669" s="49" t="e">
        <f t="shared" si="10"/>
        <v>#DIV/0!</v>
      </c>
    </row>
    <row r="670" customHeight="1" spans="1:5">
      <c r="A670" s="54" t="s">
        <v>968</v>
      </c>
      <c r="B670" s="55">
        <v>0</v>
      </c>
      <c r="C670" s="55">
        <v>0</v>
      </c>
      <c r="D670" s="55"/>
      <c r="E670" s="49" t="e">
        <f t="shared" si="10"/>
        <v>#DIV/0!</v>
      </c>
    </row>
    <row r="671" customHeight="1" spans="1:5">
      <c r="A671" s="54" t="s">
        <v>969</v>
      </c>
      <c r="B671" s="55">
        <v>0</v>
      </c>
      <c r="C671" s="55">
        <v>0</v>
      </c>
      <c r="D671" s="55"/>
      <c r="E671" s="49" t="e">
        <f t="shared" si="10"/>
        <v>#DIV/0!</v>
      </c>
    </row>
    <row r="672" customHeight="1" spans="1:5">
      <c r="A672" s="54" t="s">
        <v>970</v>
      </c>
      <c r="B672" s="55">
        <v>385</v>
      </c>
      <c r="C672" s="55">
        <v>385</v>
      </c>
      <c r="D672" s="55">
        <v>404</v>
      </c>
      <c r="E672" s="49">
        <f t="shared" si="10"/>
        <v>104.935064935065</v>
      </c>
    </row>
    <row r="673" customHeight="1" spans="1:5">
      <c r="A673" s="54" t="s">
        <v>971</v>
      </c>
      <c r="B673" s="55">
        <v>290</v>
      </c>
      <c r="C673" s="55">
        <v>290</v>
      </c>
      <c r="D673" s="55">
        <v>304</v>
      </c>
      <c r="E673" s="49">
        <f t="shared" si="10"/>
        <v>104.827586206897</v>
      </c>
    </row>
    <row r="674" customHeight="1" spans="1:5">
      <c r="A674" s="54" t="s">
        <v>972</v>
      </c>
      <c r="B674" s="55">
        <v>95</v>
      </c>
      <c r="C674" s="55">
        <v>95</v>
      </c>
      <c r="D674" s="55">
        <v>100</v>
      </c>
      <c r="E674" s="49">
        <f t="shared" si="10"/>
        <v>105.263157894737</v>
      </c>
    </row>
    <row r="675" customHeight="1" spans="1:5">
      <c r="A675" s="54" t="s">
        <v>973</v>
      </c>
      <c r="B675" s="55">
        <v>0</v>
      </c>
      <c r="C675" s="55">
        <v>0</v>
      </c>
      <c r="D675" s="55"/>
      <c r="E675" s="49" t="e">
        <f t="shared" si="10"/>
        <v>#DIV/0!</v>
      </c>
    </row>
    <row r="676" customHeight="1" spans="1:5">
      <c r="A676" s="54" t="s">
        <v>974</v>
      </c>
      <c r="B676" s="55">
        <v>0</v>
      </c>
      <c r="C676" s="55">
        <v>0</v>
      </c>
      <c r="D676" s="55"/>
      <c r="E676" s="49" t="e">
        <f t="shared" si="10"/>
        <v>#DIV/0!</v>
      </c>
    </row>
    <row r="677" customHeight="1" spans="1:5">
      <c r="A677" s="54" t="s">
        <v>975</v>
      </c>
      <c r="B677" s="55">
        <v>0</v>
      </c>
      <c r="C677" s="55">
        <v>0</v>
      </c>
      <c r="D677" s="55"/>
      <c r="E677" s="49" t="e">
        <f t="shared" si="10"/>
        <v>#DIV/0!</v>
      </c>
    </row>
    <row r="678" customHeight="1" spans="1:5">
      <c r="A678" s="54" t="s">
        <v>976</v>
      </c>
      <c r="B678" s="55">
        <v>0</v>
      </c>
      <c r="C678" s="55">
        <v>0</v>
      </c>
      <c r="D678" s="55"/>
      <c r="E678" s="49" t="e">
        <f t="shared" si="10"/>
        <v>#DIV/0!</v>
      </c>
    </row>
    <row r="679" customHeight="1" spans="1:5">
      <c r="A679" s="54" t="s">
        <v>977</v>
      </c>
      <c r="B679" s="55">
        <v>0</v>
      </c>
      <c r="C679" s="55">
        <v>0</v>
      </c>
      <c r="D679" s="55"/>
      <c r="E679" s="49" t="e">
        <f t="shared" si="10"/>
        <v>#DIV/0!</v>
      </c>
    </row>
    <row r="680" customHeight="1" spans="1:5">
      <c r="A680" s="54" t="s">
        <v>978</v>
      </c>
      <c r="B680" s="55">
        <v>0</v>
      </c>
      <c r="C680" s="55">
        <v>0</v>
      </c>
      <c r="D680" s="55"/>
      <c r="E680" s="49" t="e">
        <f t="shared" si="10"/>
        <v>#DIV/0!</v>
      </c>
    </row>
    <row r="681" customHeight="1" spans="1:5">
      <c r="A681" s="54" t="s">
        <v>979</v>
      </c>
      <c r="B681" s="55">
        <v>0</v>
      </c>
      <c r="C681" s="55">
        <v>0</v>
      </c>
      <c r="D681" s="55"/>
      <c r="E681" s="49" t="e">
        <f t="shared" si="10"/>
        <v>#DIV/0!</v>
      </c>
    </row>
    <row r="682" customHeight="1" spans="1:5">
      <c r="A682" s="54" t="s">
        <v>980</v>
      </c>
      <c r="B682" s="55">
        <v>8</v>
      </c>
      <c r="C682" s="55">
        <v>8</v>
      </c>
      <c r="D682" s="55">
        <v>8</v>
      </c>
      <c r="E682" s="49">
        <f t="shared" si="10"/>
        <v>100</v>
      </c>
    </row>
    <row r="683" customHeight="1" spans="1:5">
      <c r="A683" s="54" t="s">
        <v>459</v>
      </c>
      <c r="B683" s="55">
        <v>0</v>
      </c>
      <c r="C683" s="55">
        <v>0</v>
      </c>
      <c r="D683" s="55"/>
      <c r="E683" s="49" t="e">
        <f t="shared" si="10"/>
        <v>#DIV/0!</v>
      </c>
    </row>
    <row r="684" customHeight="1" spans="1:5">
      <c r="A684" s="54" t="s">
        <v>460</v>
      </c>
      <c r="B684" s="55">
        <v>0</v>
      </c>
      <c r="C684" s="55">
        <v>0</v>
      </c>
      <c r="D684" s="55"/>
      <c r="E684" s="49" t="e">
        <f t="shared" si="10"/>
        <v>#DIV/0!</v>
      </c>
    </row>
    <row r="685" customHeight="1" spans="1:5">
      <c r="A685" s="54" t="s">
        <v>461</v>
      </c>
      <c r="B685" s="55">
        <v>0</v>
      </c>
      <c r="C685" s="55">
        <v>0</v>
      </c>
      <c r="D685" s="55"/>
      <c r="E685" s="49" t="e">
        <f t="shared" si="10"/>
        <v>#DIV/0!</v>
      </c>
    </row>
    <row r="686" customHeight="1" spans="1:5">
      <c r="A686" s="54" t="s">
        <v>981</v>
      </c>
      <c r="B686" s="55">
        <v>0</v>
      </c>
      <c r="C686" s="55">
        <v>0</v>
      </c>
      <c r="D686" s="55"/>
      <c r="E686" s="49" t="e">
        <f t="shared" si="10"/>
        <v>#DIV/0!</v>
      </c>
    </row>
    <row r="687" customHeight="1" spans="1:5">
      <c r="A687" s="54" t="s">
        <v>982</v>
      </c>
      <c r="B687" s="55">
        <v>0</v>
      </c>
      <c r="C687" s="55">
        <v>0</v>
      </c>
      <c r="D687" s="55"/>
      <c r="E687" s="49" t="e">
        <f t="shared" si="10"/>
        <v>#DIV/0!</v>
      </c>
    </row>
    <row r="688" customHeight="1" spans="1:5">
      <c r="A688" s="54" t="s">
        <v>983</v>
      </c>
      <c r="B688" s="55">
        <v>0</v>
      </c>
      <c r="C688" s="55">
        <v>0</v>
      </c>
      <c r="D688" s="55"/>
      <c r="E688" s="49" t="e">
        <f t="shared" si="10"/>
        <v>#DIV/0!</v>
      </c>
    </row>
    <row r="689" customHeight="1" spans="1:5">
      <c r="A689" s="54" t="s">
        <v>984</v>
      </c>
      <c r="B689" s="55">
        <v>0</v>
      </c>
      <c r="C689" s="55">
        <v>0</v>
      </c>
      <c r="D689" s="55"/>
      <c r="E689" s="49" t="e">
        <f t="shared" si="10"/>
        <v>#DIV/0!</v>
      </c>
    </row>
    <row r="690" customHeight="1" spans="1:5">
      <c r="A690" s="54" t="s">
        <v>985</v>
      </c>
      <c r="B690" s="55">
        <v>0</v>
      </c>
      <c r="C690" s="55">
        <v>0</v>
      </c>
      <c r="D690" s="55"/>
      <c r="E690" s="49" t="e">
        <f t="shared" si="10"/>
        <v>#DIV/0!</v>
      </c>
    </row>
    <row r="691" customHeight="1" spans="1:5">
      <c r="A691" s="54" t="s">
        <v>986</v>
      </c>
      <c r="B691" s="55">
        <v>0</v>
      </c>
      <c r="C691" s="55">
        <v>0</v>
      </c>
      <c r="D691" s="55"/>
      <c r="E691" s="49" t="e">
        <f t="shared" si="10"/>
        <v>#DIV/0!</v>
      </c>
    </row>
    <row r="692" customHeight="1" spans="1:5">
      <c r="A692" s="54" t="s">
        <v>987</v>
      </c>
      <c r="B692" s="55">
        <v>0</v>
      </c>
      <c r="C692" s="55">
        <v>0</v>
      </c>
      <c r="D692" s="55"/>
      <c r="E692" s="49" t="e">
        <f t="shared" si="10"/>
        <v>#DIV/0!</v>
      </c>
    </row>
    <row r="693" customHeight="1" spans="1:5">
      <c r="A693" s="54" t="s">
        <v>502</v>
      </c>
      <c r="B693" s="55">
        <v>0</v>
      </c>
      <c r="C693" s="55">
        <v>0</v>
      </c>
      <c r="D693" s="55"/>
      <c r="E693" s="49" t="e">
        <f t="shared" si="10"/>
        <v>#DIV/0!</v>
      </c>
    </row>
    <row r="694" customHeight="1" spans="1:5">
      <c r="A694" s="54" t="s">
        <v>988</v>
      </c>
      <c r="B694" s="55">
        <v>0</v>
      </c>
      <c r="C694" s="55">
        <v>0</v>
      </c>
      <c r="D694" s="55"/>
      <c r="E694" s="49" t="e">
        <f t="shared" si="10"/>
        <v>#DIV/0!</v>
      </c>
    </row>
    <row r="695" customHeight="1" spans="1:5">
      <c r="A695" s="54" t="s">
        <v>468</v>
      </c>
      <c r="B695" s="55">
        <v>0</v>
      </c>
      <c r="C695" s="55">
        <v>0</v>
      </c>
      <c r="D695" s="55"/>
      <c r="E695" s="49" t="e">
        <f t="shared" si="10"/>
        <v>#DIV/0!</v>
      </c>
    </row>
    <row r="696" customHeight="1" spans="1:5">
      <c r="A696" s="54" t="s">
        <v>989</v>
      </c>
      <c r="B696" s="55">
        <v>8</v>
      </c>
      <c r="C696" s="55">
        <v>8</v>
      </c>
      <c r="D696" s="55">
        <v>8</v>
      </c>
      <c r="E696" s="49">
        <f t="shared" si="10"/>
        <v>100</v>
      </c>
    </row>
    <row r="697" customHeight="1" spans="1:5">
      <c r="A697" s="54" t="s">
        <v>990</v>
      </c>
      <c r="B697" s="55">
        <v>14345</v>
      </c>
      <c r="C697" s="55">
        <v>12045</v>
      </c>
      <c r="D697" s="55">
        <v>2626</v>
      </c>
      <c r="E697" s="49">
        <f t="shared" si="10"/>
        <v>21.8015774180158</v>
      </c>
    </row>
    <row r="698" customHeight="1" spans="1:5">
      <c r="A698" s="54" t="s">
        <v>991</v>
      </c>
      <c r="B698" s="55">
        <v>14345</v>
      </c>
      <c r="C698" s="55">
        <v>12045</v>
      </c>
      <c r="D698" s="55">
        <v>2626</v>
      </c>
      <c r="E698" s="49">
        <f t="shared" si="10"/>
        <v>21.8015774180158</v>
      </c>
    </row>
    <row r="699" customHeight="1" spans="1:5">
      <c r="A699" s="54" t="s">
        <v>992</v>
      </c>
      <c r="B699" s="55">
        <v>41349</v>
      </c>
      <c r="C699" s="55">
        <v>37649</v>
      </c>
      <c r="D699" s="55">
        <v>39500</v>
      </c>
      <c r="E699" s="49">
        <f t="shared" si="10"/>
        <v>104.916465244761</v>
      </c>
    </row>
    <row r="700" customHeight="1" spans="1:5">
      <c r="A700" s="54" t="s">
        <v>993</v>
      </c>
      <c r="B700" s="55">
        <v>9226</v>
      </c>
      <c r="C700" s="55">
        <v>9226</v>
      </c>
      <c r="D700" s="55">
        <v>9693</v>
      </c>
      <c r="E700" s="49">
        <f t="shared" si="10"/>
        <v>105.061781920659</v>
      </c>
    </row>
    <row r="701" customHeight="1" spans="1:5">
      <c r="A701" s="54" t="s">
        <v>459</v>
      </c>
      <c r="B701" s="55">
        <v>2455</v>
      </c>
      <c r="C701" s="55">
        <v>2455</v>
      </c>
      <c r="D701" s="55">
        <v>2580</v>
      </c>
      <c r="E701" s="49">
        <f t="shared" si="10"/>
        <v>105.091649694501</v>
      </c>
    </row>
    <row r="702" customHeight="1" spans="1:5">
      <c r="A702" s="54" t="s">
        <v>460</v>
      </c>
      <c r="B702" s="55">
        <v>965</v>
      </c>
      <c r="C702" s="55">
        <v>965</v>
      </c>
      <c r="D702" s="55">
        <v>1014</v>
      </c>
      <c r="E702" s="49">
        <f t="shared" si="10"/>
        <v>105.077720207254</v>
      </c>
    </row>
    <row r="703" customHeight="1" spans="1:5">
      <c r="A703" s="54" t="s">
        <v>461</v>
      </c>
      <c r="B703" s="55">
        <v>0</v>
      </c>
      <c r="C703" s="55">
        <v>0</v>
      </c>
      <c r="D703" s="55"/>
      <c r="E703" s="49" t="e">
        <f t="shared" si="10"/>
        <v>#DIV/0!</v>
      </c>
    </row>
    <row r="704" customHeight="1" spans="1:5">
      <c r="A704" s="54" t="s">
        <v>994</v>
      </c>
      <c r="B704" s="55">
        <v>2429</v>
      </c>
      <c r="C704" s="55">
        <v>2429</v>
      </c>
      <c r="D704" s="55">
        <v>2552</v>
      </c>
      <c r="E704" s="49">
        <f t="shared" si="10"/>
        <v>105.063812268423</v>
      </c>
    </row>
    <row r="705" customHeight="1" spans="1:5">
      <c r="A705" s="54" t="s">
        <v>995</v>
      </c>
      <c r="B705" s="55">
        <v>0</v>
      </c>
      <c r="C705" s="55">
        <v>0</v>
      </c>
      <c r="D705" s="55"/>
      <c r="E705" s="49" t="e">
        <f t="shared" si="10"/>
        <v>#DIV/0!</v>
      </c>
    </row>
    <row r="706" customHeight="1" spans="1:5">
      <c r="A706" s="54" t="s">
        <v>996</v>
      </c>
      <c r="B706" s="55">
        <v>185</v>
      </c>
      <c r="C706" s="55">
        <v>185</v>
      </c>
      <c r="D706" s="55">
        <v>194</v>
      </c>
      <c r="E706" s="49">
        <f t="shared" si="10"/>
        <v>104.864864864865</v>
      </c>
    </row>
    <row r="707" customHeight="1" spans="1:5">
      <c r="A707" s="54" t="s">
        <v>997</v>
      </c>
      <c r="B707" s="55">
        <v>0</v>
      </c>
      <c r="C707" s="55">
        <v>0</v>
      </c>
      <c r="D707" s="55"/>
      <c r="E707" s="49" t="e">
        <f t="shared" si="10"/>
        <v>#DIV/0!</v>
      </c>
    </row>
    <row r="708" customHeight="1" spans="1:5">
      <c r="A708" s="54" t="s">
        <v>998</v>
      </c>
      <c r="B708" s="55">
        <v>0</v>
      </c>
      <c r="C708" s="55">
        <v>0</v>
      </c>
      <c r="D708" s="55"/>
      <c r="E708" s="49" t="e">
        <f t="shared" si="10"/>
        <v>#DIV/0!</v>
      </c>
    </row>
    <row r="709" customHeight="1" spans="1:5">
      <c r="A709" s="54" t="s">
        <v>999</v>
      </c>
      <c r="B709" s="55">
        <v>0</v>
      </c>
      <c r="C709" s="55">
        <v>0</v>
      </c>
      <c r="D709" s="55"/>
      <c r="E709" s="49" t="e">
        <f t="shared" ref="E709:E772" si="11">D709/C709*100</f>
        <v>#DIV/0!</v>
      </c>
    </row>
    <row r="710" customHeight="1" spans="1:5">
      <c r="A710" s="54" t="s">
        <v>1000</v>
      </c>
      <c r="B710" s="55">
        <v>0</v>
      </c>
      <c r="C710" s="55">
        <v>0</v>
      </c>
      <c r="D710" s="55"/>
      <c r="E710" s="49" t="e">
        <f t="shared" si="11"/>
        <v>#DIV/0!</v>
      </c>
    </row>
    <row r="711" customHeight="1" spans="1:5">
      <c r="A711" s="54" t="s">
        <v>1001</v>
      </c>
      <c r="B711" s="55">
        <v>3192</v>
      </c>
      <c r="C711" s="55">
        <v>3192</v>
      </c>
      <c r="D711" s="55">
        <v>3353</v>
      </c>
      <c r="E711" s="49">
        <f t="shared" si="11"/>
        <v>105.043859649123</v>
      </c>
    </row>
    <row r="712" customHeight="1" spans="1:5">
      <c r="A712" s="54" t="s">
        <v>1002</v>
      </c>
      <c r="B712" s="55">
        <v>1418</v>
      </c>
      <c r="C712" s="55">
        <v>1418</v>
      </c>
      <c r="D712" s="55">
        <v>1488</v>
      </c>
      <c r="E712" s="49">
        <f t="shared" si="11"/>
        <v>104.936530324401</v>
      </c>
    </row>
    <row r="713" customHeight="1" spans="1:5">
      <c r="A713" s="54" t="s">
        <v>1003</v>
      </c>
      <c r="B713" s="55">
        <v>1418</v>
      </c>
      <c r="C713" s="55">
        <v>1418</v>
      </c>
      <c r="D713" s="55">
        <v>1488</v>
      </c>
      <c r="E713" s="49">
        <f t="shared" si="11"/>
        <v>104.936530324401</v>
      </c>
    </row>
    <row r="714" customHeight="1" spans="1:5">
      <c r="A714" s="54" t="s">
        <v>1004</v>
      </c>
      <c r="B714" s="55">
        <v>13630</v>
      </c>
      <c r="C714" s="55">
        <v>9930</v>
      </c>
      <c r="D714" s="55">
        <v>11895</v>
      </c>
      <c r="E714" s="49">
        <f t="shared" si="11"/>
        <v>119.788519637462</v>
      </c>
    </row>
    <row r="715" customHeight="1" spans="1:5">
      <c r="A715" s="54" t="s">
        <v>1005</v>
      </c>
      <c r="B715" s="55">
        <v>0</v>
      </c>
      <c r="C715" s="55">
        <v>0</v>
      </c>
      <c r="D715" s="55"/>
      <c r="E715" s="49" t="e">
        <f t="shared" si="11"/>
        <v>#DIV/0!</v>
      </c>
    </row>
    <row r="716" customHeight="1" spans="1:5">
      <c r="A716" s="54" t="s">
        <v>1006</v>
      </c>
      <c r="B716" s="55">
        <v>13630</v>
      </c>
      <c r="C716" s="55">
        <v>9930</v>
      </c>
      <c r="D716" s="55">
        <v>11895</v>
      </c>
      <c r="E716" s="49">
        <f t="shared" si="11"/>
        <v>119.788519637462</v>
      </c>
    </row>
    <row r="717" customHeight="1" spans="1:5">
      <c r="A717" s="54" t="s">
        <v>1007</v>
      </c>
      <c r="B717" s="55">
        <v>14341</v>
      </c>
      <c r="C717" s="55">
        <v>14341</v>
      </c>
      <c r="D717" s="55">
        <v>14900</v>
      </c>
      <c r="E717" s="49">
        <f t="shared" si="11"/>
        <v>103.897915068684</v>
      </c>
    </row>
    <row r="718" customHeight="1" spans="1:5">
      <c r="A718" s="54" t="s">
        <v>1008</v>
      </c>
      <c r="B718" s="55">
        <v>14341</v>
      </c>
      <c r="C718" s="55">
        <v>14341</v>
      </c>
      <c r="D718" s="55">
        <v>14900</v>
      </c>
      <c r="E718" s="49">
        <f t="shared" si="11"/>
        <v>103.897915068684</v>
      </c>
    </row>
    <row r="719" customHeight="1" spans="1:5">
      <c r="A719" s="54" t="s">
        <v>1009</v>
      </c>
      <c r="B719" s="55">
        <v>135</v>
      </c>
      <c r="C719" s="55">
        <v>135</v>
      </c>
      <c r="D719" s="55">
        <v>141</v>
      </c>
      <c r="E719" s="49">
        <f t="shared" si="11"/>
        <v>104.444444444444</v>
      </c>
    </row>
    <row r="720" customHeight="1" spans="1:5">
      <c r="A720" s="54" t="s">
        <v>1010</v>
      </c>
      <c r="B720" s="55">
        <v>135</v>
      </c>
      <c r="C720" s="55">
        <v>135</v>
      </c>
      <c r="D720" s="55">
        <v>141</v>
      </c>
      <c r="E720" s="49">
        <f t="shared" si="11"/>
        <v>104.444444444444</v>
      </c>
    </row>
    <row r="721" customHeight="1" spans="1:5">
      <c r="A721" s="54" t="s">
        <v>1011</v>
      </c>
      <c r="B721" s="55">
        <v>2599</v>
      </c>
      <c r="C721" s="55">
        <v>2599</v>
      </c>
      <c r="D721" s="55">
        <v>1383</v>
      </c>
      <c r="E721" s="49">
        <f t="shared" si="11"/>
        <v>53.2127741439015</v>
      </c>
    </row>
    <row r="722" customHeight="1" spans="1:5">
      <c r="A722" s="54" t="s">
        <v>1012</v>
      </c>
      <c r="B722" s="55">
        <v>2599</v>
      </c>
      <c r="C722" s="55">
        <v>2599</v>
      </c>
      <c r="D722" s="55">
        <v>1383</v>
      </c>
      <c r="E722" s="49">
        <f t="shared" si="11"/>
        <v>53.2127741439015</v>
      </c>
    </row>
    <row r="723" customHeight="1" spans="1:5">
      <c r="A723" s="54" t="s">
        <v>1013</v>
      </c>
      <c r="B723" s="55">
        <v>110159</v>
      </c>
      <c r="C723" s="55">
        <v>96965</v>
      </c>
      <c r="D723" s="55">
        <v>101000</v>
      </c>
      <c r="E723" s="49">
        <f t="shared" si="11"/>
        <v>104.161295312742</v>
      </c>
    </row>
    <row r="724" customHeight="1" spans="1:5">
      <c r="A724" s="54" t="s">
        <v>1014</v>
      </c>
      <c r="B724" s="55">
        <v>33362</v>
      </c>
      <c r="C724" s="55">
        <v>33362</v>
      </c>
      <c r="D724" s="55">
        <v>34729</v>
      </c>
      <c r="E724" s="49">
        <f t="shared" si="11"/>
        <v>104.097476170493</v>
      </c>
    </row>
    <row r="725" customHeight="1" spans="1:5">
      <c r="A725" s="54" t="s">
        <v>459</v>
      </c>
      <c r="B725" s="55">
        <v>5527</v>
      </c>
      <c r="C725" s="55">
        <v>5527</v>
      </c>
      <c r="D725" s="55">
        <v>5754</v>
      </c>
      <c r="E725" s="49">
        <f t="shared" si="11"/>
        <v>104.107110548218</v>
      </c>
    </row>
    <row r="726" customHeight="1" spans="1:5">
      <c r="A726" s="54" t="s">
        <v>460</v>
      </c>
      <c r="B726" s="55">
        <v>280</v>
      </c>
      <c r="C726" s="55">
        <v>280</v>
      </c>
      <c r="D726" s="55">
        <v>291</v>
      </c>
      <c r="E726" s="49">
        <f t="shared" si="11"/>
        <v>103.928571428571</v>
      </c>
    </row>
    <row r="727" customHeight="1" spans="1:5">
      <c r="A727" s="54" t="s">
        <v>461</v>
      </c>
      <c r="B727" s="55">
        <v>0</v>
      </c>
      <c r="C727" s="55">
        <v>0</v>
      </c>
      <c r="D727" s="55"/>
      <c r="E727" s="49" t="e">
        <f t="shared" si="11"/>
        <v>#DIV/0!</v>
      </c>
    </row>
    <row r="728" customHeight="1" spans="1:5">
      <c r="A728" s="54" t="s">
        <v>468</v>
      </c>
      <c r="B728" s="55">
        <v>1224</v>
      </c>
      <c r="C728" s="55">
        <v>1224</v>
      </c>
      <c r="D728" s="55">
        <v>1274</v>
      </c>
      <c r="E728" s="49">
        <f t="shared" si="11"/>
        <v>104.084967320261</v>
      </c>
    </row>
    <row r="729" customHeight="1" spans="1:5">
      <c r="A729" s="54" t="s">
        <v>1015</v>
      </c>
      <c r="B729" s="55">
        <v>0</v>
      </c>
      <c r="C729" s="55">
        <v>0</v>
      </c>
      <c r="D729" s="55"/>
      <c r="E729" s="49" t="e">
        <f t="shared" si="11"/>
        <v>#DIV/0!</v>
      </c>
    </row>
    <row r="730" customHeight="1" spans="1:5">
      <c r="A730" s="54" t="s">
        <v>1016</v>
      </c>
      <c r="B730" s="55">
        <v>112</v>
      </c>
      <c r="C730" s="55">
        <v>112</v>
      </c>
      <c r="D730" s="55">
        <v>117</v>
      </c>
      <c r="E730" s="49">
        <f t="shared" si="11"/>
        <v>104.464285714286</v>
      </c>
    </row>
    <row r="731" customHeight="1" spans="1:5">
      <c r="A731" s="54" t="s">
        <v>1017</v>
      </c>
      <c r="B731" s="55">
        <v>223</v>
      </c>
      <c r="C731" s="55">
        <v>223</v>
      </c>
      <c r="D731" s="55">
        <v>232</v>
      </c>
      <c r="E731" s="49">
        <f t="shared" si="11"/>
        <v>104.035874439462</v>
      </c>
    </row>
    <row r="732" customHeight="1" spans="1:5">
      <c r="A732" s="54" t="s">
        <v>1018</v>
      </c>
      <c r="B732" s="55">
        <v>6</v>
      </c>
      <c r="C732" s="55">
        <v>6</v>
      </c>
      <c r="D732" s="55">
        <v>6</v>
      </c>
      <c r="E732" s="49">
        <f t="shared" si="11"/>
        <v>100</v>
      </c>
    </row>
    <row r="733" customHeight="1" spans="1:5">
      <c r="A733" s="54" t="s">
        <v>1019</v>
      </c>
      <c r="B733" s="55">
        <v>400</v>
      </c>
      <c r="C733" s="55">
        <v>400</v>
      </c>
      <c r="D733" s="55">
        <v>416</v>
      </c>
      <c r="E733" s="49">
        <f t="shared" si="11"/>
        <v>104</v>
      </c>
    </row>
    <row r="734" customHeight="1" spans="1:5">
      <c r="A734" s="54" t="s">
        <v>1020</v>
      </c>
      <c r="B734" s="55">
        <v>0</v>
      </c>
      <c r="C734" s="55">
        <v>0</v>
      </c>
      <c r="D734" s="55"/>
      <c r="E734" s="49" t="e">
        <f t="shared" si="11"/>
        <v>#DIV/0!</v>
      </c>
    </row>
    <row r="735" customHeight="1" spans="1:5">
      <c r="A735" s="54" t="s">
        <v>1021</v>
      </c>
      <c r="B735" s="55">
        <v>0</v>
      </c>
      <c r="C735" s="55">
        <v>0</v>
      </c>
      <c r="D735" s="55"/>
      <c r="E735" s="49" t="e">
        <f t="shared" si="11"/>
        <v>#DIV/0!</v>
      </c>
    </row>
    <row r="736" customHeight="1" spans="1:5">
      <c r="A736" s="54" t="s">
        <v>1022</v>
      </c>
      <c r="B736" s="55">
        <v>0</v>
      </c>
      <c r="C736" s="55">
        <v>0</v>
      </c>
      <c r="D736" s="55"/>
      <c r="E736" s="49" t="e">
        <f t="shared" si="11"/>
        <v>#DIV/0!</v>
      </c>
    </row>
    <row r="737" customHeight="1" spans="1:5">
      <c r="A737" s="54" t="s">
        <v>1023</v>
      </c>
      <c r="B737" s="55">
        <v>0</v>
      </c>
      <c r="C737" s="55">
        <v>0</v>
      </c>
      <c r="D737" s="55"/>
      <c r="E737" s="49" t="e">
        <f t="shared" si="11"/>
        <v>#DIV/0!</v>
      </c>
    </row>
    <row r="738" customHeight="1" spans="1:5">
      <c r="A738" s="54" t="s">
        <v>1024</v>
      </c>
      <c r="B738" s="55">
        <v>0</v>
      </c>
      <c r="C738" s="55">
        <v>0</v>
      </c>
      <c r="D738" s="55"/>
      <c r="E738" s="49" t="e">
        <f t="shared" si="11"/>
        <v>#DIV/0!</v>
      </c>
    </row>
    <row r="739" customHeight="1" spans="1:5">
      <c r="A739" s="54" t="s">
        <v>1025</v>
      </c>
      <c r="B739" s="55">
        <v>0</v>
      </c>
      <c r="C739" s="55">
        <v>0</v>
      </c>
      <c r="D739" s="55"/>
      <c r="E739" s="49" t="e">
        <f t="shared" si="11"/>
        <v>#DIV/0!</v>
      </c>
    </row>
    <row r="740" customHeight="1" spans="1:5">
      <c r="A740" s="54" t="s">
        <v>1026</v>
      </c>
      <c r="B740" s="55">
        <v>20</v>
      </c>
      <c r="C740" s="55">
        <v>20</v>
      </c>
      <c r="D740" s="55">
        <v>21</v>
      </c>
      <c r="E740" s="49">
        <f t="shared" si="11"/>
        <v>105</v>
      </c>
    </row>
    <row r="741" customHeight="1" spans="1:5">
      <c r="A741" s="54" t="s">
        <v>1027</v>
      </c>
      <c r="B741" s="55">
        <v>0</v>
      </c>
      <c r="C741" s="55">
        <v>0</v>
      </c>
      <c r="D741" s="55"/>
      <c r="E741" s="49" t="e">
        <f t="shared" si="11"/>
        <v>#DIV/0!</v>
      </c>
    </row>
    <row r="742" customHeight="1" spans="1:5">
      <c r="A742" s="54" t="s">
        <v>1028</v>
      </c>
      <c r="B742" s="55">
        <v>0</v>
      </c>
      <c r="C742" s="55">
        <v>0</v>
      </c>
      <c r="D742" s="55"/>
      <c r="E742" s="49" t="e">
        <f t="shared" si="11"/>
        <v>#DIV/0!</v>
      </c>
    </row>
    <row r="743" customHeight="1" spans="1:5">
      <c r="A743" s="54" t="s">
        <v>1029</v>
      </c>
      <c r="B743" s="55">
        <v>0</v>
      </c>
      <c r="C743" s="55">
        <v>0</v>
      </c>
      <c r="D743" s="55"/>
      <c r="E743" s="49" t="e">
        <f t="shared" si="11"/>
        <v>#DIV/0!</v>
      </c>
    </row>
    <row r="744" customHeight="1" spans="1:5">
      <c r="A744" s="54" t="s">
        <v>1030</v>
      </c>
      <c r="B744" s="55">
        <v>0</v>
      </c>
      <c r="C744" s="55">
        <v>0</v>
      </c>
      <c r="D744" s="55"/>
      <c r="E744" s="49" t="e">
        <f t="shared" si="11"/>
        <v>#DIV/0!</v>
      </c>
    </row>
    <row r="745" customHeight="1" spans="1:5">
      <c r="A745" s="54" t="s">
        <v>1031</v>
      </c>
      <c r="B745" s="55">
        <v>0</v>
      </c>
      <c r="C745" s="55">
        <v>0</v>
      </c>
      <c r="D745" s="55"/>
      <c r="E745" s="49" t="e">
        <f t="shared" si="11"/>
        <v>#DIV/0!</v>
      </c>
    </row>
    <row r="746" customHeight="1" spans="1:5">
      <c r="A746" s="54" t="s">
        <v>1032</v>
      </c>
      <c r="B746" s="55">
        <v>0</v>
      </c>
      <c r="C746" s="55">
        <v>0</v>
      </c>
      <c r="D746" s="55"/>
      <c r="E746" s="49" t="e">
        <f t="shared" si="11"/>
        <v>#DIV/0!</v>
      </c>
    </row>
    <row r="747" customHeight="1" spans="1:5">
      <c r="A747" s="54" t="s">
        <v>1033</v>
      </c>
      <c r="B747" s="55">
        <v>11466</v>
      </c>
      <c r="C747" s="55">
        <v>11466</v>
      </c>
      <c r="D747" s="55">
        <v>11936</v>
      </c>
      <c r="E747" s="49">
        <f t="shared" si="11"/>
        <v>104.099075527647</v>
      </c>
    </row>
    <row r="748" customHeight="1" spans="1:5">
      <c r="A748" s="54" t="s">
        <v>1034</v>
      </c>
      <c r="B748" s="55">
        <v>106</v>
      </c>
      <c r="C748" s="55">
        <v>106</v>
      </c>
      <c r="D748" s="55">
        <v>110</v>
      </c>
      <c r="E748" s="49">
        <f t="shared" si="11"/>
        <v>103.77358490566</v>
      </c>
    </row>
    <row r="749" customHeight="1" spans="1:5">
      <c r="A749" s="54" t="s">
        <v>1035</v>
      </c>
      <c r="B749" s="55">
        <v>13998</v>
      </c>
      <c r="C749" s="55">
        <v>13998</v>
      </c>
      <c r="D749" s="55">
        <v>14572</v>
      </c>
      <c r="E749" s="49">
        <f t="shared" si="11"/>
        <v>104.100585797971</v>
      </c>
    </row>
    <row r="750" customHeight="1" spans="1:5">
      <c r="A750" s="54" t="s">
        <v>1036</v>
      </c>
      <c r="B750" s="55">
        <v>1314</v>
      </c>
      <c r="C750" s="55">
        <v>1314</v>
      </c>
      <c r="D750" s="55">
        <v>1367</v>
      </c>
      <c r="E750" s="49">
        <f t="shared" si="11"/>
        <v>104.033485540335</v>
      </c>
    </row>
    <row r="751" customHeight="1" spans="1:5">
      <c r="A751" s="54" t="s">
        <v>459</v>
      </c>
      <c r="B751" s="55">
        <v>0</v>
      </c>
      <c r="C751" s="55">
        <v>0</v>
      </c>
      <c r="D751" s="55"/>
      <c r="E751" s="49" t="e">
        <f t="shared" si="11"/>
        <v>#DIV/0!</v>
      </c>
    </row>
    <row r="752" customHeight="1" spans="1:5">
      <c r="A752" s="54" t="s">
        <v>460</v>
      </c>
      <c r="B752" s="55">
        <v>8</v>
      </c>
      <c r="C752" s="55">
        <v>8</v>
      </c>
      <c r="D752" s="55">
        <v>8</v>
      </c>
      <c r="E752" s="49">
        <f t="shared" si="11"/>
        <v>100</v>
      </c>
    </row>
    <row r="753" customHeight="1" spans="1:5">
      <c r="A753" s="54" t="s">
        <v>461</v>
      </c>
      <c r="B753" s="55">
        <v>0</v>
      </c>
      <c r="C753" s="55">
        <v>0</v>
      </c>
      <c r="D753" s="55"/>
      <c r="E753" s="49" t="e">
        <f t="shared" si="11"/>
        <v>#DIV/0!</v>
      </c>
    </row>
    <row r="754" customHeight="1" spans="1:5">
      <c r="A754" s="54" t="s">
        <v>1037</v>
      </c>
      <c r="B754" s="55">
        <v>187</v>
      </c>
      <c r="C754" s="55">
        <v>187</v>
      </c>
      <c r="D754" s="55">
        <v>194</v>
      </c>
      <c r="E754" s="49">
        <f t="shared" si="11"/>
        <v>103.743315508021</v>
      </c>
    </row>
    <row r="755" customHeight="1" spans="1:5">
      <c r="A755" s="54" t="s">
        <v>1038</v>
      </c>
      <c r="B755" s="55">
        <v>39</v>
      </c>
      <c r="C755" s="55">
        <v>39</v>
      </c>
      <c r="D755" s="55">
        <v>40</v>
      </c>
      <c r="E755" s="49">
        <f t="shared" si="11"/>
        <v>102.564102564103</v>
      </c>
    </row>
    <row r="756" customHeight="1" spans="1:5">
      <c r="A756" s="54" t="s">
        <v>1039</v>
      </c>
      <c r="B756" s="55">
        <v>0</v>
      </c>
      <c r="C756" s="55">
        <v>0</v>
      </c>
      <c r="D756" s="55"/>
      <c r="E756" s="49" t="e">
        <f t="shared" si="11"/>
        <v>#DIV/0!</v>
      </c>
    </row>
    <row r="757" customHeight="1" spans="1:5">
      <c r="A757" s="54" t="s">
        <v>1040</v>
      </c>
      <c r="B757" s="55">
        <v>0</v>
      </c>
      <c r="C757" s="55">
        <v>0</v>
      </c>
      <c r="D757" s="55"/>
      <c r="E757" s="49" t="e">
        <f t="shared" si="11"/>
        <v>#DIV/0!</v>
      </c>
    </row>
    <row r="758" customHeight="1" spans="1:5">
      <c r="A758" s="54" t="s">
        <v>1041</v>
      </c>
      <c r="B758" s="55">
        <v>0</v>
      </c>
      <c r="C758" s="55">
        <v>0</v>
      </c>
      <c r="D758" s="55"/>
      <c r="E758" s="49" t="e">
        <f t="shared" si="11"/>
        <v>#DIV/0!</v>
      </c>
    </row>
    <row r="759" customHeight="1" spans="1:5">
      <c r="A759" s="54" t="s">
        <v>1042</v>
      </c>
      <c r="B759" s="55">
        <v>123</v>
      </c>
      <c r="C759" s="55">
        <v>123</v>
      </c>
      <c r="D759" s="55">
        <v>128</v>
      </c>
      <c r="E759" s="49">
        <f t="shared" si="11"/>
        <v>104.065040650407</v>
      </c>
    </row>
    <row r="760" customHeight="1" spans="1:5">
      <c r="A760" s="54" t="s">
        <v>1043</v>
      </c>
      <c r="B760" s="55">
        <v>0</v>
      </c>
      <c r="C760" s="55">
        <v>0</v>
      </c>
      <c r="D760" s="55"/>
      <c r="E760" s="49" t="e">
        <f t="shared" si="11"/>
        <v>#DIV/0!</v>
      </c>
    </row>
    <row r="761" customHeight="1" spans="1:5">
      <c r="A761" s="54" t="s">
        <v>1044</v>
      </c>
      <c r="B761" s="55">
        <v>0</v>
      </c>
      <c r="C761" s="55">
        <v>0</v>
      </c>
      <c r="D761" s="55"/>
      <c r="E761" s="49" t="e">
        <f t="shared" si="11"/>
        <v>#DIV/0!</v>
      </c>
    </row>
    <row r="762" customHeight="1" spans="1:5">
      <c r="A762" s="54" t="s">
        <v>1045</v>
      </c>
      <c r="B762" s="55">
        <v>0</v>
      </c>
      <c r="C762" s="55">
        <v>0</v>
      </c>
      <c r="D762" s="55"/>
      <c r="E762" s="49" t="e">
        <f t="shared" si="11"/>
        <v>#DIV/0!</v>
      </c>
    </row>
    <row r="763" customHeight="1" spans="1:5">
      <c r="A763" s="54" t="s">
        <v>1046</v>
      </c>
      <c r="B763" s="55">
        <v>11</v>
      </c>
      <c r="C763" s="55">
        <v>11</v>
      </c>
      <c r="D763" s="55">
        <v>11</v>
      </c>
      <c r="E763" s="49">
        <f t="shared" si="11"/>
        <v>100</v>
      </c>
    </row>
    <row r="764" customHeight="1" spans="1:5">
      <c r="A764" s="54" t="s">
        <v>1047</v>
      </c>
      <c r="B764" s="55">
        <v>0</v>
      </c>
      <c r="C764" s="55">
        <v>0</v>
      </c>
      <c r="D764" s="55"/>
      <c r="E764" s="49" t="e">
        <f t="shared" si="11"/>
        <v>#DIV/0!</v>
      </c>
    </row>
    <row r="765" customHeight="1" spans="1:5">
      <c r="A765" s="54" t="s">
        <v>1048</v>
      </c>
      <c r="B765" s="55">
        <v>0</v>
      </c>
      <c r="C765" s="55">
        <v>0</v>
      </c>
      <c r="D765" s="55"/>
      <c r="E765" s="49" t="e">
        <f t="shared" si="11"/>
        <v>#DIV/0!</v>
      </c>
    </row>
    <row r="766" customHeight="1" spans="1:5">
      <c r="A766" s="54" t="s">
        <v>1049</v>
      </c>
      <c r="B766" s="55">
        <v>0</v>
      </c>
      <c r="C766" s="55">
        <v>0</v>
      </c>
      <c r="D766" s="55"/>
      <c r="E766" s="49" t="e">
        <f t="shared" si="11"/>
        <v>#DIV/0!</v>
      </c>
    </row>
    <row r="767" customHeight="1" spans="1:5">
      <c r="A767" s="54" t="s">
        <v>1050</v>
      </c>
      <c r="B767" s="55">
        <v>0</v>
      </c>
      <c r="C767" s="55">
        <v>0</v>
      </c>
      <c r="D767" s="55"/>
      <c r="E767" s="49" t="e">
        <f t="shared" si="11"/>
        <v>#DIV/0!</v>
      </c>
    </row>
    <row r="768" customHeight="1" spans="1:5">
      <c r="A768" s="54" t="s">
        <v>1051</v>
      </c>
      <c r="B768" s="55">
        <v>0</v>
      </c>
      <c r="C768" s="55">
        <v>0</v>
      </c>
      <c r="D768" s="55"/>
      <c r="E768" s="49" t="e">
        <f t="shared" si="11"/>
        <v>#DIV/0!</v>
      </c>
    </row>
    <row r="769" customHeight="1" spans="1:5">
      <c r="A769" s="54" t="s">
        <v>1052</v>
      </c>
      <c r="B769" s="55">
        <v>0</v>
      </c>
      <c r="C769" s="55">
        <v>0</v>
      </c>
      <c r="D769" s="55"/>
      <c r="E769" s="49" t="e">
        <f t="shared" si="11"/>
        <v>#DIV/0!</v>
      </c>
    </row>
    <row r="770" customHeight="1" spans="1:5">
      <c r="A770" s="54" t="s">
        <v>1053</v>
      </c>
      <c r="B770" s="55">
        <v>0</v>
      </c>
      <c r="C770" s="55">
        <v>0</v>
      </c>
      <c r="D770" s="55"/>
      <c r="E770" s="49" t="e">
        <f t="shared" si="11"/>
        <v>#DIV/0!</v>
      </c>
    </row>
    <row r="771" customHeight="1" spans="1:5">
      <c r="A771" s="54" t="s">
        <v>1054</v>
      </c>
      <c r="B771" s="55">
        <v>0</v>
      </c>
      <c r="C771" s="55">
        <v>0</v>
      </c>
      <c r="D771" s="55"/>
      <c r="E771" s="49" t="e">
        <f t="shared" si="11"/>
        <v>#DIV/0!</v>
      </c>
    </row>
    <row r="772" customHeight="1" spans="1:5">
      <c r="A772" s="54" t="s">
        <v>1055</v>
      </c>
      <c r="B772" s="55">
        <v>0</v>
      </c>
      <c r="C772" s="55">
        <v>0</v>
      </c>
      <c r="D772" s="55"/>
      <c r="E772" s="49" t="e">
        <f t="shared" si="11"/>
        <v>#DIV/0!</v>
      </c>
    </row>
    <row r="773" customHeight="1" spans="1:5">
      <c r="A773" s="54" t="s">
        <v>1056</v>
      </c>
      <c r="B773" s="55">
        <v>0</v>
      </c>
      <c r="C773" s="55">
        <v>0</v>
      </c>
      <c r="D773" s="55"/>
      <c r="E773" s="49" t="e">
        <f t="shared" ref="E773:E836" si="12">D773/C773*100</f>
        <v>#DIV/0!</v>
      </c>
    </row>
    <row r="774" customHeight="1" spans="1:5">
      <c r="A774" s="54" t="s">
        <v>1057</v>
      </c>
      <c r="B774" s="55">
        <v>0</v>
      </c>
      <c r="C774" s="55">
        <v>0</v>
      </c>
      <c r="D774" s="55"/>
      <c r="E774" s="49" t="e">
        <f t="shared" si="12"/>
        <v>#DIV/0!</v>
      </c>
    </row>
    <row r="775" customHeight="1" spans="1:5">
      <c r="A775" s="54" t="s">
        <v>1058</v>
      </c>
      <c r="B775" s="55">
        <v>0</v>
      </c>
      <c r="C775" s="55">
        <v>0</v>
      </c>
      <c r="D775" s="55"/>
      <c r="E775" s="49" t="e">
        <f t="shared" si="12"/>
        <v>#DIV/0!</v>
      </c>
    </row>
    <row r="776" customHeight="1" spans="1:5">
      <c r="A776" s="54" t="s">
        <v>1059</v>
      </c>
      <c r="B776" s="55">
        <v>55</v>
      </c>
      <c r="C776" s="55">
        <v>55</v>
      </c>
      <c r="D776" s="55">
        <v>58</v>
      </c>
      <c r="E776" s="49">
        <f t="shared" si="12"/>
        <v>105.454545454545</v>
      </c>
    </row>
    <row r="777" customHeight="1" spans="1:5">
      <c r="A777" s="54" t="s">
        <v>1060</v>
      </c>
      <c r="B777" s="55">
        <v>891</v>
      </c>
      <c r="C777" s="55">
        <v>891</v>
      </c>
      <c r="D777" s="55">
        <v>928</v>
      </c>
      <c r="E777" s="49">
        <f t="shared" si="12"/>
        <v>104.152637485971</v>
      </c>
    </row>
    <row r="778" customHeight="1" spans="1:5">
      <c r="A778" s="54" t="s">
        <v>1061</v>
      </c>
      <c r="B778" s="55">
        <v>73139</v>
      </c>
      <c r="C778" s="55">
        <v>59945</v>
      </c>
      <c r="D778" s="55">
        <v>59947</v>
      </c>
      <c r="E778" s="49">
        <f t="shared" si="12"/>
        <v>100.003336391692</v>
      </c>
    </row>
    <row r="779" customHeight="1" spans="1:5">
      <c r="A779" s="54" t="s">
        <v>459</v>
      </c>
      <c r="B779" s="55">
        <v>0</v>
      </c>
      <c r="C779" s="55">
        <v>0</v>
      </c>
      <c r="D779" s="55"/>
      <c r="E779" s="49" t="e">
        <f t="shared" si="12"/>
        <v>#DIV/0!</v>
      </c>
    </row>
    <row r="780" customHeight="1" spans="1:5">
      <c r="A780" s="54" t="s">
        <v>460</v>
      </c>
      <c r="B780" s="55">
        <v>1276</v>
      </c>
      <c r="C780" s="55">
        <v>1276</v>
      </c>
      <c r="D780" s="55">
        <v>1328</v>
      </c>
      <c r="E780" s="49">
        <f t="shared" si="12"/>
        <v>104.075235109718</v>
      </c>
    </row>
    <row r="781" customHeight="1" spans="1:5">
      <c r="A781" s="54" t="s">
        <v>461</v>
      </c>
      <c r="B781" s="55">
        <v>0</v>
      </c>
      <c r="C781" s="55">
        <v>0</v>
      </c>
      <c r="D781" s="55"/>
      <c r="E781" s="49" t="e">
        <f t="shared" si="12"/>
        <v>#DIV/0!</v>
      </c>
    </row>
    <row r="782" customHeight="1" spans="1:5">
      <c r="A782" s="54" t="s">
        <v>1062</v>
      </c>
      <c r="B782" s="55">
        <v>319</v>
      </c>
      <c r="C782" s="55">
        <v>319</v>
      </c>
      <c r="D782" s="55">
        <v>332</v>
      </c>
      <c r="E782" s="49">
        <f t="shared" si="12"/>
        <v>104.075235109718</v>
      </c>
    </row>
    <row r="783" customHeight="1" spans="1:5">
      <c r="A783" s="54" t="s">
        <v>1063</v>
      </c>
      <c r="B783" s="55">
        <v>17980</v>
      </c>
      <c r="C783" s="55">
        <v>17980</v>
      </c>
      <c r="D783" s="55">
        <v>18718</v>
      </c>
      <c r="E783" s="49">
        <f t="shared" si="12"/>
        <v>104.104560622914</v>
      </c>
    </row>
    <row r="784" customHeight="1" spans="1:5">
      <c r="A784" s="54" t="s">
        <v>1064</v>
      </c>
      <c r="B784" s="55">
        <v>0</v>
      </c>
      <c r="C784" s="55">
        <v>0</v>
      </c>
      <c r="D784" s="55"/>
      <c r="E784" s="49" t="e">
        <f t="shared" si="12"/>
        <v>#DIV/0!</v>
      </c>
    </row>
    <row r="785" customHeight="1" spans="1:5">
      <c r="A785" s="54" t="s">
        <v>1065</v>
      </c>
      <c r="B785" s="55">
        <v>0</v>
      </c>
      <c r="C785" s="55">
        <v>0</v>
      </c>
      <c r="D785" s="55"/>
      <c r="E785" s="49" t="e">
        <f t="shared" si="12"/>
        <v>#DIV/0!</v>
      </c>
    </row>
    <row r="786" customHeight="1" spans="1:5">
      <c r="A786" s="54" t="s">
        <v>1066</v>
      </c>
      <c r="B786" s="55">
        <v>0</v>
      </c>
      <c r="C786" s="55">
        <v>0</v>
      </c>
      <c r="D786" s="55"/>
      <c r="E786" s="49" t="e">
        <f t="shared" si="12"/>
        <v>#DIV/0!</v>
      </c>
    </row>
    <row r="787" customHeight="1" spans="1:5">
      <c r="A787" s="54" t="s">
        <v>1067</v>
      </c>
      <c r="B787" s="55">
        <v>0</v>
      </c>
      <c r="C787" s="55">
        <v>0</v>
      </c>
      <c r="D787" s="55"/>
      <c r="E787" s="49" t="e">
        <f t="shared" si="12"/>
        <v>#DIV/0!</v>
      </c>
    </row>
    <row r="788" customHeight="1" spans="1:5">
      <c r="A788" s="54" t="s">
        <v>1068</v>
      </c>
      <c r="B788" s="55">
        <v>30</v>
      </c>
      <c r="C788" s="55">
        <v>30</v>
      </c>
      <c r="D788" s="55">
        <v>31</v>
      </c>
      <c r="E788" s="49">
        <f t="shared" si="12"/>
        <v>103.333333333333</v>
      </c>
    </row>
    <row r="789" customHeight="1" spans="1:5">
      <c r="A789" s="54" t="s">
        <v>1069</v>
      </c>
      <c r="B789" s="55">
        <v>260</v>
      </c>
      <c r="C789" s="55">
        <v>260</v>
      </c>
      <c r="D789" s="55">
        <v>271</v>
      </c>
      <c r="E789" s="49">
        <f t="shared" si="12"/>
        <v>104.230769230769</v>
      </c>
    </row>
    <row r="790" customHeight="1" spans="1:5">
      <c r="A790" s="54" t="s">
        <v>1070</v>
      </c>
      <c r="B790" s="55">
        <v>50</v>
      </c>
      <c r="C790" s="55">
        <v>50</v>
      </c>
      <c r="D790" s="55">
        <v>52</v>
      </c>
      <c r="E790" s="49">
        <f t="shared" si="12"/>
        <v>104</v>
      </c>
    </row>
    <row r="791" customHeight="1" spans="1:5">
      <c r="A791" s="54" t="s">
        <v>1071</v>
      </c>
      <c r="B791" s="55">
        <v>25</v>
      </c>
      <c r="C791" s="55">
        <v>25</v>
      </c>
      <c r="D791" s="55">
        <v>26</v>
      </c>
      <c r="E791" s="49">
        <f t="shared" si="12"/>
        <v>104</v>
      </c>
    </row>
    <row r="792" customHeight="1" spans="1:5">
      <c r="A792" s="54" t="s">
        <v>1072</v>
      </c>
      <c r="B792" s="55">
        <v>262</v>
      </c>
      <c r="C792" s="55">
        <v>262</v>
      </c>
      <c r="D792" s="55">
        <v>273</v>
      </c>
      <c r="E792" s="49">
        <f t="shared" si="12"/>
        <v>104.198473282443</v>
      </c>
    </row>
    <row r="793" customHeight="1" spans="1:5">
      <c r="A793" s="54" t="s">
        <v>1073</v>
      </c>
      <c r="B793" s="55">
        <v>0</v>
      </c>
      <c r="C793" s="55">
        <v>0</v>
      </c>
      <c r="D793" s="55"/>
      <c r="E793" s="49" t="e">
        <f t="shared" si="12"/>
        <v>#DIV/0!</v>
      </c>
    </row>
    <row r="794" customHeight="1" spans="1:5">
      <c r="A794" s="54" t="s">
        <v>1074</v>
      </c>
      <c r="B794" s="55">
        <v>0</v>
      </c>
      <c r="C794" s="55">
        <v>0</v>
      </c>
      <c r="D794" s="55"/>
      <c r="E794" s="49" t="e">
        <f t="shared" si="12"/>
        <v>#DIV/0!</v>
      </c>
    </row>
    <row r="795" customHeight="1" spans="1:5">
      <c r="A795" s="54" t="s">
        <v>1075</v>
      </c>
      <c r="B795" s="55">
        <v>0</v>
      </c>
      <c r="C795" s="55">
        <v>0</v>
      </c>
      <c r="D795" s="55"/>
      <c r="E795" s="49" t="e">
        <f t="shared" si="12"/>
        <v>#DIV/0!</v>
      </c>
    </row>
    <row r="796" customHeight="1" spans="1:5">
      <c r="A796" s="54" t="s">
        <v>1076</v>
      </c>
      <c r="B796" s="55">
        <v>0</v>
      </c>
      <c r="C796" s="55">
        <v>0</v>
      </c>
      <c r="D796" s="55"/>
      <c r="E796" s="49" t="e">
        <f t="shared" si="12"/>
        <v>#DIV/0!</v>
      </c>
    </row>
    <row r="797" customHeight="1" spans="1:5">
      <c r="A797" s="54" t="s">
        <v>1077</v>
      </c>
      <c r="B797" s="55">
        <v>0</v>
      </c>
      <c r="C797" s="55">
        <v>0</v>
      </c>
      <c r="D797" s="55"/>
      <c r="E797" s="49" t="e">
        <f t="shared" si="12"/>
        <v>#DIV/0!</v>
      </c>
    </row>
    <row r="798" customHeight="1" spans="1:5">
      <c r="A798" s="54" t="s">
        <v>1078</v>
      </c>
      <c r="B798" s="55">
        <v>0</v>
      </c>
      <c r="C798" s="55">
        <v>0</v>
      </c>
      <c r="D798" s="55"/>
      <c r="E798" s="49" t="e">
        <f t="shared" si="12"/>
        <v>#DIV/0!</v>
      </c>
    </row>
    <row r="799" customHeight="1" spans="1:5">
      <c r="A799" s="54" t="s">
        <v>1079</v>
      </c>
      <c r="B799" s="55">
        <v>0</v>
      </c>
      <c r="C799" s="55">
        <v>0</v>
      </c>
      <c r="D799" s="55"/>
      <c r="E799" s="49" t="e">
        <f t="shared" si="12"/>
        <v>#DIV/0!</v>
      </c>
    </row>
    <row r="800" customHeight="1" spans="1:5">
      <c r="A800" s="54" t="s">
        <v>1080</v>
      </c>
      <c r="B800" s="55">
        <v>0</v>
      </c>
      <c r="C800" s="55">
        <v>0</v>
      </c>
      <c r="D800" s="55"/>
      <c r="E800" s="49" t="e">
        <f t="shared" si="12"/>
        <v>#DIV/0!</v>
      </c>
    </row>
    <row r="801" customHeight="1" spans="1:5">
      <c r="A801" s="54" t="s">
        <v>1081</v>
      </c>
      <c r="B801" s="55">
        <v>0</v>
      </c>
      <c r="C801" s="55">
        <v>0</v>
      </c>
      <c r="D801" s="55"/>
      <c r="E801" s="49" t="e">
        <f t="shared" si="12"/>
        <v>#DIV/0!</v>
      </c>
    </row>
    <row r="802" customHeight="1" spans="1:5">
      <c r="A802" s="54" t="s">
        <v>1053</v>
      </c>
      <c r="B802" s="55">
        <v>0</v>
      </c>
      <c r="C802" s="55">
        <v>0</v>
      </c>
      <c r="D802" s="55"/>
      <c r="E802" s="49" t="e">
        <f t="shared" si="12"/>
        <v>#DIV/0!</v>
      </c>
    </row>
    <row r="803" customHeight="1" spans="1:5">
      <c r="A803" s="54" t="s">
        <v>1082</v>
      </c>
      <c r="B803" s="55">
        <v>0</v>
      </c>
      <c r="C803" s="55">
        <v>0</v>
      </c>
      <c r="D803" s="55"/>
      <c r="E803" s="49" t="e">
        <f t="shared" si="12"/>
        <v>#DIV/0!</v>
      </c>
    </row>
    <row r="804" customHeight="1" spans="1:5">
      <c r="A804" s="54" t="s">
        <v>1083</v>
      </c>
      <c r="B804" s="55">
        <v>0</v>
      </c>
      <c r="C804" s="55">
        <v>0</v>
      </c>
      <c r="D804" s="55"/>
      <c r="E804" s="49" t="e">
        <f t="shared" si="12"/>
        <v>#DIV/0!</v>
      </c>
    </row>
    <row r="805" customHeight="1" spans="1:5">
      <c r="A805" s="54" t="s">
        <v>1084</v>
      </c>
      <c r="B805" s="55">
        <v>52937</v>
      </c>
      <c r="C805" s="55">
        <v>39743</v>
      </c>
      <c r="D805" s="55">
        <v>38916</v>
      </c>
      <c r="E805" s="49">
        <f t="shared" si="12"/>
        <v>97.9191304129029</v>
      </c>
    </row>
    <row r="806" customHeight="1" spans="1:5">
      <c r="A806" s="54" t="s">
        <v>1085</v>
      </c>
      <c r="B806" s="55">
        <v>0</v>
      </c>
      <c r="C806" s="55">
        <v>0</v>
      </c>
      <c r="D806" s="55"/>
      <c r="E806" s="49" t="e">
        <f t="shared" si="12"/>
        <v>#DIV/0!</v>
      </c>
    </row>
    <row r="807" customHeight="1" spans="1:5">
      <c r="A807" s="54" t="s">
        <v>459</v>
      </c>
      <c r="B807" s="55">
        <v>0</v>
      </c>
      <c r="C807" s="55">
        <v>0</v>
      </c>
      <c r="D807" s="55"/>
      <c r="E807" s="49" t="e">
        <f t="shared" si="12"/>
        <v>#DIV/0!</v>
      </c>
    </row>
    <row r="808" customHeight="1" spans="1:5">
      <c r="A808" s="54" t="s">
        <v>460</v>
      </c>
      <c r="B808" s="55">
        <v>0</v>
      </c>
      <c r="C808" s="55">
        <v>0</v>
      </c>
      <c r="D808" s="55"/>
      <c r="E808" s="49" t="e">
        <f t="shared" si="12"/>
        <v>#DIV/0!</v>
      </c>
    </row>
    <row r="809" customHeight="1" spans="1:5">
      <c r="A809" s="54" t="s">
        <v>461</v>
      </c>
      <c r="B809" s="55">
        <v>0</v>
      </c>
      <c r="C809" s="55">
        <v>0</v>
      </c>
      <c r="D809" s="55"/>
      <c r="E809" s="49" t="e">
        <f t="shared" si="12"/>
        <v>#DIV/0!</v>
      </c>
    </row>
    <row r="810" customHeight="1" spans="1:5">
      <c r="A810" s="54" t="s">
        <v>1086</v>
      </c>
      <c r="B810" s="55">
        <v>0</v>
      </c>
      <c r="C810" s="55">
        <v>0</v>
      </c>
      <c r="D810" s="55"/>
      <c r="E810" s="49" t="e">
        <f t="shared" si="12"/>
        <v>#DIV/0!</v>
      </c>
    </row>
    <row r="811" customHeight="1" spans="1:5">
      <c r="A811" s="54" t="s">
        <v>1087</v>
      </c>
      <c r="B811" s="55">
        <v>0</v>
      </c>
      <c r="C811" s="55">
        <v>0</v>
      </c>
      <c r="D811" s="55"/>
      <c r="E811" s="49" t="e">
        <f t="shared" si="12"/>
        <v>#DIV/0!</v>
      </c>
    </row>
    <row r="812" customHeight="1" spans="1:5">
      <c r="A812" s="54" t="s">
        <v>1088</v>
      </c>
      <c r="B812" s="55">
        <v>0</v>
      </c>
      <c r="C812" s="55">
        <v>0</v>
      </c>
      <c r="D812" s="55"/>
      <c r="E812" s="49" t="e">
        <f t="shared" si="12"/>
        <v>#DIV/0!</v>
      </c>
    </row>
    <row r="813" customHeight="1" spans="1:5">
      <c r="A813" s="54" t="s">
        <v>1089</v>
      </c>
      <c r="B813" s="55">
        <v>0</v>
      </c>
      <c r="C813" s="55">
        <v>0</v>
      </c>
      <c r="D813" s="55"/>
      <c r="E813" s="49" t="e">
        <f t="shared" si="12"/>
        <v>#DIV/0!</v>
      </c>
    </row>
    <row r="814" customHeight="1" spans="1:5">
      <c r="A814" s="54" t="s">
        <v>1090</v>
      </c>
      <c r="B814" s="55">
        <v>0</v>
      </c>
      <c r="C814" s="55">
        <v>0</v>
      </c>
      <c r="D814" s="55"/>
      <c r="E814" s="49" t="e">
        <f t="shared" si="12"/>
        <v>#DIV/0!</v>
      </c>
    </row>
    <row r="815" customHeight="1" spans="1:5">
      <c r="A815" s="54" t="s">
        <v>1091</v>
      </c>
      <c r="B815" s="55">
        <v>0</v>
      </c>
      <c r="C815" s="55">
        <v>0</v>
      </c>
      <c r="D815" s="55"/>
      <c r="E815" s="49" t="e">
        <f t="shared" si="12"/>
        <v>#DIV/0!</v>
      </c>
    </row>
    <row r="816" customHeight="1" spans="1:5">
      <c r="A816" s="54" t="s">
        <v>1092</v>
      </c>
      <c r="B816" s="55">
        <v>0</v>
      </c>
      <c r="C816" s="55">
        <v>0</v>
      </c>
      <c r="D816" s="55"/>
      <c r="E816" s="49" t="e">
        <f t="shared" si="12"/>
        <v>#DIV/0!</v>
      </c>
    </row>
    <row r="817" customHeight="1" spans="1:5">
      <c r="A817" s="54" t="s">
        <v>1093</v>
      </c>
      <c r="B817" s="55">
        <v>3</v>
      </c>
      <c r="C817" s="55">
        <v>3</v>
      </c>
      <c r="D817" s="55">
        <v>3</v>
      </c>
      <c r="E817" s="49">
        <f t="shared" si="12"/>
        <v>100</v>
      </c>
    </row>
    <row r="818" customHeight="1" spans="1:5">
      <c r="A818" s="54" t="s">
        <v>459</v>
      </c>
      <c r="B818" s="55">
        <v>0</v>
      </c>
      <c r="C818" s="55">
        <v>0</v>
      </c>
      <c r="D818" s="55"/>
      <c r="E818" s="49" t="e">
        <f t="shared" si="12"/>
        <v>#DIV/0!</v>
      </c>
    </row>
    <row r="819" customHeight="1" spans="1:5">
      <c r="A819" s="54" t="s">
        <v>460</v>
      </c>
      <c r="B819" s="55">
        <v>0</v>
      </c>
      <c r="C819" s="55">
        <v>0</v>
      </c>
      <c r="D819" s="55"/>
      <c r="E819" s="49" t="e">
        <f t="shared" si="12"/>
        <v>#DIV/0!</v>
      </c>
    </row>
    <row r="820" customHeight="1" spans="1:5">
      <c r="A820" s="54" t="s">
        <v>461</v>
      </c>
      <c r="B820" s="55">
        <v>0</v>
      </c>
      <c r="C820" s="55">
        <v>0</v>
      </c>
      <c r="D820" s="55"/>
      <c r="E820" s="49" t="e">
        <f t="shared" si="12"/>
        <v>#DIV/0!</v>
      </c>
    </row>
    <row r="821" customHeight="1" spans="1:5">
      <c r="A821" s="54" t="s">
        <v>1094</v>
      </c>
      <c r="B821" s="55">
        <v>0</v>
      </c>
      <c r="C821" s="55">
        <v>0</v>
      </c>
      <c r="D821" s="55"/>
      <c r="E821" s="49" t="e">
        <f t="shared" si="12"/>
        <v>#DIV/0!</v>
      </c>
    </row>
    <row r="822" customHeight="1" spans="1:5">
      <c r="A822" s="54" t="s">
        <v>1095</v>
      </c>
      <c r="B822" s="55">
        <v>0</v>
      </c>
      <c r="C822" s="55">
        <v>0</v>
      </c>
      <c r="D822" s="55"/>
      <c r="E822" s="49" t="e">
        <f t="shared" si="12"/>
        <v>#DIV/0!</v>
      </c>
    </row>
    <row r="823" customHeight="1" spans="1:5">
      <c r="A823" s="54" t="s">
        <v>1096</v>
      </c>
      <c r="B823" s="55">
        <v>0</v>
      </c>
      <c r="C823" s="55">
        <v>0</v>
      </c>
      <c r="D823" s="55"/>
      <c r="E823" s="49" t="e">
        <f t="shared" si="12"/>
        <v>#DIV/0!</v>
      </c>
    </row>
    <row r="824" customHeight="1" spans="1:5">
      <c r="A824" s="54" t="s">
        <v>1097</v>
      </c>
      <c r="B824" s="55">
        <v>0</v>
      </c>
      <c r="C824" s="55">
        <v>0</v>
      </c>
      <c r="D824" s="55"/>
      <c r="E824" s="49" t="e">
        <f t="shared" si="12"/>
        <v>#DIV/0!</v>
      </c>
    </row>
    <row r="825" customHeight="1" spans="1:5">
      <c r="A825" s="54" t="s">
        <v>1098</v>
      </c>
      <c r="B825" s="55">
        <v>0</v>
      </c>
      <c r="C825" s="55">
        <v>0</v>
      </c>
      <c r="D825" s="55"/>
      <c r="E825" s="49" t="e">
        <f t="shared" si="12"/>
        <v>#DIV/0!</v>
      </c>
    </row>
    <row r="826" customHeight="1" spans="1:5">
      <c r="A826" s="54" t="s">
        <v>1099</v>
      </c>
      <c r="B826" s="55">
        <v>0</v>
      </c>
      <c r="C826" s="55">
        <v>0</v>
      </c>
      <c r="D826" s="55"/>
      <c r="E826" s="49" t="e">
        <f t="shared" si="12"/>
        <v>#DIV/0!</v>
      </c>
    </row>
    <row r="827" customHeight="1" spans="1:5">
      <c r="A827" s="54" t="s">
        <v>1100</v>
      </c>
      <c r="B827" s="55">
        <v>3</v>
      </c>
      <c r="C827" s="55">
        <v>3</v>
      </c>
      <c r="D827" s="55">
        <v>3</v>
      </c>
      <c r="E827" s="49">
        <f t="shared" si="12"/>
        <v>100</v>
      </c>
    </row>
    <row r="828" customHeight="1" spans="1:5">
      <c r="A828" s="54" t="s">
        <v>1101</v>
      </c>
      <c r="B828" s="55">
        <v>217</v>
      </c>
      <c r="C828" s="55">
        <v>217</v>
      </c>
      <c r="D828" s="55">
        <v>2790</v>
      </c>
      <c r="E828" s="49">
        <f t="shared" si="12"/>
        <v>1285.71428571429</v>
      </c>
    </row>
    <row r="829" customHeight="1" spans="1:5">
      <c r="A829" s="54" t="s">
        <v>671</v>
      </c>
      <c r="B829" s="55">
        <v>0</v>
      </c>
      <c r="C829" s="55">
        <v>0</v>
      </c>
      <c r="D829" s="55"/>
      <c r="E829" s="49" t="e">
        <f t="shared" si="12"/>
        <v>#DIV/0!</v>
      </c>
    </row>
    <row r="830" customHeight="1" spans="1:5">
      <c r="A830" s="54" t="s">
        <v>1102</v>
      </c>
      <c r="B830" s="55">
        <v>0</v>
      </c>
      <c r="C830" s="55">
        <v>0</v>
      </c>
      <c r="D830" s="55"/>
      <c r="E830" s="49" t="e">
        <f t="shared" si="12"/>
        <v>#DIV/0!</v>
      </c>
    </row>
    <row r="831" customHeight="1" spans="1:5">
      <c r="A831" s="54" t="s">
        <v>1103</v>
      </c>
      <c r="B831" s="55">
        <v>0</v>
      </c>
      <c r="C831" s="55">
        <v>0</v>
      </c>
      <c r="D831" s="55"/>
      <c r="E831" s="49" t="e">
        <f t="shared" si="12"/>
        <v>#DIV/0!</v>
      </c>
    </row>
    <row r="832" customHeight="1" spans="1:5">
      <c r="A832" s="54" t="s">
        <v>1104</v>
      </c>
      <c r="B832" s="55">
        <v>0</v>
      </c>
      <c r="C832" s="55">
        <v>0</v>
      </c>
      <c r="D832" s="55"/>
      <c r="E832" s="49" t="e">
        <f t="shared" si="12"/>
        <v>#DIV/0!</v>
      </c>
    </row>
    <row r="833" customHeight="1" spans="1:5">
      <c r="A833" s="54" t="s">
        <v>1105</v>
      </c>
      <c r="B833" s="55">
        <v>217</v>
      </c>
      <c r="C833" s="55">
        <v>217</v>
      </c>
      <c r="D833" s="55">
        <v>2790</v>
      </c>
      <c r="E833" s="49">
        <f t="shared" si="12"/>
        <v>1285.71428571429</v>
      </c>
    </row>
    <row r="834" customHeight="1" spans="1:5">
      <c r="A834" s="54" t="s">
        <v>1106</v>
      </c>
      <c r="B834" s="55">
        <v>830</v>
      </c>
      <c r="C834" s="55">
        <v>830</v>
      </c>
      <c r="D834" s="55">
        <v>864</v>
      </c>
      <c r="E834" s="49">
        <f t="shared" si="12"/>
        <v>104.096385542169</v>
      </c>
    </row>
    <row r="835" customHeight="1" spans="1:5">
      <c r="A835" s="54" t="s">
        <v>1107</v>
      </c>
      <c r="B835" s="55">
        <v>530</v>
      </c>
      <c r="C835" s="55">
        <v>530</v>
      </c>
      <c r="D835" s="55">
        <v>552</v>
      </c>
      <c r="E835" s="49">
        <f t="shared" si="12"/>
        <v>104.150943396226</v>
      </c>
    </row>
    <row r="836" customHeight="1" spans="1:5">
      <c r="A836" s="54" t="s">
        <v>1108</v>
      </c>
      <c r="B836" s="55">
        <v>0</v>
      </c>
      <c r="C836" s="55">
        <v>0</v>
      </c>
      <c r="D836" s="55"/>
      <c r="E836" s="49" t="e">
        <f t="shared" si="12"/>
        <v>#DIV/0!</v>
      </c>
    </row>
    <row r="837" customHeight="1" spans="1:5">
      <c r="A837" s="54" t="s">
        <v>1109</v>
      </c>
      <c r="B837" s="55">
        <v>0</v>
      </c>
      <c r="C837" s="55">
        <v>0</v>
      </c>
      <c r="D837" s="55"/>
      <c r="E837" s="49" t="e">
        <f t="shared" ref="E837:E900" si="13">D837/C837*100</f>
        <v>#DIV/0!</v>
      </c>
    </row>
    <row r="838" customHeight="1" spans="1:5">
      <c r="A838" s="54" t="s">
        <v>1110</v>
      </c>
      <c r="B838" s="55">
        <v>0</v>
      </c>
      <c r="C838" s="55">
        <v>0</v>
      </c>
      <c r="D838" s="55"/>
      <c r="E838" s="49" t="e">
        <f t="shared" si="13"/>
        <v>#DIV/0!</v>
      </c>
    </row>
    <row r="839" customHeight="1" spans="1:5">
      <c r="A839" s="54" t="s">
        <v>1111</v>
      </c>
      <c r="B839" s="55">
        <v>300</v>
      </c>
      <c r="C839" s="55">
        <v>300</v>
      </c>
      <c r="D839" s="55">
        <v>312</v>
      </c>
      <c r="E839" s="49">
        <f t="shared" si="13"/>
        <v>104</v>
      </c>
    </row>
    <row r="840" customHeight="1" spans="1:5">
      <c r="A840" s="54" t="s">
        <v>1112</v>
      </c>
      <c r="B840" s="55">
        <v>0</v>
      </c>
      <c r="C840" s="55">
        <v>0</v>
      </c>
      <c r="D840" s="55"/>
      <c r="E840" s="49" t="e">
        <f t="shared" si="13"/>
        <v>#DIV/0!</v>
      </c>
    </row>
    <row r="841" customHeight="1" spans="1:5">
      <c r="A841" s="54" t="s">
        <v>1113</v>
      </c>
      <c r="B841" s="55">
        <v>0</v>
      </c>
      <c r="C841" s="55">
        <v>0</v>
      </c>
      <c r="D841" s="55"/>
      <c r="E841" s="49" t="e">
        <f t="shared" si="13"/>
        <v>#DIV/0!</v>
      </c>
    </row>
    <row r="842" customHeight="1" spans="1:5">
      <c r="A842" s="54" t="s">
        <v>1114</v>
      </c>
      <c r="B842" s="55">
        <v>0</v>
      </c>
      <c r="C842" s="55">
        <v>0</v>
      </c>
      <c r="D842" s="55"/>
      <c r="E842" s="49" t="e">
        <f t="shared" si="13"/>
        <v>#DIV/0!</v>
      </c>
    </row>
    <row r="843" customHeight="1" spans="1:5">
      <c r="A843" s="54" t="s">
        <v>1115</v>
      </c>
      <c r="B843" s="55">
        <v>0</v>
      </c>
      <c r="C843" s="55">
        <v>0</v>
      </c>
      <c r="D843" s="55"/>
      <c r="E843" s="49" t="e">
        <f t="shared" si="13"/>
        <v>#DIV/0!</v>
      </c>
    </row>
    <row r="844" customHeight="1" spans="1:5">
      <c r="A844" s="54" t="s">
        <v>1116</v>
      </c>
      <c r="B844" s="55">
        <v>0</v>
      </c>
      <c r="C844" s="55">
        <v>0</v>
      </c>
      <c r="D844" s="55"/>
      <c r="E844" s="49" t="e">
        <f t="shared" si="13"/>
        <v>#DIV/0!</v>
      </c>
    </row>
    <row r="845" customHeight="1" spans="1:5">
      <c r="A845" s="54" t="s">
        <v>1117</v>
      </c>
      <c r="B845" s="55">
        <v>0</v>
      </c>
      <c r="C845" s="55">
        <v>0</v>
      </c>
      <c r="D845" s="55"/>
      <c r="E845" s="49" t="e">
        <f t="shared" si="13"/>
        <v>#DIV/0!</v>
      </c>
    </row>
    <row r="846" customHeight="1" spans="1:5">
      <c r="A846" s="54" t="s">
        <v>1118</v>
      </c>
      <c r="B846" s="55">
        <v>0</v>
      </c>
      <c r="C846" s="55">
        <v>0</v>
      </c>
      <c r="D846" s="55"/>
      <c r="E846" s="49" t="e">
        <f t="shared" si="13"/>
        <v>#DIV/0!</v>
      </c>
    </row>
    <row r="847" customHeight="1" spans="1:5">
      <c r="A847" s="54" t="s">
        <v>1119</v>
      </c>
      <c r="B847" s="55">
        <v>0</v>
      </c>
      <c r="C847" s="55">
        <v>0</v>
      </c>
      <c r="D847" s="55"/>
      <c r="E847" s="49" t="e">
        <f t="shared" si="13"/>
        <v>#DIV/0!</v>
      </c>
    </row>
    <row r="848" customHeight="1" spans="1:5">
      <c r="A848" s="54" t="s">
        <v>1120</v>
      </c>
      <c r="B848" s="55">
        <v>0</v>
      </c>
      <c r="C848" s="55">
        <v>0</v>
      </c>
      <c r="D848" s="55"/>
      <c r="E848" s="49" t="e">
        <f t="shared" si="13"/>
        <v>#DIV/0!</v>
      </c>
    </row>
    <row r="849" customHeight="1" spans="1:5">
      <c r="A849" s="54" t="s">
        <v>1121</v>
      </c>
      <c r="B849" s="55">
        <v>0</v>
      </c>
      <c r="C849" s="55">
        <v>0</v>
      </c>
      <c r="D849" s="55"/>
      <c r="E849" s="49" t="e">
        <f t="shared" si="13"/>
        <v>#DIV/0!</v>
      </c>
    </row>
    <row r="850" customHeight="1" spans="1:5">
      <c r="A850" s="54" t="s">
        <v>1122</v>
      </c>
      <c r="B850" s="55">
        <v>0</v>
      </c>
      <c r="C850" s="55">
        <v>0</v>
      </c>
      <c r="D850" s="55"/>
      <c r="E850" s="49" t="e">
        <f t="shared" si="13"/>
        <v>#DIV/0!</v>
      </c>
    </row>
    <row r="851" customHeight="1" spans="1:5">
      <c r="A851" s="54" t="s">
        <v>1123</v>
      </c>
      <c r="B851" s="55">
        <v>0</v>
      </c>
      <c r="C851" s="55">
        <v>0</v>
      </c>
      <c r="D851" s="55"/>
      <c r="E851" s="49" t="e">
        <f t="shared" si="13"/>
        <v>#DIV/0!</v>
      </c>
    </row>
    <row r="852" customHeight="1" spans="1:5">
      <c r="A852" s="54" t="s">
        <v>1124</v>
      </c>
      <c r="B852" s="55">
        <v>1294</v>
      </c>
      <c r="C852" s="55">
        <v>1294</v>
      </c>
      <c r="D852" s="55">
        <v>1300</v>
      </c>
      <c r="E852" s="49">
        <f t="shared" si="13"/>
        <v>100.463678516229</v>
      </c>
    </row>
    <row r="853" customHeight="1" spans="1:5">
      <c r="A853" s="54" t="s">
        <v>1125</v>
      </c>
      <c r="B853" s="55">
        <v>0</v>
      </c>
      <c r="C853" s="55">
        <v>0</v>
      </c>
      <c r="D853" s="55"/>
      <c r="E853" s="49" t="e">
        <f t="shared" si="13"/>
        <v>#DIV/0!</v>
      </c>
    </row>
    <row r="854" customHeight="1" spans="1:5">
      <c r="A854" s="54" t="s">
        <v>1126</v>
      </c>
      <c r="B854" s="55">
        <v>1294</v>
      </c>
      <c r="C854" s="55">
        <v>1294</v>
      </c>
      <c r="D854" s="55">
        <v>1300</v>
      </c>
      <c r="E854" s="49">
        <f t="shared" si="13"/>
        <v>100.463678516229</v>
      </c>
    </row>
    <row r="855" customHeight="1" spans="1:5">
      <c r="A855" s="54" t="s">
        <v>1127</v>
      </c>
      <c r="B855" s="55">
        <v>168040</v>
      </c>
      <c r="C855" s="55">
        <v>133040</v>
      </c>
      <c r="D855" s="55">
        <v>140000</v>
      </c>
      <c r="E855" s="49">
        <f t="shared" si="13"/>
        <v>105.231509320505</v>
      </c>
    </row>
    <row r="856" customHeight="1" spans="1:5">
      <c r="A856" s="54" t="s">
        <v>1128</v>
      </c>
      <c r="B856" s="55">
        <v>117398</v>
      </c>
      <c r="C856" s="55">
        <v>82368</v>
      </c>
      <c r="D856" s="55">
        <v>97024</v>
      </c>
      <c r="E856" s="49">
        <f t="shared" si="13"/>
        <v>117.793317793318</v>
      </c>
    </row>
    <row r="857" customHeight="1" spans="1:5">
      <c r="A857" s="54" t="s">
        <v>459</v>
      </c>
      <c r="B857" s="55">
        <v>1200</v>
      </c>
      <c r="C857" s="55">
        <v>1200</v>
      </c>
      <c r="D857" s="55">
        <v>1257</v>
      </c>
      <c r="E857" s="49">
        <f t="shared" si="13"/>
        <v>104.75</v>
      </c>
    </row>
    <row r="858" customHeight="1" spans="1:5">
      <c r="A858" s="54" t="s">
        <v>460</v>
      </c>
      <c r="B858" s="55">
        <v>1291</v>
      </c>
      <c r="C858" s="55">
        <v>1291</v>
      </c>
      <c r="D858" s="55">
        <v>1353</v>
      </c>
      <c r="E858" s="49">
        <f t="shared" si="13"/>
        <v>104.802478698683</v>
      </c>
    </row>
    <row r="859" customHeight="1" spans="1:5">
      <c r="A859" s="54" t="s">
        <v>461</v>
      </c>
      <c r="B859" s="55"/>
      <c r="C859" s="55"/>
      <c r="D859" s="55">
        <v>0</v>
      </c>
      <c r="E859" s="49" t="e">
        <f t="shared" si="13"/>
        <v>#DIV/0!</v>
      </c>
    </row>
    <row r="860" customHeight="1" spans="1:5">
      <c r="A860" s="54" t="s">
        <v>1129</v>
      </c>
      <c r="B860" s="55">
        <v>6397</v>
      </c>
      <c r="C860" s="55">
        <v>6397</v>
      </c>
      <c r="D860" s="55">
        <v>6704</v>
      </c>
      <c r="E860" s="49">
        <f t="shared" si="13"/>
        <v>104.799124589651</v>
      </c>
    </row>
    <row r="861" customHeight="1" spans="1:5">
      <c r="A861" s="54" t="s">
        <v>1130</v>
      </c>
      <c r="B861" s="55">
        <v>1575</v>
      </c>
      <c r="C861" s="55">
        <v>1575</v>
      </c>
      <c r="D861" s="55">
        <v>1650</v>
      </c>
      <c r="E861" s="49">
        <f t="shared" si="13"/>
        <v>104.761904761905</v>
      </c>
    </row>
    <row r="862" customHeight="1" spans="1:5">
      <c r="A862" s="54" t="s">
        <v>1131</v>
      </c>
      <c r="B862" s="55"/>
      <c r="C862" s="55"/>
      <c r="D862" s="55">
        <v>0</v>
      </c>
      <c r="E862" s="49" t="e">
        <f t="shared" si="13"/>
        <v>#DIV/0!</v>
      </c>
    </row>
    <row r="863" customHeight="1" spans="1:5">
      <c r="A863" s="54" t="s">
        <v>1132</v>
      </c>
      <c r="B863" s="55"/>
      <c r="C863" s="55"/>
      <c r="D863" s="55">
        <v>0</v>
      </c>
      <c r="E863" s="49" t="e">
        <f t="shared" si="13"/>
        <v>#DIV/0!</v>
      </c>
    </row>
    <row r="864" customHeight="1" spans="1:5">
      <c r="A864" s="54" t="s">
        <v>1133</v>
      </c>
      <c r="B864" s="55"/>
      <c r="C864" s="55"/>
      <c r="D864" s="55">
        <v>0</v>
      </c>
      <c r="E864" s="49" t="e">
        <f t="shared" si="13"/>
        <v>#DIV/0!</v>
      </c>
    </row>
    <row r="865" customHeight="1" spans="1:5">
      <c r="A865" s="54" t="s">
        <v>1134</v>
      </c>
      <c r="B865" s="55">
        <v>3588</v>
      </c>
      <c r="C865" s="55">
        <v>3588</v>
      </c>
      <c r="D865" s="55">
        <v>3761</v>
      </c>
      <c r="E865" s="49">
        <f t="shared" si="13"/>
        <v>104.821627647715</v>
      </c>
    </row>
    <row r="866" customHeight="1" spans="1:5">
      <c r="A866" s="54" t="s">
        <v>1135</v>
      </c>
      <c r="B866" s="55"/>
      <c r="C866" s="55"/>
      <c r="D866" s="55">
        <v>0</v>
      </c>
      <c r="E866" s="49" t="e">
        <f t="shared" si="13"/>
        <v>#DIV/0!</v>
      </c>
    </row>
    <row r="867" customHeight="1" spans="1:5">
      <c r="A867" s="54" t="s">
        <v>1136</v>
      </c>
      <c r="B867" s="55"/>
      <c r="C867" s="55"/>
      <c r="D867" s="55">
        <v>0</v>
      </c>
      <c r="E867" s="49" t="e">
        <f t="shared" si="13"/>
        <v>#DIV/0!</v>
      </c>
    </row>
    <row r="868" customHeight="1" spans="1:5">
      <c r="A868" s="54" t="s">
        <v>1137</v>
      </c>
      <c r="B868" s="55"/>
      <c r="C868" s="55"/>
      <c r="D868" s="55">
        <v>0</v>
      </c>
      <c r="E868" s="49" t="e">
        <f t="shared" si="13"/>
        <v>#DIV/0!</v>
      </c>
    </row>
    <row r="869" customHeight="1" spans="1:5">
      <c r="A869" s="54" t="s">
        <v>1138</v>
      </c>
      <c r="B869" s="55"/>
      <c r="C869" s="55"/>
      <c r="D869" s="55">
        <v>0</v>
      </c>
      <c r="E869" s="49" t="e">
        <f t="shared" si="13"/>
        <v>#DIV/0!</v>
      </c>
    </row>
    <row r="870" customHeight="1" spans="1:5">
      <c r="A870" s="54" t="s">
        <v>1139</v>
      </c>
      <c r="B870" s="55"/>
      <c r="C870" s="55"/>
      <c r="D870" s="55">
        <v>0</v>
      </c>
      <c r="E870" s="49" t="e">
        <f t="shared" si="13"/>
        <v>#DIV/0!</v>
      </c>
    </row>
    <row r="871" customHeight="1" spans="1:5">
      <c r="A871" s="54" t="s">
        <v>1140</v>
      </c>
      <c r="B871" s="55"/>
      <c r="C871" s="55"/>
      <c r="D871" s="55">
        <v>0</v>
      </c>
      <c r="E871" s="49" t="e">
        <f t="shared" si="13"/>
        <v>#DIV/0!</v>
      </c>
    </row>
    <row r="872" customHeight="1" spans="1:5">
      <c r="A872" s="54" t="s">
        <v>1141</v>
      </c>
      <c r="B872" s="55"/>
      <c r="C872" s="55"/>
      <c r="D872" s="55">
        <v>0</v>
      </c>
      <c r="E872" s="49" t="e">
        <f t="shared" si="13"/>
        <v>#DIV/0!</v>
      </c>
    </row>
    <row r="873" customHeight="1" spans="1:5">
      <c r="A873" s="54" t="s">
        <v>1142</v>
      </c>
      <c r="B873" s="55">
        <v>1768</v>
      </c>
      <c r="C873" s="55">
        <v>1768</v>
      </c>
      <c r="D873" s="55">
        <v>1853</v>
      </c>
      <c r="E873" s="49">
        <f t="shared" si="13"/>
        <v>104.807692307692</v>
      </c>
    </row>
    <row r="874" customHeight="1" spans="1:5">
      <c r="A874" s="54" t="s">
        <v>1143</v>
      </c>
      <c r="B874" s="55"/>
      <c r="C874" s="55"/>
      <c r="D874" s="55">
        <v>0</v>
      </c>
      <c r="E874" s="49" t="e">
        <f t="shared" si="13"/>
        <v>#DIV/0!</v>
      </c>
    </row>
    <row r="875" customHeight="1" spans="1:5">
      <c r="A875" s="54" t="s">
        <v>1144</v>
      </c>
      <c r="B875" s="55"/>
      <c r="C875" s="55"/>
      <c r="D875" s="55">
        <v>0</v>
      </c>
      <c r="E875" s="49" t="e">
        <f t="shared" si="13"/>
        <v>#DIV/0!</v>
      </c>
    </row>
    <row r="876" customHeight="1" spans="1:5">
      <c r="A876" s="54" t="s">
        <v>1145</v>
      </c>
      <c r="B876" s="55"/>
      <c r="C876" s="55"/>
      <c r="D876" s="55">
        <v>0</v>
      </c>
      <c r="E876" s="49" t="e">
        <f t="shared" si="13"/>
        <v>#DIV/0!</v>
      </c>
    </row>
    <row r="877" customHeight="1" spans="1:5">
      <c r="A877" s="54" t="s">
        <v>1146</v>
      </c>
      <c r="B877" s="55">
        <v>249</v>
      </c>
      <c r="C877" s="55">
        <v>249</v>
      </c>
      <c r="D877" s="55">
        <v>261</v>
      </c>
      <c r="E877" s="49">
        <f t="shared" si="13"/>
        <v>104.819277108434</v>
      </c>
    </row>
    <row r="878" customHeight="1" spans="1:5">
      <c r="A878" s="54" t="s">
        <v>1147</v>
      </c>
      <c r="B878" s="55">
        <v>101330</v>
      </c>
      <c r="C878" s="55">
        <v>66300</v>
      </c>
      <c r="D878" s="55">
        <v>80185</v>
      </c>
      <c r="E878" s="49">
        <f t="shared" si="13"/>
        <v>120.942684766214</v>
      </c>
    </row>
    <row r="879" customHeight="1" spans="1:5">
      <c r="A879" s="54" t="s">
        <v>1148</v>
      </c>
      <c r="B879" s="55"/>
      <c r="C879" s="55"/>
      <c r="D879" s="55"/>
      <c r="E879" s="49" t="e">
        <f t="shared" si="13"/>
        <v>#DIV/0!</v>
      </c>
    </row>
    <row r="880" customHeight="1" spans="1:5">
      <c r="A880" s="54" t="s">
        <v>459</v>
      </c>
      <c r="B880" s="55"/>
      <c r="C880" s="55"/>
      <c r="D880" s="55"/>
      <c r="E880" s="49" t="e">
        <f t="shared" si="13"/>
        <v>#DIV/0!</v>
      </c>
    </row>
    <row r="881" customHeight="1" spans="1:5">
      <c r="A881" s="54" t="s">
        <v>460</v>
      </c>
      <c r="B881" s="55"/>
      <c r="C881" s="55"/>
      <c r="D881" s="55"/>
      <c r="E881" s="49" t="e">
        <f t="shared" si="13"/>
        <v>#DIV/0!</v>
      </c>
    </row>
    <row r="882" customHeight="1" spans="1:5">
      <c r="A882" s="54" t="s">
        <v>461</v>
      </c>
      <c r="B882" s="55"/>
      <c r="C882" s="55"/>
      <c r="D882" s="55"/>
      <c r="E882" s="49" t="e">
        <f t="shared" si="13"/>
        <v>#DIV/0!</v>
      </c>
    </row>
    <row r="883" customHeight="1" spans="1:5">
      <c r="A883" s="54" t="s">
        <v>1149</v>
      </c>
      <c r="B883" s="55"/>
      <c r="C883" s="55"/>
      <c r="D883" s="55"/>
      <c r="E883" s="49" t="e">
        <f t="shared" si="13"/>
        <v>#DIV/0!</v>
      </c>
    </row>
    <row r="884" customHeight="1" spans="1:5">
      <c r="A884" s="54" t="s">
        <v>1150</v>
      </c>
      <c r="B884" s="55"/>
      <c r="C884" s="55"/>
      <c r="D884" s="55"/>
      <c r="E884" s="49" t="e">
        <f t="shared" si="13"/>
        <v>#DIV/0!</v>
      </c>
    </row>
    <row r="885" customHeight="1" spans="1:5">
      <c r="A885" s="54" t="s">
        <v>1151</v>
      </c>
      <c r="B885" s="55"/>
      <c r="C885" s="55"/>
      <c r="D885" s="55"/>
      <c r="E885" s="49" t="e">
        <f t="shared" si="13"/>
        <v>#DIV/0!</v>
      </c>
    </row>
    <row r="886" customHeight="1" spans="1:5">
      <c r="A886" s="54" t="s">
        <v>1152</v>
      </c>
      <c r="B886" s="55"/>
      <c r="C886" s="55"/>
      <c r="D886" s="55"/>
      <c r="E886" s="49" t="e">
        <f t="shared" si="13"/>
        <v>#DIV/0!</v>
      </c>
    </row>
    <row r="887" customHeight="1" spans="1:5">
      <c r="A887" s="54" t="s">
        <v>1153</v>
      </c>
      <c r="B887" s="55"/>
      <c r="C887" s="55"/>
      <c r="D887" s="55"/>
      <c r="E887" s="49" t="e">
        <f t="shared" si="13"/>
        <v>#DIV/0!</v>
      </c>
    </row>
    <row r="888" customHeight="1" spans="1:5">
      <c r="A888" s="54" t="s">
        <v>1154</v>
      </c>
      <c r="B888" s="55"/>
      <c r="C888" s="55"/>
      <c r="D888" s="55"/>
      <c r="E888" s="49" t="e">
        <f t="shared" si="13"/>
        <v>#DIV/0!</v>
      </c>
    </row>
    <row r="889" customHeight="1" spans="1:5">
      <c r="A889" s="54" t="s">
        <v>1155</v>
      </c>
      <c r="B889" s="55">
        <v>36467</v>
      </c>
      <c r="C889" s="55">
        <v>36467</v>
      </c>
      <c r="D889" s="55">
        <v>28217</v>
      </c>
      <c r="E889" s="49">
        <f t="shared" si="13"/>
        <v>77.3768064277292</v>
      </c>
    </row>
    <row r="890" customHeight="1" spans="1:5">
      <c r="A890" s="54" t="s">
        <v>459</v>
      </c>
      <c r="B890" s="55">
        <v>0</v>
      </c>
      <c r="C890" s="55">
        <v>0</v>
      </c>
      <c r="D890" s="55"/>
      <c r="E890" s="49" t="e">
        <f t="shared" si="13"/>
        <v>#DIV/0!</v>
      </c>
    </row>
    <row r="891" customHeight="1" spans="1:5">
      <c r="A891" s="54" t="s">
        <v>460</v>
      </c>
      <c r="B891" s="55">
        <v>0</v>
      </c>
      <c r="C891" s="55">
        <v>0</v>
      </c>
      <c r="D891" s="55"/>
      <c r="E891" s="49" t="e">
        <f t="shared" si="13"/>
        <v>#DIV/0!</v>
      </c>
    </row>
    <row r="892" customHeight="1" spans="1:5">
      <c r="A892" s="54" t="s">
        <v>461</v>
      </c>
      <c r="B892" s="55">
        <v>0</v>
      </c>
      <c r="C892" s="55">
        <v>0</v>
      </c>
      <c r="D892" s="55"/>
      <c r="E892" s="49" t="e">
        <f t="shared" si="13"/>
        <v>#DIV/0!</v>
      </c>
    </row>
    <row r="893" customHeight="1" spans="1:5">
      <c r="A893" s="54" t="s">
        <v>1156</v>
      </c>
      <c r="B893" s="55">
        <v>11467</v>
      </c>
      <c r="C893" s="55">
        <v>11467</v>
      </c>
      <c r="D893" s="55">
        <v>12017</v>
      </c>
      <c r="E893" s="49">
        <f t="shared" si="13"/>
        <v>104.796372198483</v>
      </c>
    </row>
    <row r="894" customHeight="1" spans="1:5">
      <c r="A894" s="54" t="s">
        <v>1157</v>
      </c>
      <c r="B894" s="55">
        <v>0</v>
      </c>
      <c r="C894" s="55">
        <v>0</v>
      </c>
      <c r="D894" s="55">
        <v>0</v>
      </c>
      <c r="E894" s="49" t="e">
        <f t="shared" si="13"/>
        <v>#DIV/0!</v>
      </c>
    </row>
    <row r="895" customHeight="1" spans="1:5">
      <c r="A895" s="54" t="s">
        <v>1158</v>
      </c>
      <c r="B895" s="55">
        <v>0</v>
      </c>
      <c r="C895" s="55">
        <v>0</v>
      </c>
      <c r="D895" s="55">
        <v>0</v>
      </c>
      <c r="E895" s="49" t="e">
        <f t="shared" si="13"/>
        <v>#DIV/0!</v>
      </c>
    </row>
    <row r="896" customHeight="1" spans="1:5">
      <c r="A896" s="54" t="s">
        <v>1159</v>
      </c>
      <c r="B896" s="55">
        <v>0</v>
      </c>
      <c r="C896" s="55">
        <v>0</v>
      </c>
      <c r="D896" s="55">
        <v>0</v>
      </c>
      <c r="E896" s="49" t="e">
        <f t="shared" si="13"/>
        <v>#DIV/0!</v>
      </c>
    </row>
    <row r="897" customHeight="1" spans="1:5">
      <c r="A897" s="54" t="s">
        <v>1160</v>
      </c>
      <c r="B897" s="55">
        <v>0</v>
      </c>
      <c r="C897" s="55">
        <v>0</v>
      </c>
      <c r="D897" s="55">
        <v>0</v>
      </c>
      <c r="E897" s="49" t="e">
        <f t="shared" si="13"/>
        <v>#DIV/0!</v>
      </c>
    </row>
    <row r="898" customHeight="1" spans="1:5">
      <c r="A898" s="54" t="s">
        <v>1161</v>
      </c>
      <c r="B898" s="55">
        <v>25000</v>
      </c>
      <c r="C898" s="55">
        <v>25000</v>
      </c>
      <c r="D898" s="55">
        <v>16200</v>
      </c>
      <c r="E898" s="49">
        <f t="shared" si="13"/>
        <v>64.8</v>
      </c>
    </row>
    <row r="899" customHeight="1" spans="1:5">
      <c r="A899" s="54" t="s">
        <v>1162</v>
      </c>
      <c r="B899" s="55">
        <v>9844</v>
      </c>
      <c r="C899" s="55">
        <v>9844</v>
      </c>
      <c r="D899" s="55">
        <v>10317</v>
      </c>
      <c r="E899" s="49">
        <f t="shared" si="13"/>
        <v>104.804957334417</v>
      </c>
    </row>
    <row r="900" customHeight="1" spans="1:5">
      <c r="A900" s="54" t="s">
        <v>1163</v>
      </c>
      <c r="B900" s="55">
        <v>2647</v>
      </c>
      <c r="C900" s="55">
        <v>2647</v>
      </c>
      <c r="D900" s="55">
        <v>2775</v>
      </c>
      <c r="E900" s="49">
        <f t="shared" si="13"/>
        <v>104.835663014734</v>
      </c>
    </row>
    <row r="901" customHeight="1" spans="1:5">
      <c r="A901" s="54" t="s">
        <v>1164</v>
      </c>
      <c r="B901" s="55">
        <v>6095</v>
      </c>
      <c r="C901" s="55">
        <v>6095</v>
      </c>
      <c r="D901" s="55">
        <v>6387</v>
      </c>
      <c r="E901" s="49">
        <f t="shared" ref="E901:E964" si="14">D901/C901*100</f>
        <v>104.790812141099</v>
      </c>
    </row>
    <row r="902" customHeight="1" spans="1:5">
      <c r="A902" s="54" t="s">
        <v>1165</v>
      </c>
      <c r="B902" s="55">
        <v>1102</v>
      </c>
      <c r="C902" s="55">
        <v>1102</v>
      </c>
      <c r="D902" s="55">
        <v>1155</v>
      </c>
      <c r="E902" s="49">
        <f t="shared" si="14"/>
        <v>104.80943738657</v>
      </c>
    </row>
    <row r="903" customHeight="1" spans="1:5">
      <c r="A903" s="54" t="s">
        <v>1166</v>
      </c>
      <c r="B903" s="55"/>
      <c r="C903" s="55"/>
      <c r="D903" s="55"/>
      <c r="E903" s="49" t="e">
        <f t="shared" si="14"/>
        <v>#DIV/0!</v>
      </c>
    </row>
    <row r="904" customHeight="1" spans="1:5">
      <c r="A904" s="54" t="s">
        <v>1167</v>
      </c>
      <c r="B904" s="55"/>
      <c r="C904" s="55"/>
      <c r="D904" s="55"/>
      <c r="E904" s="49" t="e">
        <f t="shared" si="14"/>
        <v>#DIV/0!</v>
      </c>
    </row>
    <row r="905" customHeight="1" spans="1:5">
      <c r="A905" s="54" t="s">
        <v>459</v>
      </c>
      <c r="B905" s="55"/>
      <c r="C905" s="55"/>
      <c r="D905" s="55"/>
      <c r="E905" s="49" t="e">
        <f t="shared" si="14"/>
        <v>#DIV/0!</v>
      </c>
    </row>
    <row r="906" customHeight="1" spans="1:5">
      <c r="A906" s="54" t="s">
        <v>460</v>
      </c>
      <c r="B906" s="55"/>
      <c r="C906" s="55"/>
      <c r="D906" s="55"/>
      <c r="E906" s="49" t="e">
        <f t="shared" si="14"/>
        <v>#DIV/0!</v>
      </c>
    </row>
    <row r="907" customHeight="1" spans="1:5">
      <c r="A907" s="54" t="s">
        <v>461</v>
      </c>
      <c r="B907" s="55"/>
      <c r="C907" s="55"/>
      <c r="D907" s="55"/>
      <c r="E907" s="49" t="e">
        <f t="shared" si="14"/>
        <v>#DIV/0!</v>
      </c>
    </row>
    <row r="908" customHeight="1" spans="1:5">
      <c r="A908" s="54" t="s">
        <v>1153</v>
      </c>
      <c r="B908" s="55"/>
      <c r="C908" s="55"/>
      <c r="D908" s="55"/>
      <c r="E908" s="49" t="e">
        <f t="shared" si="14"/>
        <v>#DIV/0!</v>
      </c>
    </row>
    <row r="909" customHeight="1" spans="1:5">
      <c r="A909" s="54" t="s">
        <v>1168</v>
      </c>
      <c r="B909" s="55"/>
      <c r="C909" s="55"/>
      <c r="D909" s="55"/>
      <c r="E909" s="49" t="e">
        <f t="shared" si="14"/>
        <v>#DIV/0!</v>
      </c>
    </row>
    <row r="910" customHeight="1" spans="1:5">
      <c r="A910" s="54" t="s">
        <v>1169</v>
      </c>
      <c r="B910" s="55"/>
      <c r="C910" s="55"/>
      <c r="D910" s="55"/>
      <c r="E910" s="49" t="e">
        <f t="shared" si="14"/>
        <v>#DIV/0!</v>
      </c>
    </row>
    <row r="911" customHeight="1" spans="1:5">
      <c r="A911" s="54" t="s">
        <v>1170</v>
      </c>
      <c r="B911" s="55">
        <v>242</v>
      </c>
      <c r="C911" s="55">
        <v>242</v>
      </c>
      <c r="D911" s="55">
        <v>1052</v>
      </c>
      <c r="E911" s="49">
        <f t="shared" si="14"/>
        <v>434.710743801653</v>
      </c>
    </row>
    <row r="912" customHeight="1" spans="1:5">
      <c r="A912" s="54" t="s">
        <v>1171</v>
      </c>
      <c r="B912" s="55">
        <v>0</v>
      </c>
      <c r="C912" s="55">
        <v>0</v>
      </c>
      <c r="D912" s="55"/>
      <c r="E912" s="49" t="e">
        <f t="shared" si="14"/>
        <v>#DIV/0!</v>
      </c>
    </row>
    <row r="913" customHeight="1" spans="1:5">
      <c r="A913" s="54" t="s">
        <v>1172</v>
      </c>
      <c r="B913" s="55">
        <v>0</v>
      </c>
      <c r="C913" s="55">
        <v>0</v>
      </c>
      <c r="D913" s="55"/>
      <c r="E913" s="49" t="e">
        <f t="shared" si="14"/>
        <v>#DIV/0!</v>
      </c>
    </row>
    <row r="914" customHeight="1" spans="1:5">
      <c r="A914" s="54" t="s">
        <v>1173</v>
      </c>
      <c r="B914" s="55">
        <v>184</v>
      </c>
      <c r="C914" s="55">
        <v>184</v>
      </c>
      <c r="D914" s="55">
        <v>192</v>
      </c>
      <c r="E914" s="49">
        <f t="shared" si="14"/>
        <v>104.347826086957</v>
      </c>
    </row>
    <row r="915" customHeight="1" spans="1:5">
      <c r="A915" s="54" t="s">
        <v>1174</v>
      </c>
      <c r="B915" s="55">
        <v>58</v>
      </c>
      <c r="C915" s="55">
        <v>58</v>
      </c>
      <c r="D915" s="55">
        <v>860</v>
      </c>
      <c r="E915" s="49">
        <f t="shared" si="14"/>
        <v>1482.75862068966</v>
      </c>
    </row>
    <row r="916" customHeight="1" spans="1:5">
      <c r="A916" s="54" t="s">
        <v>1175</v>
      </c>
      <c r="B916" s="55">
        <v>4089</v>
      </c>
      <c r="C916" s="55">
        <v>4089</v>
      </c>
      <c r="D916" s="55">
        <v>3390</v>
      </c>
      <c r="E916" s="49">
        <f t="shared" si="14"/>
        <v>82.9053558327219</v>
      </c>
    </row>
    <row r="917" customHeight="1" spans="1:5">
      <c r="A917" s="54" t="s">
        <v>1176</v>
      </c>
      <c r="B917" s="55">
        <v>2000</v>
      </c>
      <c r="C917" s="55">
        <v>2000</v>
      </c>
      <c r="D917" s="55">
        <v>2000</v>
      </c>
      <c r="E917" s="49">
        <f t="shared" si="14"/>
        <v>100</v>
      </c>
    </row>
    <row r="918" customHeight="1" spans="1:5">
      <c r="A918" s="54" t="s">
        <v>1177</v>
      </c>
      <c r="B918" s="55">
        <v>2089</v>
      </c>
      <c r="C918" s="55">
        <v>2089</v>
      </c>
      <c r="D918" s="55">
        <v>1390</v>
      </c>
      <c r="E918" s="49">
        <f t="shared" si="14"/>
        <v>66.5390138822403</v>
      </c>
    </row>
    <row r="919" customHeight="1" spans="1:5">
      <c r="A919" s="54" t="s">
        <v>1178</v>
      </c>
      <c r="B919" s="55">
        <v>12200</v>
      </c>
      <c r="C919" s="55">
        <v>12200</v>
      </c>
      <c r="D919" s="55">
        <v>12800</v>
      </c>
      <c r="E919" s="49">
        <f t="shared" si="14"/>
        <v>104.918032786885</v>
      </c>
    </row>
    <row r="920" customHeight="1" spans="1:5">
      <c r="A920" s="54" t="s">
        <v>1179</v>
      </c>
      <c r="B920" s="55">
        <v>0</v>
      </c>
      <c r="C920" s="55">
        <v>0</v>
      </c>
      <c r="D920" s="55"/>
      <c r="E920" s="49" t="e">
        <f t="shared" si="14"/>
        <v>#DIV/0!</v>
      </c>
    </row>
    <row r="921" customHeight="1" spans="1:5">
      <c r="A921" s="54" t="s">
        <v>459</v>
      </c>
      <c r="B921" s="55">
        <v>0</v>
      </c>
      <c r="C921" s="55">
        <v>0</v>
      </c>
      <c r="D921" s="55"/>
      <c r="E921" s="49" t="e">
        <f t="shared" si="14"/>
        <v>#DIV/0!</v>
      </c>
    </row>
    <row r="922" customHeight="1" spans="1:5">
      <c r="A922" s="54" t="s">
        <v>460</v>
      </c>
      <c r="B922" s="55">
        <v>0</v>
      </c>
      <c r="C922" s="55">
        <v>0</v>
      </c>
      <c r="D922" s="55"/>
      <c r="E922" s="49" t="e">
        <f t="shared" si="14"/>
        <v>#DIV/0!</v>
      </c>
    </row>
    <row r="923" customHeight="1" spans="1:5">
      <c r="A923" s="54" t="s">
        <v>461</v>
      </c>
      <c r="B923" s="55">
        <v>0</v>
      </c>
      <c r="C923" s="55">
        <v>0</v>
      </c>
      <c r="D923" s="55"/>
      <c r="E923" s="49" t="e">
        <f t="shared" si="14"/>
        <v>#DIV/0!</v>
      </c>
    </row>
    <row r="924" customHeight="1" spans="1:5">
      <c r="A924" s="54" t="s">
        <v>1180</v>
      </c>
      <c r="B924" s="55">
        <v>0</v>
      </c>
      <c r="C924" s="55">
        <v>0</v>
      </c>
      <c r="D924" s="55"/>
      <c r="E924" s="49" t="e">
        <f t="shared" si="14"/>
        <v>#DIV/0!</v>
      </c>
    </row>
    <row r="925" customHeight="1" spans="1:5">
      <c r="A925" s="54" t="s">
        <v>1181</v>
      </c>
      <c r="B925" s="55">
        <v>0</v>
      </c>
      <c r="C925" s="55">
        <v>0</v>
      </c>
      <c r="D925" s="55"/>
      <c r="E925" s="49" t="e">
        <f t="shared" si="14"/>
        <v>#DIV/0!</v>
      </c>
    </row>
    <row r="926" customHeight="1" spans="1:5">
      <c r="A926" s="54" t="s">
        <v>1182</v>
      </c>
      <c r="B926" s="55">
        <v>0</v>
      </c>
      <c r="C926" s="55">
        <v>0</v>
      </c>
      <c r="D926" s="55"/>
      <c r="E926" s="49" t="e">
        <f t="shared" si="14"/>
        <v>#DIV/0!</v>
      </c>
    </row>
    <row r="927" customHeight="1" spans="1:5">
      <c r="A927" s="54" t="s">
        <v>1183</v>
      </c>
      <c r="B927" s="55">
        <v>0</v>
      </c>
      <c r="C927" s="55">
        <v>0</v>
      </c>
      <c r="D927" s="55"/>
      <c r="E927" s="49" t="e">
        <f t="shared" si="14"/>
        <v>#DIV/0!</v>
      </c>
    </row>
    <row r="928" customHeight="1" spans="1:5">
      <c r="A928" s="54" t="s">
        <v>1184</v>
      </c>
      <c r="B928" s="55">
        <v>0</v>
      </c>
      <c r="C928" s="55">
        <v>0</v>
      </c>
      <c r="D928" s="55"/>
      <c r="E928" s="49" t="e">
        <f t="shared" si="14"/>
        <v>#DIV/0!</v>
      </c>
    </row>
    <row r="929" customHeight="1" spans="1:5">
      <c r="A929" s="54" t="s">
        <v>1185</v>
      </c>
      <c r="B929" s="55">
        <v>0</v>
      </c>
      <c r="C929" s="55">
        <v>0</v>
      </c>
      <c r="D929" s="55"/>
      <c r="E929" s="49" t="e">
        <f t="shared" si="14"/>
        <v>#DIV/0!</v>
      </c>
    </row>
    <row r="930" customHeight="1" spans="1:5">
      <c r="A930" s="54" t="s">
        <v>1186</v>
      </c>
      <c r="B930" s="55">
        <v>0</v>
      </c>
      <c r="C930" s="55">
        <v>0</v>
      </c>
      <c r="D930" s="55"/>
      <c r="E930" s="49" t="e">
        <f t="shared" si="14"/>
        <v>#DIV/0!</v>
      </c>
    </row>
    <row r="931" customHeight="1" spans="1:5">
      <c r="A931" s="54" t="s">
        <v>459</v>
      </c>
      <c r="B931" s="55">
        <v>0</v>
      </c>
      <c r="C931" s="55">
        <v>0</v>
      </c>
      <c r="D931" s="55"/>
      <c r="E931" s="49" t="e">
        <f t="shared" si="14"/>
        <v>#DIV/0!</v>
      </c>
    </row>
    <row r="932" customHeight="1" spans="1:5">
      <c r="A932" s="54" t="s">
        <v>460</v>
      </c>
      <c r="B932" s="55">
        <v>0</v>
      </c>
      <c r="C932" s="55">
        <v>0</v>
      </c>
      <c r="D932" s="55"/>
      <c r="E932" s="49" t="e">
        <f t="shared" si="14"/>
        <v>#DIV/0!</v>
      </c>
    </row>
    <row r="933" customHeight="1" spans="1:5">
      <c r="A933" s="54" t="s">
        <v>461</v>
      </c>
      <c r="B933" s="55">
        <v>0</v>
      </c>
      <c r="C933" s="55">
        <v>0</v>
      </c>
      <c r="D933" s="55"/>
      <c r="E933" s="49" t="e">
        <f t="shared" si="14"/>
        <v>#DIV/0!</v>
      </c>
    </row>
    <row r="934" customHeight="1" spans="1:5">
      <c r="A934" s="54" t="s">
        <v>1187</v>
      </c>
      <c r="B934" s="55">
        <v>0</v>
      </c>
      <c r="C934" s="55">
        <v>0</v>
      </c>
      <c r="D934" s="55"/>
      <c r="E934" s="49" t="e">
        <f t="shared" si="14"/>
        <v>#DIV/0!</v>
      </c>
    </row>
    <row r="935" customHeight="1" spans="1:5">
      <c r="A935" s="54" t="s">
        <v>1188</v>
      </c>
      <c r="B935" s="55">
        <v>0</v>
      </c>
      <c r="C935" s="55">
        <v>0</v>
      </c>
      <c r="D935" s="55"/>
      <c r="E935" s="49" t="e">
        <f t="shared" si="14"/>
        <v>#DIV/0!</v>
      </c>
    </row>
    <row r="936" customHeight="1" spans="1:5">
      <c r="A936" s="54" t="s">
        <v>1189</v>
      </c>
      <c r="B936" s="55">
        <v>0</v>
      </c>
      <c r="C936" s="55">
        <v>0</v>
      </c>
      <c r="D936" s="55"/>
      <c r="E936" s="49" t="e">
        <f t="shared" si="14"/>
        <v>#DIV/0!</v>
      </c>
    </row>
    <row r="937" customHeight="1" spans="1:5">
      <c r="A937" s="54" t="s">
        <v>1190</v>
      </c>
      <c r="B937" s="55">
        <v>0</v>
      </c>
      <c r="C937" s="55">
        <v>0</v>
      </c>
      <c r="D937" s="55"/>
      <c r="E937" s="49" t="e">
        <f t="shared" si="14"/>
        <v>#DIV/0!</v>
      </c>
    </row>
    <row r="938" customHeight="1" spans="1:5">
      <c r="A938" s="54" t="s">
        <v>1191</v>
      </c>
      <c r="B938" s="55">
        <v>0</v>
      </c>
      <c r="C938" s="55">
        <v>0</v>
      </c>
      <c r="D938" s="55"/>
      <c r="E938" s="49" t="e">
        <f t="shared" si="14"/>
        <v>#DIV/0!</v>
      </c>
    </row>
    <row r="939" customHeight="1" spans="1:5">
      <c r="A939" s="54" t="s">
        <v>1192</v>
      </c>
      <c r="B939" s="55">
        <v>0</v>
      </c>
      <c r="C939" s="55">
        <v>0</v>
      </c>
      <c r="D939" s="55"/>
      <c r="E939" s="49" t="e">
        <f t="shared" si="14"/>
        <v>#DIV/0!</v>
      </c>
    </row>
    <row r="940" customHeight="1" spans="1:5">
      <c r="A940" s="54" t="s">
        <v>1193</v>
      </c>
      <c r="B940" s="55">
        <v>0</v>
      </c>
      <c r="C940" s="55">
        <v>0</v>
      </c>
      <c r="D940" s="55"/>
      <c r="E940" s="49" t="e">
        <f t="shared" si="14"/>
        <v>#DIV/0!</v>
      </c>
    </row>
    <row r="941" customHeight="1" spans="1:5">
      <c r="A941" s="54" t="s">
        <v>1194</v>
      </c>
      <c r="B941" s="55">
        <v>0</v>
      </c>
      <c r="C941" s="55">
        <v>0</v>
      </c>
      <c r="D941" s="55"/>
      <c r="E941" s="49" t="e">
        <f t="shared" si="14"/>
        <v>#DIV/0!</v>
      </c>
    </row>
    <row r="942" customHeight="1" spans="1:5">
      <c r="A942" s="54" t="s">
        <v>1195</v>
      </c>
      <c r="B942" s="55">
        <v>0</v>
      </c>
      <c r="C942" s="55">
        <v>0</v>
      </c>
      <c r="D942" s="55"/>
      <c r="E942" s="49" t="e">
        <f t="shared" si="14"/>
        <v>#DIV/0!</v>
      </c>
    </row>
    <row r="943" customHeight="1" spans="1:5">
      <c r="A943" s="54" t="s">
        <v>1196</v>
      </c>
      <c r="B943" s="55">
        <v>0</v>
      </c>
      <c r="C943" s="55">
        <v>0</v>
      </c>
      <c r="D943" s="55"/>
      <c r="E943" s="49" t="e">
        <f t="shared" si="14"/>
        <v>#DIV/0!</v>
      </c>
    </row>
    <row r="944" customHeight="1" spans="1:5">
      <c r="A944" s="54" t="s">
        <v>1197</v>
      </c>
      <c r="B944" s="55">
        <v>0</v>
      </c>
      <c r="C944" s="55">
        <v>0</v>
      </c>
      <c r="D944" s="55"/>
      <c r="E944" s="49" t="e">
        <f t="shared" si="14"/>
        <v>#DIV/0!</v>
      </c>
    </row>
    <row r="945" customHeight="1" spans="1:5">
      <c r="A945" s="54" t="s">
        <v>1198</v>
      </c>
      <c r="B945" s="55">
        <v>0</v>
      </c>
      <c r="C945" s="55">
        <v>0</v>
      </c>
      <c r="D945" s="55"/>
      <c r="E945" s="49" t="e">
        <f t="shared" si="14"/>
        <v>#DIV/0!</v>
      </c>
    </row>
    <row r="946" customHeight="1" spans="1:5">
      <c r="A946" s="54" t="s">
        <v>1199</v>
      </c>
      <c r="B946" s="55">
        <v>92</v>
      </c>
      <c r="C946" s="55">
        <v>92</v>
      </c>
      <c r="D946" s="55">
        <v>96</v>
      </c>
      <c r="E946" s="49">
        <f t="shared" si="14"/>
        <v>104.347826086957</v>
      </c>
    </row>
    <row r="947" customHeight="1" spans="1:5">
      <c r="A947" s="54" t="s">
        <v>459</v>
      </c>
      <c r="B947" s="55">
        <v>0</v>
      </c>
      <c r="C947" s="55">
        <v>0</v>
      </c>
      <c r="D947" s="55"/>
      <c r="E947" s="49" t="e">
        <f t="shared" si="14"/>
        <v>#DIV/0!</v>
      </c>
    </row>
    <row r="948" customHeight="1" spans="1:5">
      <c r="A948" s="54" t="s">
        <v>460</v>
      </c>
      <c r="B948" s="55">
        <v>0</v>
      </c>
      <c r="C948" s="55">
        <v>0</v>
      </c>
      <c r="D948" s="55"/>
      <c r="E948" s="49" t="e">
        <f t="shared" si="14"/>
        <v>#DIV/0!</v>
      </c>
    </row>
    <row r="949" customHeight="1" spans="1:5">
      <c r="A949" s="54" t="s">
        <v>461</v>
      </c>
      <c r="B949" s="55">
        <v>0</v>
      </c>
      <c r="C949" s="55">
        <v>0</v>
      </c>
      <c r="D949" s="55"/>
      <c r="E949" s="49" t="e">
        <f t="shared" si="14"/>
        <v>#DIV/0!</v>
      </c>
    </row>
    <row r="950" customHeight="1" spans="1:5">
      <c r="A950" s="54" t="s">
        <v>1200</v>
      </c>
      <c r="B950" s="55">
        <v>92</v>
      </c>
      <c r="C950" s="55">
        <v>92</v>
      </c>
      <c r="D950" s="55">
        <v>96</v>
      </c>
      <c r="E950" s="49">
        <f t="shared" si="14"/>
        <v>104.347826086957</v>
      </c>
    </row>
    <row r="951" customHeight="1" spans="1:5">
      <c r="A951" s="54" t="s">
        <v>1201</v>
      </c>
      <c r="B951" s="55">
        <v>3063</v>
      </c>
      <c r="C951" s="55">
        <v>3063</v>
      </c>
      <c r="D951" s="55">
        <v>3213</v>
      </c>
      <c r="E951" s="49">
        <f t="shared" si="14"/>
        <v>104.897159647405</v>
      </c>
    </row>
    <row r="952" customHeight="1" spans="1:5">
      <c r="A952" s="54" t="s">
        <v>459</v>
      </c>
      <c r="B952" s="55">
        <v>0</v>
      </c>
      <c r="C952" s="55">
        <v>0</v>
      </c>
      <c r="D952" s="55"/>
      <c r="E952" s="49" t="e">
        <f t="shared" si="14"/>
        <v>#DIV/0!</v>
      </c>
    </row>
    <row r="953" customHeight="1" spans="1:5">
      <c r="A953" s="54" t="s">
        <v>460</v>
      </c>
      <c r="B953" s="55">
        <v>0</v>
      </c>
      <c r="C953" s="55">
        <v>0</v>
      </c>
      <c r="D953" s="55"/>
      <c r="E953" s="49" t="e">
        <f t="shared" si="14"/>
        <v>#DIV/0!</v>
      </c>
    </row>
    <row r="954" customHeight="1" spans="1:5">
      <c r="A954" s="54" t="s">
        <v>461</v>
      </c>
      <c r="B954" s="55">
        <v>0</v>
      </c>
      <c r="C954" s="55">
        <v>0</v>
      </c>
      <c r="D954" s="55"/>
      <c r="E954" s="49" t="e">
        <f t="shared" si="14"/>
        <v>#DIV/0!</v>
      </c>
    </row>
    <row r="955" customHeight="1" spans="1:5">
      <c r="A955" s="54" t="s">
        <v>1202</v>
      </c>
      <c r="B955" s="55">
        <v>0</v>
      </c>
      <c r="C955" s="55">
        <v>0</v>
      </c>
      <c r="D955" s="55"/>
      <c r="E955" s="49" t="e">
        <f t="shared" si="14"/>
        <v>#DIV/0!</v>
      </c>
    </row>
    <row r="956" customHeight="1" spans="1:5">
      <c r="A956" s="54" t="s">
        <v>1203</v>
      </c>
      <c r="B956" s="55">
        <v>0</v>
      </c>
      <c r="C956" s="55">
        <v>0</v>
      </c>
      <c r="D956" s="55"/>
      <c r="E956" s="49" t="e">
        <f t="shared" si="14"/>
        <v>#DIV/0!</v>
      </c>
    </row>
    <row r="957" customHeight="1" spans="1:5">
      <c r="A957" s="54" t="s">
        <v>1204</v>
      </c>
      <c r="B957" s="55">
        <v>0</v>
      </c>
      <c r="C957" s="55">
        <v>0</v>
      </c>
      <c r="D957" s="55"/>
      <c r="E957" s="49" t="e">
        <f t="shared" si="14"/>
        <v>#DIV/0!</v>
      </c>
    </row>
    <row r="958" customHeight="1" spans="1:5">
      <c r="A958" s="54" t="s">
        <v>1205</v>
      </c>
      <c r="B958" s="55">
        <v>0</v>
      </c>
      <c r="C958" s="55">
        <v>0</v>
      </c>
      <c r="D958" s="55"/>
      <c r="E958" s="49" t="e">
        <f t="shared" si="14"/>
        <v>#DIV/0!</v>
      </c>
    </row>
    <row r="959" customHeight="1" spans="1:5">
      <c r="A959" s="54" t="s">
        <v>1206</v>
      </c>
      <c r="B959" s="55">
        <v>0</v>
      </c>
      <c r="C959" s="55">
        <v>0</v>
      </c>
      <c r="D959" s="55"/>
      <c r="E959" s="49" t="e">
        <f t="shared" si="14"/>
        <v>#DIV/0!</v>
      </c>
    </row>
    <row r="960" customHeight="1" spans="1:5">
      <c r="A960" s="54" t="s">
        <v>1207</v>
      </c>
      <c r="B960" s="55">
        <v>3063</v>
      </c>
      <c r="C960" s="55">
        <v>3063</v>
      </c>
      <c r="D960" s="55">
        <v>3213</v>
      </c>
      <c r="E960" s="49">
        <f t="shared" si="14"/>
        <v>104.897159647405</v>
      </c>
    </row>
    <row r="961" customHeight="1" spans="1:5">
      <c r="A961" s="54" t="s">
        <v>1208</v>
      </c>
      <c r="B961" s="55">
        <v>0</v>
      </c>
      <c r="C961" s="55">
        <v>0</v>
      </c>
      <c r="D961" s="55"/>
      <c r="E961" s="49" t="e">
        <f t="shared" si="14"/>
        <v>#DIV/0!</v>
      </c>
    </row>
    <row r="962" customHeight="1" spans="1:5">
      <c r="A962" s="54" t="s">
        <v>1153</v>
      </c>
      <c r="B962" s="55">
        <v>0</v>
      </c>
      <c r="C962" s="55">
        <v>0</v>
      </c>
      <c r="D962" s="55"/>
      <c r="E962" s="49" t="e">
        <f t="shared" si="14"/>
        <v>#DIV/0!</v>
      </c>
    </row>
    <row r="963" customHeight="1" spans="1:5">
      <c r="A963" s="54" t="s">
        <v>1209</v>
      </c>
      <c r="B963" s="55">
        <v>0</v>
      </c>
      <c r="C963" s="55">
        <v>0</v>
      </c>
      <c r="D963" s="55"/>
      <c r="E963" s="49" t="e">
        <f t="shared" si="14"/>
        <v>#DIV/0!</v>
      </c>
    </row>
    <row r="964" customHeight="1" spans="1:5">
      <c r="A964" s="54" t="s">
        <v>1210</v>
      </c>
      <c r="B964" s="55">
        <v>0</v>
      </c>
      <c r="C964" s="55">
        <v>0</v>
      </c>
      <c r="D964" s="55"/>
      <c r="E964" s="49" t="e">
        <f t="shared" si="14"/>
        <v>#DIV/0!</v>
      </c>
    </row>
    <row r="965" customHeight="1" spans="1:5">
      <c r="A965" s="54" t="s">
        <v>1211</v>
      </c>
      <c r="B965" s="55">
        <v>1450</v>
      </c>
      <c r="C965" s="55">
        <v>1450</v>
      </c>
      <c r="D965" s="55">
        <v>1521</v>
      </c>
      <c r="E965" s="49">
        <f t="shared" ref="E965:E1028" si="15">D965/C965*100</f>
        <v>104.896551724138</v>
      </c>
    </row>
    <row r="966" customHeight="1" spans="1:5">
      <c r="A966" s="54" t="s">
        <v>459</v>
      </c>
      <c r="B966" s="55">
        <v>716</v>
      </c>
      <c r="C966" s="55">
        <v>716</v>
      </c>
      <c r="D966" s="55">
        <v>751</v>
      </c>
      <c r="E966" s="49">
        <f t="shared" si="15"/>
        <v>104.888268156425</v>
      </c>
    </row>
    <row r="967" customHeight="1" spans="1:5">
      <c r="A967" s="54" t="s">
        <v>460</v>
      </c>
      <c r="B967" s="55">
        <v>185</v>
      </c>
      <c r="C967" s="55">
        <v>185</v>
      </c>
      <c r="D967" s="55">
        <v>194</v>
      </c>
      <c r="E967" s="49">
        <f t="shared" si="15"/>
        <v>104.864864864865</v>
      </c>
    </row>
    <row r="968" customHeight="1" spans="1:5">
      <c r="A968" s="54" t="s">
        <v>461</v>
      </c>
      <c r="B968" s="55">
        <v>0</v>
      </c>
      <c r="C968" s="55">
        <v>0</v>
      </c>
      <c r="D968" s="55"/>
      <c r="E968" s="49" t="e">
        <f t="shared" si="15"/>
        <v>#DIV/0!</v>
      </c>
    </row>
    <row r="969" customHeight="1" spans="1:5">
      <c r="A969" s="54" t="s">
        <v>1212</v>
      </c>
      <c r="B969" s="55">
        <v>0</v>
      </c>
      <c r="C969" s="55">
        <v>0</v>
      </c>
      <c r="D969" s="55"/>
      <c r="E969" s="49" t="e">
        <f t="shared" si="15"/>
        <v>#DIV/0!</v>
      </c>
    </row>
    <row r="970" customHeight="1" spans="1:5">
      <c r="A970" s="54" t="s">
        <v>1213</v>
      </c>
      <c r="B970" s="55">
        <v>341</v>
      </c>
      <c r="C970" s="55">
        <v>341</v>
      </c>
      <c r="D970" s="55">
        <v>358</v>
      </c>
      <c r="E970" s="49">
        <f t="shared" si="15"/>
        <v>104.985337243402</v>
      </c>
    </row>
    <row r="971" customHeight="1" spans="1:5">
      <c r="A971" s="54" t="s">
        <v>1214</v>
      </c>
      <c r="B971" s="55">
        <v>0</v>
      </c>
      <c r="C971" s="55">
        <v>0</v>
      </c>
      <c r="D971" s="55"/>
      <c r="E971" s="49" t="e">
        <f t="shared" si="15"/>
        <v>#DIV/0!</v>
      </c>
    </row>
    <row r="972" customHeight="1" spans="1:5">
      <c r="A972" s="54" t="s">
        <v>1215</v>
      </c>
      <c r="B972" s="55">
        <v>0</v>
      </c>
      <c r="C972" s="55">
        <v>0</v>
      </c>
      <c r="D972" s="55"/>
      <c r="E972" s="49" t="e">
        <f t="shared" si="15"/>
        <v>#DIV/0!</v>
      </c>
    </row>
    <row r="973" customHeight="1" spans="1:5">
      <c r="A973" s="54" t="s">
        <v>1216</v>
      </c>
      <c r="B973" s="55">
        <v>208</v>
      </c>
      <c r="C973" s="55">
        <v>208</v>
      </c>
      <c r="D973" s="55">
        <v>218</v>
      </c>
      <c r="E973" s="49">
        <f t="shared" si="15"/>
        <v>104.807692307692</v>
      </c>
    </row>
    <row r="974" customHeight="1" spans="1:5">
      <c r="A974" s="54" t="s">
        <v>1217</v>
      </c>
      <c r="B974" s="55">
        <v>280</v>
      </c>
      <c r="C974" s="55">
        <v>280</v>
      </c>
      <c r="D974" s="55">
        <v>294</v>
      </c>
      <c r="E974" s="49">
        <f t="shared" si="15"/>
        <v>105</v>
      </c>
    </row>
    <row r="975" customHeight="1" spans="1:5">
      <c r="A975" s="54" t="s">
        <v>459</v>
      </c>
      <c r="B975" s="55">
        <v>0</v>
      </c>
      <c r="C975" s="55">
        <v>0</v>
      </c>
      <c r="D975" s="55"/>
      <c r="E975" s="49" t="e">
        <f t="shared" si="15"/>
        <v>#DIV/0!</v>
      </c>
    </row>
    <row r="976" customHeight="1" spans="1:5">
      <c r="A976" s="54" t="s">
        <v>460</v>
      </c>
      <c r="B976" s="55">
        <v>280</v>
      </c>
      <c r="C976" s="55">
        <v>280</v>
      </c>
      <c r="D976" s="55">
        <v>294</v>
      </c>
      <c r="E976" s="49">
        <f t="shared" si="15"/>
        <v>105</v>
      </c>
    </row>
    <row r="977" customHeight="1" spans="1:5">
      <c r="A977" s="54" t="s">
        <v>461</v>
      </c>
      <c r="B977" s="55">
        <v>0</v>
      </c>
      <c r="C977" s="55">
        <v>0</v>
      </c>
      <c r="D977" s="55"/>
      <c r="E977" s="49" t="e">
        <f t="shared" si="15"/>
        <v>#DIV/0!</v>
      </c>
    </row>
    <row r="978" customHeight="1" spans="1:5">
      <c r="A978" s="54" t="s">
        <v>1218</v>
      </c>
      <c r="B978" s="55">
        <v>0</v>
      </c>
      <c r="C978" s="55">
        <v>0</v>
      </c>
      <c r="D978" s="55"/>
      <c r="E978" s="49" t="e">
        <f t="shared" si="15"/>
        <v>#DIV/0!</v>
      </c>
    </row>
    <row r="979" customHeight="1" spans="1:5">
      <c r="A979" s="54" t="s">
        <v>1219</v>
      </c>
      <c r="B979" s="55">
        <v>0</v>
      </c>
      <c r="C979" s="55">
        <v>0</v>
      </c>
      <c r="D979" s="55"/>
      <c r="E979" s="49" t="e">
        <f t="shared" si="15"/>
        <v>#DIV/0!</v>
      </c>
    </row>
    <row r="980" customHeight="1" spans="1:5">
      <c r="A980" s="54" t="s">
        <v>1220</v>
      </c>
      <c r="B980" s="55">
        <v>0</v>
      </c>
      <c r="C980" s="55">
        <v>0</v>
      </c>
      <c r="D980" s="55"/>
      <c r="E980" s="49" t="e">
        <f t="shared" si="15"/>
        <v>#DIV/0!</v>
      </c>
    </row>
    <row r="981" customHeight="1" spans="1:5">
      <c r="A981" s="54" t="s">
        <v>1221</v>
      </c>
      <c r="B981" s="55">
        <v>7315</v>
      </c>
      <c r="C981" s="55">
        <v>7315</v>
      </c>
      <c r="D981" s="55">
        <v>7676</v>
      </c>
      <c r="E981" s="49">
        <f t="shared" si="15"/>
        <v>104.935064935065</v>
      </c>
    </row>
    <row r="982" customHeight="1" spans="1:5">
      <c r="A982" s="54" t="s">
        <v>459</v>
      </c>
      <c r="B982" s="55">
        <v>0</v>
      </c>
      <c r="C982" s="55">
        <v>0</v>
      </c>
      <c r="D982" s="55"/>
      <c r="E982" s="49" t="e">
        <f t="shared" si="15"/>
        <v>#DIV/0!</v>
      </c>
    </row>
    <row r="983" customHeight="1" spans="1:5">
      <c r="A983" s="54" t="s">
        <v>460</v>
      </c>
      <c r="B983" s="55">
        <v>0</v>
      </c>
      <c r="C983" s="55">
        <v>0</v>
      </c>
      <c r="D983" s="55"/>
      <c r="E983" s="49" t="e">
        <f t="shared" si="15"/>
        <v>#DIV/0!</v>
      </c>
    </row>
    <row r="984" customHeight="1" spans="1:5">
      <c r="A984" s="54" t="s">
        <v>461</v>
      </c>
      <c r="B984" s="55">
        <v>0</v>
      </c>
      <c r="C984" s="55">
        <v>0</v>
      </c>
      <c r="D984" s="55"/>
      <c r="E984" s="49" t="e">
        <f t="shared" si="15"/>
        <v>#DIV/0!</v>
      </c>
    </row>
    <row r="985" customHeight="1" spans="1:5">
      <c r="A985" s="54" t="s">
        <v>1222</v>
      </c>
      <c r="B985" s="55">
        <v>0</v>
      </c>
      <c r="C985" s="55">
        <v>0</v>
      </c>
      <c r="D985" s="55"/>
      <c r="E985" s="49" t="e">
        <f t="shared" si="15"/>
        <v>#DIV/0!</v>
      </c>
    </row>
    <row r="986" customHeight="1" spans="1:5">
      <c r="A986" s="54" t="s">
        <v>1223</v>
      </c>
      <c r="B986" s="55">
        <v>35</v>
      </c>
      <c r="C986" s="55">
        <v>35</v>
      </c>
      <c r="D986" s="55">
        <v>37</v>
      </c>
      <c r="E986" s="49">
        <f t="shared" si="15"/>
        <v>105.714285714286</v>
      </c>
    </row>
    <row r="987" customHeight="1" spans="1:5">
      <c r="A987" s="54" t="s">
        <v>1224</v>
      </c>
      <c r="B987" s="55">
        <v>7280</v>
      </c>
      <c r="C987" s="55">
        <v>7280</v>
      </c>
      <c r="D987" s="55">
        <v>7639</v>
      </c>
      <c r="E987" s="49">
        <f t="shared" si="15"/>
        <v>104.931318681319</v>
      </c>
    </row>
    <row r="988" customHeight="1" spans="1:5">
      <c r="A988" s="54" t="s">
        <v>1225</v>
      </c>
      <c r="B988" s="55">
        <v>0</v>
      </c>
      <c r="C988" s="55">
        <v>0</v>
      </c>
      <c r="D988" s="55"/>
      <c r="E988" s="49" t="e">
        <f t="shared" si="15"/>
        <v>#DIV/0!</v>
      </c>
    </row>
    <row r="989" customHeight="1" spans="1:5">
      <c r="A989" s="54" t="s">
        <v>1226</v>
      </c>
      <c r="B989" s="55">
        <v>0</v>
      </c>
      <c r="C989" s="55">
        <v>0</v>
      </c>
      <c r="D989" s="55"/>
      <c r="E989" s="49" t="e">
        <f t="shared" si="15"/>
        <v>#DIV/0!</v>
      </c>
    </row>
    <row r="990" customHeight="1" spans="1:5">
      <c r="A990" s="54" t="s">
        <v>1227</v>
      </c>
      <c r="B990" s="55">
        <v>0</v>
      </c>
      <c r="C990" s="55">
        <v>0</v>
      </c>
      <c r="D990" s="55"/>
      <c r="E990" s="49" t="e">
        <f t="shared" si="15"/>
        <v>#DIV/0!</v>
      </c>
    </row>
    <row r="991" customHeight="1" spans="1:5">
      <c r="A991" s="54" t="s">
        <v>1228</v>
      </c>
      <c r="B991" s="55">
        <v>0</v>
      </c>
      <c r="C991" s="55">
        <v>0</v>
      </c>
      <c r="D991" s="55"/>
      <c r="E991" s="49" t="e">
        <f t="shared" si="15"/>
        <v>#DIV/0!</v>
      </c>
    </row>
    <row r="992" customHeight="1" spans="1:5">
      <c r="A992" s="54" t="s">
        <v>1229</v>
      </c>
      <c r="B992" s="55">
        <v>0</v>
      </c>
      <c r="C992" s="55">
        <v>0</v>
      </c>
      <c r="D992" s="55"/>
      <c r="E992" s="49" t="e">
        <f t="shared" si="15"/>
        <v>#DIV/0!</v>
      </c>
    </row>
    <row r="993" customHeight="1" spans="1:5">
      <c r="A993" s="54" t="s">
        <v>1230</v>
      </c>
      <c r="B993" s="55">
        <v>0</v>
      </c>
      <c r="C993" s="55">
        <v>0</v>
      </c>
      <c r="D993" s="55"/>
      <c r="E993" s="49" t="e">
        <f t="shared" si="15"/>
        <v>#DIV/0!</v>
      </c>
    </row>
    <row r="994" customHeight="1" spans="1:5">
      <c r="A994" s="54" t="s">
        <v>1231</v>
      </c>
      <c r="B994" s="55">
        <v>0</v>
      </c>
      <c r="C994" s="55">
        <v>0</v>
      </c>
      <c r="D994" s="55"/>
      <c r="E994" s="49" t="e">
        <f t="shared" si="15"/>
        <v>#DIV/0!</v>
      </c>
    </row>
    <row r="995" customHeight="1" spans="1:5">
      <c r="A995" s="54" t="s">
        <v>1232</v>
      </c>
      <c r="B995" s="55">
        <v>13408</v>
      </c>
      <c r="C995" s="55">
        <v>11208</v>
      </c>
      <c r="D995" s="55">
        <v>12000</v>
      </c>
      <c r="E995" s="49">
        <f t="shared" si="15"/>
        <v>107.066381156317</v>
      </c>
    </row>
    <row r="996" customHeight="1" spans="1:5">
      <c r="A996" s="54" t="s">
        <v>1233</v>
      </c>
      <c r="B996" s="55">
        <v>4207</v>
      </c>
      <c r="C996" s="55">
        <v>4207</v>
      </c>
      <c r="D996" s="55">
        <v>4388</v>
      </c>
      <c r="E996" s="49">
        <f t="shared" si="15"/>
        <v>104.302353220822</v>
      </c>
    </row>
    <row r="997" customHeight="1" spans="1:5">
      <c r="A997" s="54" t="s">
        <v>459</v>
      </c>
      <c r="B997" s="55">
        <v>7</v>
      </c>
      <c r="C997" s="55">
        <v>7</v>
      </c>
      <c r="D997" s="55">
        <v>8</v>
      </c>
      <c r="E997" s="49">
        <f t="shared" si="15"/>
        <v>114.285714285714</v>
      </c>
    </row>
    <row r="998" customHeight="1" spans="1:5">
      <c r="A998" s="54" t="s">
        <v>460</v>
      </c>
      <c r="B998" s="55">
        <v>0</v>
      </c>
      <c r="C998" s="55">
        <v>0</v>
      </c>
      <c r="D998" s="55"/>
      <c r="E998" s="49" t="e">
        <f t="shared" si="15"/>
        <v>#DIV/0!</v>
      </c>
    </row>
    <row r="999" customHeight="1" spans="1:5">
      <c r="A999" s="54" t="s">
        <v>461</v>
      </c>
      <c r="B999" s="55">
        <v>0</v>
      </c>
      <c r="C999" s="55">
        <v>0</v>
      </c>
      <c r="D999" s="55"/>
      <c r="E999" s="49" t="e">
        <f t="shared" si="15"/>
        <v>#DIV/0!</v>
      </c>
    </row>
    <row r="1000" customHeight="1" spans="1:5">
      <c r="A1000" s="54" t="s">
        <v>1234</v>
      </c>
      <c r="B1000" s="55">
        <v>190</v>
      </c>
      <c r="C1000" s="55">
        <v>190</v>
      </c>
      <c r="D1000" s="55">
        <v>198</v>
      </c>
      <c r="E1000" s="49">
        <f t="shared" si="15"/>
        <v>104.210526315789</v>
      </c>
    </row>
    <row r="1001" customHeight="1" spans="1:5">
      <c r="A1001" s="54" t="s">
        <v>1235</v>
      </c>
      <c r="B1001" s="55">
        <v>0</v>
      </c>
      <c r="C1001" s="55">
        <v>0</v>
      </c>
      <c r="D1001" s="55"/>
      <c r="E1001" s="49" t="e">
        <f t="shared" si="15"/>
        <v>#DIV/0!</v>
      </c>
    </row>
    <row r="1002" customHeight="1" spans="1:5">
      <c r="A1002" s="54" t="s">
        <v>1236</v>
      </c>
      <c r="B1002" s="55">
        <v>0</v>
      </c>
      <c r="C1002" s="55">
        <v>0</v>
      </c>
      <c r="D1002" s="55"/>
      <c r="E1002" s="49" t="e">
        <f t="shared" si="15"/>
        <v>#DIV/0!</v>
      </c>
    </row>
    <row r="1003" customHeight="1" spans="1:5">
      <c r="A1003" s="54" t="s">
        <v>1237</v>
      </c>
      <c r="B1003" s="55">
        <v>0</v>
      </c>
      <c r="C1003" s="55">
        <v>0</v>
      </c>
      <c r="D1003" s="55"/>
      <c r="E1003" s="49" t="e">
        <f t="shared" si="15"/>
        <v>#DIV/0!</v>
      </c>
    </row>
    <row r="1004" customHeight="1" spans="1:5">
      <c r="A1004" s="54" t="s">
        <v>468</v>
      </c>
      <c r="B1004" s="55">
        <v>0</v>
      </c>
      <c r="C1004" s="55">
        <v>0</v>
      </c>
      <c r="D1004" s="55"/>
      <c r="E1004" s="49" t="e">
        <f t="shared" si="15"/>
        <v>#DIV/0!</v>
      </c>
    </row>
    <row r="1005" customHeight="1" spans="1:5">
      <c r="A1005" s="54" t="s">
        <v>1238</v>
      </c>
      <c r="B1005" s="55">
        <v>4010</v>
      </c>
      <c r="C1005" s="55">
        <v>4010</v>
      </c>
      <c r="D1005" s="55">
        <v>4182</v>
      </c>
      <c r="E1005" s="49">
        <f t="shared" si="15"/>
        <v>104.28927680798</v>
      </c>
    </row>
    <row r="1006" customHeight="1" spans="1:5">
      <c r="A1006" s="54" t="s">
        <v>1239</v>
      </c>
      <c r="B1006" s="55">
        <v>4705</v>
      </c>
      <c r="C1006" s="55">
        <v>4705</v>
      </c>
      <c r="D1006" s="55">
        <v>4908</v>
      </c>
      <c r="E1006" s="49">
        <f t="shared" si="15"/>
        <v>104.314558979809</v>
      </c>
    </row>
    <row r="1007" customHeight="1" spans="1:5">
      <c r="A1007" s="54" t="s">
        <v>459</v>
      </c>
      <c r="B1007" s="55">
        <v>852</v>
      </c>
      <c r="C1007" s="55">
        <v>852</v>
      </c>
      <c r="D1007" s="55">
        <v>889</v>
      </c>
      <c r="E1007" s="49">
        <f t="shared" si="15"/>
        <v>104.342723004695</v>
      </c>
    </row>
    <row r="1008" customHeight="1" spans="1:5">
      <c r="A1008" s="54" t="s">
        <v>460</v>
      </c>
      <c r="B1008" s="55">
        <v>385</v>
      </c>
      <c r="C1008" s="55">
        <v>385</v>
      </c>
      <c r="D1008" s="55">
        <v>402</v>
      </c>
      <c r="E1008" s="49">
        <f t="shared" si="15"/>
        <v>104.415584415584</v>
      </c>
    </row>
    <row r="1009" customHeight="1" spans="1:5">
      <c r="A1009" s="54" t="s">
        <v>461</v>
      </c>
      <c r="B1009" s="55">
        <v>0</v>
      </c>
      <c r="C1009" s="55">
        <v>0</v>
      </c>
      <c r="D1009" s="55"/>
      <c r="E1009" s="49" t="e">
        <f t="shared" si="15"/>
        <v>#DIV/0!</v>
      </c>
    </row>
    <row r="1010" customHeight="1" spans="1:5">
      <c r="A1010" s="54" t="s">
        <v>1240</v>
      </c>
      <c r="B1010" s="55">
        <v>0</v>
      </c>
      <c r="C1010" s="55">
        <v>0</v>
      </c>
      <c r="D1010" s="55"/>
      <c r="E1010" s="49" t="e">
        <f t="shared" si="15"/>
        <v>#DIV/0!</v>
      </c>
    </row>
    <row r="1011" customHeight="1" spans="1:5">
      <c r="A1011" s="54" t="s">
        <v>1241</v>
      </c>
      <c r="B1011" s="55">
        <v>0</v>
      </c>
      <c r="C1011" s="55">
        <v>0</v>
      </c>
      <c r="D1011" s="55"/>
      <c r="E1011" s="49" t="e">
        <f t="shared" si="15"/>
        <v>#DIV/0!</v>
      </c>
    </row>
    <row r="1012" customHeight="1" spans="1:5">
      <c r="A1012" s="54" t="s">
        <v>1242</v>
      </c>
      <c r="B1012" s="55">
        <v>3468</v>
      </c>
      <c r="C1012" s="55">
        <v>3468</v>
      </c>
      <c r="D1012" s="55">
        <v>3617</v>
      </c>
      <c r="E1012" s="49">
        <f t="shared" si="15"/>
        <v>104.296424452134</v>
      </c>
    </row>
    <row r="1013" customHeight="1" spans="1:5">
      <c r="A1013" s="54" t="s">
        <v>1243</v>
      </c>
      <c r="B1013" s="55">
        <v>1850</v>
      </c>
      <c r="C1013" s="55">
        <v>1850</v>
      </c>
      <c r="D1013" s="55">
        <v>1929</v>
      </c>
      <c r="E1013" s="49">
        <f t="shared" si="15"/>
        <v>104.27027027027</v>
      </c>
    </row>
    <row r="1014" customHeight="1" spans="1:5">
      <c r="A1014" s="54" t="s">
        <v>459</v>
      </c>
      <c r="B1014" s="55">
        <v>0</v>
      </c>
      <c r="C1014" s="55">
        <v>0</v>
      </c>
      <c r="D1014" s="55"/>
      <c r="E1014" s="49" t="e">
        <f t="shared" si="15"/>
        <v>#DIV/0!</v>
      </c>
    </row>
    <row r="1015" customHeight="1" spans="1:5">
      <c r="A1015" s="54" t="s">
        <v>460</v>
      </c>
      <c r="B1015" s="55">
        <v>0</v>
      </c>
      <c r="C1015" s="55">
        <v>0</v>
      </c>
      <c r="D1015" s="55"/>
      <c r="E1015" s="49" t="e">
        <f t="shared" si="15"/>
        <v>#DIV/0!</v>
      </c>
    </row>
    <row r="1016" customHeight="1" spans="1:5">
      <c r="A1016" s="54" t="s">
        <v>461</v>
      </c>
      <c r="B1016" s="55">
        <v>0</v>
      </c>
      <c r="C1016" s="55">
        <v>0</v>
      </c>
      <c r="D1016" s="55"/>
      <c r="E1016" s="49" t="e">
        <f t="shared" si="15"/>
        <v>#DIV/0!</v>
      </c>
    </row>
    <row r="1017" customHeight="1" spans="1:5">
      <c r="A1017" s="54" t="s">
        <v>1244</v>
      </c>
      <c r="B1017" s="55">
        <v>0</v>
      </c>
      <c r="C1017" s="55">
        <v>0</v>
      </c>
      <c r="D1017" s="55"/>
      <c r="E1017" s="49" t="e">
        <f t="shared" si="15"/>
        <v>#DIV/0!</v>
      </c>
    </row>
    <row r="1018" customHeight="1" spans="1:5">
      <c r="A1018" s="54" t="s">
        <v>1245</v>
      </c>
      <c r="B1018" s="55">
        <v>1850</v>
      </c>
      <c r="C1018" s="55">
        <v>1850</v>
      </c>
      <c r="D1018" s="55">
        <v>1929</v>
      </c>
      <c r="E1018" s="49">
        <f t="shared" si="15"/>
        <v>104.27027027027</v>
      </c>
    </row>
    <row r="1019" customHeight="1" spans="1:5">
      <c r="A1019" s="54" t="s">
        <v>1246</v>
      </c>
      <c r="B1019" s="55">
        <v>2646</v>
      </c>
      <c r="C1019" s="55">
        <v>446</v>
      </c>
      <c r="D1019" s="55">
        <v>775</v>
      </c>
      <c r="E1019" s="49">
        <f t="shared" si="15"/>
        <v>173.766816143498</v>
      </c>
    </row>
    <row r="1020" customHeight="1" spans="1:5">
      <c r="A1020" s="54" t="s">
        <v>1247</v>
      </c>
      <c r="B1020" s="55">
        <v>0</v>
      </c>
      <c r="C1020" s="55">
        <v>0</v>
      </c>
      <c r="D1020" s="55"/>
      <c r="E1020" s="49" t="e">
        <f t="shared" si="15"/>
        <v>#DIV/0!</v>
      </c>
    </row>
    <row r="1021" customHeight="1" spans="1:5">
      <c r="A1021" s="54" t="s">
        <v>1248</v>
      </c>
      <c r="B1021" s="55">
        <v>2646</v>
      </c>
      <c r="C1021" s="55">
        <v>446</v>
      </c>
      <c r="D1021" s="55">
        <v>775</v>
      </c>
      <c r="E1021" s="49">
        <f t="shared" si="15"/>
        <v>173.766816143498</v>
      </c>
    </row>
    <row r="1022" customHeight="1" spans="1:5">
      <c r="A1022" s="54" t="s">
        <v>1249</v>
      </c>
      <c r="B1022" s="55">
        <v>607</v>
      </c>
      <c r="C1022" s="55">
        <v>607</v>
      </c>
      <c r="D1022" s="55">
        <v>700</v>
      </c>
      <c r="E1022" s="49">
        <f t="shared" si="15"/>
        <v>115.321252059308</v>
      </c>
    </row>
    <row r="1023" customHeight="1" spans="1:5">
      <c r="A1023" s="54" t="s">
        <v>1250</v>
      </c>
      <c r="B1023" s="55">
        <v>50</v>
      </c>
      <c r="C1023" s="55">
        <v>50</v>
      </c>
      <c r="D1023" s="55">
        <v>58</v>
      </c>
      <c r="E1023" s="49">
        <f t="shared" si="15"/>
        <v>116</v>
      </c>
    </row>
    <row r="1024" customHeight="1" spans="1:5">
      <c r="A1024" s="54" t="s">
        <v>459</v>
      </c>
      <c r="B1024" s="55">
        <v>0</v>
      </c>
      <c r="C1024" s="55">
        <v>0</v>
      </c>
      <c r="D1024" s="55"/>
      <c r="E1024" s="49" t="e">
        <f t="shared" si="15"/>
        <v>#DIV/0!</v>
      </c>
    </row>
    <row r="1025" customHeight="1" spans="1:5">
      <c r="A1025" s="54" t="s">
        <v>460</v>
      </c>
      <c r="B1025" s="55">
        <v>50</v>
      </c>
      <c r="C1025" s="55">
        <v>50</v>
      </c>
      <c r="D1025" s="55">
        <v>58</v>
      </c>
      <c r="E1025" s="49">
        <f t="shared" si="15"/>
        <v>116</v>
      </c>
    </row>
    <row r="1026" customHeight="1" spans="1:5">
      <c r="A1026" s="54" t="s">
        <v>461</v>
      </c>
      <c r="B1026" s="55">
        <v>0</v>
      </c>
      <c r="C1026" s="55">
        <v>0</v>
      </c>
      <c r="D1026" s="55"/>
      <c r="E1026" s="49" t="e">
        <f t="shared" si="15"/>
        <v>#DIV/0!</v>
      </c>
    </row>
    <row r="1027" customHeight="1" spans="1:5">
      <c r="A1027" s="54" t="s">
        <v>1251</v>
      </c>
      <c r="B1027" s="55">
        <v>0</v>
      </c>
      <c r="C1027" s="55">
        <v>0</v>
      </c>
      <c r="D1027" s="55"/>
      <c r="E1027" s="49" t="e">
        <f t="shared" si="15"/>
        <v>#DIV/0!</v>
      </c>
    </row>
    <row r="1028" customHeight="1" spans="1:5">
      <c r="A1028" s="54" t="s">
        <v>468</v>
      </c>
      <c r="B1028" s="55">
        <v>0</v>
      </c>
      <c r="C1028" s="55">
        <v>0</v>
      </c>
      <c r="D1028" s="55"/>
      <c r="E1028" s="49" t="e">
        <f t="shared" si="15"/>
        <v>#DIV/0!</v>
      </c>
    </row>
    <row r="1029" customHeight="1" spans="1:5">
      <c r="A1029" s="54" t="s">
        <v>1252</v>
      </c>
      <c r="B1029" s="55">
        <v>0</v>
      </c>
      <c r="C1029" s="55">
        <v>0</v>
      </c>
      <c r="D1029" s="55"/>
      <c r="E1029" s="49" t="e">
        <f t="shared" ref="E1029:E1092" si="16">D1029/C1029*100</f>
        <v>#DIV/0!</v>
      </c>
    </row>
    <row r="1030" customHeight="1" spans="1:5">
      <c r="A1030" s="54" t="s">
        <v>1253</v>
      </c>
      <c r="B1030" s="55">
        <v>70</v>
      </c>
      <c r="C1030" s="55">
        <v>70</v>
      </c>
      <c r="D1030" s="55">
        <v>81</v>
      </c>
      <c r="E1030" s="49">
        <f t="shared" si="16"/>
        <v>115.714285714286</v>
      </c>
    </row>
    <row r="1031" customHeight="1" spans="1:5">
      <c r="A1031" s="54" t="s">
        <v>1254</v>
      </c>
      <c r="B1031" s="55">
        <v>0</v>
      </c>
      <c r="C1031" s="55">
        <v>0</v>
      </c>
      <c r="D1031" s="55"/>
      <c r="E1031" s="49" t="e">
        <f t="shared" si="16"/>
        <v>#DIV/0!</v>
      </c>
    </row>
    <row r="1032" customHeight="1" spans="1:5">
      <c r="A1032" s="54" t="s">
        <v>1255</v>
      </c>
      <c r="B1032" s="55">
        <v>0</v>
      </c>
      <c r="C1032" s="55">
        <v>0</v>
      </c>
      <c r="D1032" s="55"/>
      <c r="E1032" s="49" t="e">
        <f t="shared" si="16"/>
        <v>#DIV/0!</v>
      </c>
    </row>
    <row r="1033" customHeight="1" spans="1:5">
      <c r="A1033" s="54" t="s">
        <v>1256</v>
      </c>
      <c r="B1033" s="55">
        <v>0</v>
      </c>
      <c r="C1033" s="55">
        <v>0</v>
      </c>
      <c r="D1033" s="55"/>
      <c r="E1033" s="49" t="e">
        <f t="shared" si="16"/>
        <v>#DIV/0!</v>
      </c>
    </row>
    <row r="1034" customHeight="1" spans="1:5">
      <c r="A1034" s="54" t="s">
        <v>1257</v>
      </c>
      <c r="B1034" s="55">
        <v>0</v>
      </c>
      <c r="C1034" s="55">
        <v>0</v>
      </c>
      <c r="D1034" s="55"/>
      <c r="E1034" s="49" t="e">
        <f t="shared" si="16"/>
        <v>#DIV/0!</v>
      </c>
    </row>
    <row r="1035" customHeight="1" spans="1:5">
      <c r="A1035" s="54" t="s">
        <v>1258</v>
      </c>
      <c r="B1035" s="55">
        <v>0</v>
      </c>
      <c r="C1035" s="55">
        <v>0</v>
      </c>
      <c r="D1035" s="55"/>
      <c r="E1035" s="49" t="e">
        <f t="shared" si="16"/>
        <v>#DIV/0!</v>
      </c>
    </row>
    <row r="1036" customHeight="1" spans="1:5">
      <c r="A1036" s="54" t="s">
        <v>1259</v>
      </c>
      <c r="B1036" s="55">
        <v>0</v>
      </c>
      <c r="C1036" s="55">
        <v>0</v>
      </c>
      <c r="D1036" s="55"/>
      <c r="E1036" s="49" t="e">
        <f t="shared" si="16"/>
        <v>#DIV/0!</v>
      </c>
    </row>
    <row r="1037" customHeight="1" spans="1:5">
      <c r="A1037" s="54" t="s">
        <v>1260</v>
      </c>
      <c r="B1037" s="55">
        <v>0</v>
      </c>
      <c r="C1037" s="55">
        <v>0</v>
      </c>
      <c r="D1037" s="55"/>
      <c r="E1037" s="49" t="e">
        <f t="shared" si="16"/>
        <v>#DIV/0!</v>
      </c>
    </row>
    <row r="1038" customHeight="1" spans="1:5">
      <c r="A1038" s="54" t="s">
        <v>1261</v>
      </c>
      <c r="B1038" s="55">
        <v>0</v>
      </c>
      <c r="C1038" s="55">
        <v>0</v>
      </c>
      <c r="D1038" s="55"/>
      <c r="E1038" s="49" t="e">
        <f t="shared" si="16"/>
        <v>#DIV/0!</v>
      </c>
    </row>
    <row r="1039" customHeight="1" spans="1:5">
      <c r="A1039" s="54" t="s">
        <v>1262</v>
      </c>
      <c r="B1039" s="55">
        <v>70</v>
      </c>
      <c r="C1039" s="55">
        <v>70</v>
      </c>
      <c r="D1039" s="55">
        <v>81</v>
      </c>
      <c r="E1039" s="49">
        <f t="shared" si="16"/>
        <v>115.714285714286</v>
      </c>
    </row>
    <row r="1040" customHeight="1" spans="1:5">
      <c r="A1040" s="54" t="s">
        <v>1263</v>
      </c>
      <c r="B1040" s="55">
        <v>0</v>
      </c>
      <c r="C1040" s="55">
        <v>0</v>
      </c>
      <c r="D1040" s="55"/>
      <c r="E1040" s="49" t="e">
        <f t="shared" si="16"/>
        <v>#DIV/0!</v>
      </c>
    </row>
    <row r="1041" customHeight="1" spans="1:5">
      <c r="A1041" s="54" t="s">
        <v>1264</v>
      </c>
      <c r="B1041" s="55">
        <v>0</v>
      </c>
      <c r="C1041" s="55">
        <v>0</v>
      </c>
      <c r="D1041" s="55"/>
      <c r="E1041" s="49" t="e">
        <f t="shared" si="16"/>
        <v>#DIV/0!</v>
      </c>
    </row>
    <row r="1042" customHeight="1" spans="1:5">
      <c r="A1042" s="54" t="s">
        <v>1265</v>
      </c>
      <c r="B1042" s="55">
        <v>0</v>
      </c>
      <c r="C1042" s="55">
        <v>0</v>
      </c>
      <c r="D1042" s="55"/>
      <c r="E1042" s="49" t="e">
        <f t="shared" si="16"/>
        <v>#DIV/0!</v>
      </c>
    </row>
    <row r="1043" customHeight="1" spans="1:5">
      <c r="A1043" s="54" t="s">
        <v>1266</v>
      </c>
      <c r="B1043" s="55">
        <v>0</v>
      </c>
      <c r="C1043" s="55">
        <v>0</v>
      </c>
      <c r="D1043" s="55"/>
      <c r="E1043" s="49" t="e">
        <f t="shared" si="16"/>
        <v>#DIV/0!</v>
      </c>
    </row>
    <row r="1044" customHeight="1" spans="1:5">
      <c r="A1044" s="54" t="s">
        <v>1267</v>
      </c>
      <c r="B1044" s="55">
        <v>0</v>
      </c>
      <c r="C1044" s="55">
        <v>0</v>
      </c>
      <c r="D1044" s="55"/>
      <c r="E1044" s="49" t="e">
        <f t="shared" si="16"/>
        <v>#DIV/0!</v>
      </c>
    </row>
    <row r="1045" customHeight="1" spans="1:5">
      <c r="A1045" s="54" t="s">
        <v>1268</v>
      </c>
      <c r="B1045" s="55">
        <v>0</v>
      </c>
      <c r="C1045" s="55">
        <v>0</v>
      </c>
      <c r="D1045" s="55"/>
      <c r="E1045" s="49" t="e">
        <f t="shared" si="16"/>
        <v>#DIV/0!</v>
      </c>
    </row>
    <row r="1046" customHeight="1" spans="1:5">
      <c r="A1046" s="54" t="s">
        <v>1269</v>
      </c>
      <c r="B1046" s="55">
        <v>0</v>
      </c>
      <c r="C1046" s="55">
        <v>0</v>
      </c>
      <c r="D1046" s="55"/>
      <c r="E1046" s="49" t="e">
        <f t="shared" si="16"/>
        <v>#DIV/0!</v>
      </c>
    </row>
    <row r="1047" customHeight="1" spans="1:5">
      <c r="A1047" s="54" t="s">
        <v>1270</v>
      </c>
      <c r="B1047" s="55">
        <v>0</v>
      </c>
      <c r="C1047" s="55">
        <v>0</v>
      </c>
      <c r="D1047" s="55"/>
      <c r="E1047" s="49" t="e">
        <f t="shared" si="16"/>
        <v>#DIV/0!</v>
      </c>
    </row>
    <row r="1048" customHeight="1" spans="1:5">
      <c r="A1048" s="54" t="s">
        <v>1271</v>
      </c>
      <c r="B1048" s="55">
        <v>0</v>
      </c>
      <c r="C1048" s="55">
        <v>0</v>
      </c>
      <c r="D1048" s="55"/>
      <c r="E1048" s="49" t="e">
        <f t="shared" si="16"/>
        <v>#DIV/0!</v>
      </c>
    </row>
    <row r="1049" customHeight="1" spans="1:5">
      <c r="A1049" s="54" t="s">
        <v>1272</v>
      </c>
      <c r="B1049" s="55">
        <v>487</v>
      </c>
      <c r="C1049" s="55">
        <v>487</v>
      </c>
      <c r="D1049" s="55">
        <v>561</v>
      </c>
      <c r="E1049" s="49">
        <f t="shared" si="16"/>
        <v>115.195071868583</v>
      </c>
    </row>
    <row r="1050" customHeight="1" spans="1:5">
      <c r="A1050" s="54" t="s">
        <v>1273</v>
      </c>
      <c r="B1050" s="55">
        <v>487</v>
      </c>
      <c r="C1050" s="55">
        <v>487</v>
      </c>
      <c r="D1050" s="55">
        <v>561</v>
      </c>
      <c r="E1050" s="49">
        <f t="shared" si="16"/>
        <v>115.195071868583</v>
      </c>
    </row>
    <row r="1051" customHeight="1" spans="1:5">
      <c r="A1051" s="54" t="s">
        <v>1274</v>
      </c>
      <c r="B1051" s="55">
        <v>1005</v>
      </c>
      <c r="C1051" s="55">
        <v>1005</v>
      </c>
      <c r="D1051" s="55">
        <v>1055</v>
      </c>
      <c r="E1051" s="49">
        <f t="shared" si="16"/>
        <v>104.975124378109</v>
      </c>
    </row>
    <row r="1052" customHeight="1" spans="1:5">
      <c r="A1052" s="54" t="s">
        <v>1275</v>
      </c>
      <c r="B1052" s="55">
        <v>0</v>
      </c>
      <c r="C1052" s="55">
        <v>0</v>
      </c>
      <c r="D1052" s="55"/>
      <c r="E1052" s="49" t="e">
        <f t="shared" si="16"/>
        <v>#DIV/0!</v>
      </c>
    </row>
    <row r="1053" customHeight="1" spans="1:5">
      <c r="A1053" s="54" t="s">
        <v>1276</v>
      </c>
      <c r="B1053" s="55">
        <v>0</v>
      </c>
      <c r="C1053" s="55">
        <v>0</v>
      </c>
      <c r="D1053" s="55"/>
      <c r="E1053" s="49" t="e">
        <f t="shared" si="16"/>
        <v>#DIV/0!</v>
      </c>
    </row>
    <row r="1054" customHeight="1" spans="1:5">
      <c r="A1054" s="54" t="s">
        <v>1277</v>
      </c>
      <c r="B1054" s="55">
        <v>0</v>
      </c>
      <c r="C1054" s="55">
        <v>0</v>
      </c>
      <c r="D1054" s="55"/>
      <c r="E1054" s="49" t="e">
        <f t="shared" si="16"/>
        <v>#DIV/0!</v>
      </c>
    </row>
    <row r="1055" customHeight="1" spans="1:5">
      <c r="A1055" s="54" t="s">
        <v>1278</v>
      </c>
      <c r="B1055" s="55">
        <v>910</v>
      </c>
      <c r="C1055" s="55">
        <v>910</v>
      </c>
      <c r="D1055" s="55">
        <v>955</v>
      </c>
      <c r="E1055" s="49">
        <f t="shared" si="16"/>
        <v>104.945054945055</v>
      </c>
    </row>
    <row r="1056" customHeight="1" spans="1:5">
      <c r="A1056" s="54" t="s">
        <v>1279</v>
      </c>
      <c r="B1056" s="55">
        <v>0</v>
      </c>
      <c r="C1056" s="55">
        <v>0</v>
      </c>
      <c r="D1056" s="55"/>
      <c r="E1056" s="49" t="e">
        <f t="shared" si="16"/>
        <v>#DIV/0!</v>
      </c>
    </row>
    <row r="1057" customHeight="1" spans="1:5">
      <c r="A1057" s="54" t="s">
        <v>1014</v>
      </c>
      <c r="B1057" s="55">
        <v>0</v>
      </c>
      <c r="C1057" s="55">
        <v>0</v>
      </c>
      <c r="D1057" s="55"/>
      <c r="E1057" s="49" t="e">
        <f t="shared" si="16"/>
        <v>#DIV/0!</v>
      </c>
    </row>
    <row r="1058" customHeight="1" spans="1:5">
      <c r="A1058" s="54" t="s">
        <v>1280</v>
      </c>
      <c r="B1058" s="55">
        <v>0</v>
      </c>
      <c r="C1058" s="55">
        <v>0</v>
      </c>
      <c r="D1058" s="55"/>
      <c r="E1058" s="49" t="e">
        <f t="shared" si="16"/>
        <v>#DIV/0!</v>
      </c>
    </row>
    <row r="1059" customHeight="1" spans="1:5">
      <c r="A1059" s="54" t="s">
        <v>1281</v>
      </c>
      <c r="B1059" s="55">
        <v>0</v>
      </c>
      <c r="C1059" s="55">
        <v>0</v>
      </c>
      <c r="D1059" s="55"/>
      <c r="E1059" s="49" t="e">
        <f t="shared" si="16"/>
        <v>#DIV/0!</v>
      </c>
    </row>
    <row r="1060" customHeight="1" spans="1:5">
      <c r="A1060" s="54" t="s">
        <v>1282</v>
      </c>
      <c r="B1060" s="55">
        <v>95</v>
      </c>
      <c r="C1060" s="55">
        <v>95</v>
      </c>
      <c r="D1060" s="55">
        <v>100</v>
      </c>
      <c r="E1060" s="49">
        <f t="shared" si="16"/>
        <v>105.263157894737</v>
      </c>
    </row>
    <row r="1061" customHeight="1" spans="1:5">
      <c r="A1061" s="54" t="s">
        <v>1283</v>
      </c>
      <c r="B1061" s="55">
        <v>24763</v>
      </c>
      <c r="C1061" s="55">
        <v>19763</v>
      </c>
      <c r="D1061" s="55">
        <v>20000</v>
      </c>
      <c r="E1061" s="49">
        <f t="shared" si="16"/>
        <v>101.199210646157</v>
      </c>
    </row>
    <row r="1062" customHeight="1" spans="1:5">
      <c r="A1062" s="54" t="s">
        <v>1284</v>
      </c>
      <c r="B1062" s="55">
        <v>22157</v>
      </c>
      <c r="C1062" s="55">
        <v>17157</v>
      </c>
      <c r="D1062" s="55">
        <v>17256</v>
      </c>
      <c r="E1062" s="49">
        <f t="shared" si="16"/>
        <v>100.577023955237</v>
      </c>
    </row>
    <row r="1063" customHeight="1" spans="1:5">
      <c r="A1063" s="54" t="s">
        <v>459</v>
      </c>
      <c r="B1063" s="55">
        <v>2676</v>
      </c>
      <c r="C1063" s="55">
        <v>2676</v>
      </c>
      <c r="D1063" s="55">
        <v>2817</v>
      </c>
      <c r="E1063" s="49">
        <f t="shared" si="16"/>
        <v>105.269058295964</v>
      </c>
    </row>
    <row r="1064" customHeight="1" spans="1:5">
      <c r="A1064" s="54" t="s">
        <v>460</v>
      </c>
      <c r="B1064" s="55">
        <v>0</v>
      </c>
      <c r="C1064" s="55">
        <v>0</v>
      </c>
      <c r="D1064" s="55"/>
      <c r="E1064" s="49" t="e">
        <f t="shared" si="16"/>
        <v>#DIV/0!</v>
      </c>
    </row>
    <row r="1065" customHeight="1" spans="1:5">
      <c r="A1065" s="54" t="s">
        <v>461</v>
      </c>
      <c r="B1065" s="55">
        <v>0</v>
      </c>
      <c r="C1065" s="55">
        <v>0</v>
      </c>
      <c r="D1065" s="55"/>
      <c r="E1065" s="49" t="e">
        <f t="shared" si="16"/>
        <v>#DIV/0!</v>
      </c>
    </row>
    <row r="1066" customHeight="1" spans="1:5">
      <c r="A1066" s="54" t="s">
        <v>1285</v>
      </c>
      <c r="B1066" s="55">
        <v>0</v>
      </c>
      <c r="C1066" s="55">
        <v>0</v>
      </c>
      <c r="D1066" s="55"/>
      <c r="E1066" s="49" t="e">
        <f t="shared" si="16"/>
        <v>#DIV/0!</v>
      </c>
    </row>
    <row r="1067" customHeight="1" spans="1:5">
      <c r="A1067" s="54" t="s">
        <v>1286</v>
      </c>
      <c r="B1067" s="55">
        <v>150</v>
      </c>
      <c r="C1067" s="55">
        <v>150</v>
      </c>
      <c r="D1067" s="55">
        <v>158</v>
      </c>
      <c r="E1067" s="49">
        <f t="shared" si="16"/>
        <v>105.333333333333</v>
      </c>
    </row>
    <row r="1068" customHeight="1" spans="1:5">
      <c r="A1068" s="54" t="s">
        <v>1287</v>
      </c>
      <c r="B1068" s="55">
        <v>0</v>
      </c>
      <c r="C1068" s="55">
        <v>0</v>
      </c>
      <c r="D1068" s="55"/>
      <c r="E1068" s="49" t="e">
        <f t="shared" si="16"/>
        <v>#DIV/0!</v>
      </c>
    </row>
    <row r="1069" customHeight="1" spans="1:5">
      <c r="A1069" s="54" t="s">
        <v>1288</v>
      </c>
      <c r="B1069" s="55">
        <v>0</v>
      </c>
      <c r="C1069" s="55">
        <v>0</v>
      </c>
      <c r="D1069" s="55"/>
      <c r="E1069" s="49" t="e">
        <f t="shared" si="16"/>
        <v>#DIV/0!</v>
      </c>
    </row>
    <row r="1070" customHeight="1" spans="1:5">
      <c r="A1070" s="54" t="s">
        <v>1289</v>
      </c>
      <c r="B1070" s="55">
        <v>485</v>
      </c>
      <c r="C1070" s="55">
        <v>485</v>
      </c>
      <c r="D1070" s="55">
        <v>511</v>
      </c>
      <c r="E1070" s="49">
        <f t="shared" si="16"/>
        <v>105.360824742268</v>
      </c>
    </row>
    <row r="1071" customHeight="1" spans="1:5">
      <c r="A1071" s="54" t="s">
        <v>1290</v>
      </c>
      <c r="B1071" s="55">
        <v>0</v>
      </c>
      <c r="C1071" s="55">
        <v>0</v>
      </c>
      <c r="D1071" s="55"/>
      <c r="E1071" s="49" t="e">
        <f t="shared" si="16"/>
        <v>#DIV/0!</v>
      </c>
    </row>
    <row r="1072" customHeight="1" spans="1:5">
      <c r="A1072" s="54" t="s">
        <v>1291</v>
      </c>
      <c r="B1072" s="55">
        <v>0</v>
      </c>
      <c r="C1072" s="55">
        <v>0</v>
      </c>
      <c r="D1072" s="55"/>
      <c r="E1072" s="49" t="e">
        <f t="shared" si="16"/>
        <v>#DIV/0!</v>
      </c>
    </row>
    <row r="1073" customHeight="1" spans="1:5">
      <c r="A1073" s="54" t="s">
        <v>1292</v>
      </c>
      <c r="B1073" s="55">
        <v>0</v>
      </c>
      <c r="C1073" s="55">
        <v>0</v>
      </c>
      <c r="D1073" s="55"/>
      <c r="E1073" s="49" t="e">
        <f t="shared" si="16"/>
        <v>#DIV/0!</v>
      </c>
    </row>
    <row r="1074" customHeight="1" spans="1:5">
      <c r="A1074" s="54" t="s">
        <v>1293</v>
      </c>
      <c r="B1074" s="55">
        <v>0</v>
      </c>
      <c r="C1074" s="55">
        <v>0</v>
      </c>
      <c r="D1074" s="55"/>
      <c r="E1074" s="49" t="e">
        <f t="shared" si="16"/>
        <v>#DIV/0!</v>
      </c>
    </row>
    <row r="1075" customHeight="1" spans="1:5">
      <c r="A1075" s="54" t="s">
        <v>1294</v>
      </c>
      <c r="B1075" s="55">
        <v>0</v>
      </c>
      <c r="C1075" s="55">
        <v>0</v>
      </c>
      <c r="D1075" s="55"/>
      <c r="E1075" s="49" t="e">
        <f t="shared" si="16"/>
        <v>#DIV/0!</v>
      </c>
    </row>
    <row r="1076" customHeight="1" spans="1:5">
      <c r="A1076" s="54" t="s">
        <v>1295</v>
      </c>
      <c r="B1076" s="55">
        <v>0</v>
      </c>
      <c r="C1076" s="55">
        <v>0</v>
      </c>
      <c r="D1076" s="55"/>
      <c r="E1076" s="49" t="e">
        <f t="shared" si="16"/>
        <v>#DIV/0!</v>
      </c>
    </row>
    <row r="1077" customHeight="1" spans="1:5">
      <c r="A1077" s="54" t="s">
        <v>1296</v>
      </c>
      <c r="B1077" s="55">
        <v>0</v>
      </c>
      <c r="C1077" s="55">
        <v>0</v>
      </c>
      <c r="D1077" s="55"/>
      <c r="E1077" s="49" t="e">
        <f t="shared" si="16"/>
        <v>#DIV/0!</v>
      </c>
    </row>
    <row r="1078" customHeight="1" spans="1:5">
      <c r="A1078" s="54" t="s">
        <v>1297</v>
      </c>
      <c r="B1078" s="55">
        <v>0</v>
      </c>
      <c r="C1078" s="55">
        <v>0</v>
      </c>
      <c r="D1078" s="55"/>
      <c r="E1078" s="49" t="e">
        <f t="shared" si="16"/>
        <v>#DIV/0!</v>
      </c>
    </row>
    <row r="1079" customHeight="1" spans="1:5">
      <c r="A1079" s="54" t="s">
        <v>1298</v>
      </c>
      <c r="B1079" s="55">
        <v>0</v>
      </c>
      <c r="C1079" s="55">
        <v>0</v>
      </c>
      <c r="D1079" s="55"/>
      <c r="E1079" s="49" t="e">
        <f t="shared" si="16"/>
        <v>#DIV/0!</v>
      </c>
    </row>
    <row r="1080" customHeight="1" spans="1:5">
      <c r="A1080" s="54" t="s">
        <v>468</v>
      </c>
      <c r="B1080" s="55">
        <v>2502</v>
      </c>
      <c r="C1080" s="55">
        <v>2502</v>
      </c>
      <c r="D1080" s="55">
        <v>2635</v>
      </c>
      <c r="E1080" s="49">
        <f t="shared" si="16"/>
        <v>105.315747402078</v>
      </c>
    </row>
    <row r="1081" customHeight="1" spans="1:5">
      <c r="A1081" s="54" t="s">
        <v>1299</v>
      </c>
      <c r="B1081" s="55">
        <v>16344</v>
      </c>
      <c r="C1081" s="55">
        <v>11344</v>
      </c>
      <c r="D1081" s="55">
        <v>11135</v>
      </c>
      <c r="E1081" s="49">
        <f t="shared" si="16"/>
        <v>98.1576163610719</v>
      </c>
    </row>
    <row r="1082" customHeight="1" spans="1:5">
      <c r="A1082" s="54" t="s">
        <v>1300</v>
      </c>
      <c r="B1082" s="55">
        <v>815</v>
      </c>
      <c r="C1082" s="55">
        <v>815</v>
      </c>
      <c r="D1082" s="55">
        <v>858</v>
      </c>
      <c r="E1082" s="49">
        <f t="shared" si="16"/>
        <v>105.276073619632</v>
      </c>
    </row>
    <row r="1083" customHeight="1" spans="1:5">
      <c r="A1083" s="54" t="s">
        <v>459</v>
      </c>
      <c r="B1083" s="55">
        <v>0</v>
      </c>
      <c r="C1083" s="55">
        <v>0</v>
      </c>
      <c r="D1083" s="55"/>
      <c r="E1083" s="49" t="e">
        <f t="shared" si="16"/>
        <v>#DIV/0!</v>
      </c>
    </row>
    <row r="1084" customHeight="1" spans="1:5">
      <c r="A1084" s="54" t="s">
        <v>460</v>
      </c>
      <c r="B1084" s="55">
        <v>0</v>
      </c>
      <c r="C1084" s="55">
        <v>0</v>
      </c>
      <c r="D1084" s="55"/>
      <c r="E1084" s="49" t="e">
        <f t="shared" si="16"/>
        <v>#DIV/0!</v>
      </c>
    </row>
    <row r="1085" customHeight="1" spans="1:5">
      <c r="A1085" s="54" t="s">
        <v>461</v>
      </c>
      <c r="B1085" s="55">
        <v>0</v>
      </c>
      <c r="C1085" s="55">
        <v>0</v>
      </c>
      <c r="D1085" s="55"/>
      <c r="E1085" s="49" t="e">
        <f t="shared" si="16"/>
        <v>#DIV/0!</v>
      </c>
    </row>
    <row r="1086" customHeight="1" spans="1:5">
      <c r="A1086" s="54" t="s">
        <v>1301</v>
      </c>
      <c r="B1086" s="55">
        <v>0</v>
      </c>
      <c r="C1086" s="55">
        <v>0</v>
      </c>
      <c r="D1086" s="55"/>
      <c r="E1086" s="49" t="e">
        <f t="shared" si="16"/>
        <v>#DIV/0!</v>
      </c>
    </row>
    <row r="1087" customHeight="1" spans="1:5">
      <c r="A1087" s="54" t="s">
        <v>1302</v>
      </c>
      <c r="B1087" s="55">
        <v>0</v>
      </c>
      <c r="C1087" s="55">
        <v>0</v>
      </c>
      <c r="D1087" s="55"/>
      <c r="E1087" s="49" t="e">
        <f t="shared" si="16"/>
        <v>#DIV/0!</v>
      </c>
    </row>
    <row r="1088" customHeight="1" spans="1:5">
      <c r="A1088" s="54" t="s">
        <v>1303</v>
      </c>
      <c r="B1088" s="55">
        <v>0</v>
      </c>
      <c r="C1088" s="55">
        <v>0</v>
      </c>
      <c r="D1088" s="55"/>
      <c r="E1088" s="49" t="e">
        <f t="shared" si="16"/>
        <v>#DIV/0!</v>
      </c>
    </row>
    <row r="1089" customHeight="1" spans="1:5">
      <c r="A1089" s="54" t="s">
        <v>1304</v>
      </c>
      <c r="B1089" s="55">
        <v>0</v>
      </c>
      <c r="C1089" s="55">
        <v>0</v>
      </c>
      <c r="D1089" s="55"/>
      <c r="E1089" s="49" t="e">
        <f t="shared" si="16"/>
        <v>#DIV/0!</v>
      </c>
    </row>
    <row r="1090" customHeight="1" spans="1:5">
      <c r="A1090" s="54" t="s">
        <v>1305</v>
      </c>
      <c r="B1090" s="55">
        <v>0</v>
      </c>
      <c r="C1090" s="55">
        <v>0</v>
      </c>
      <c r="D1090" s="55"/>
      <c r="E1090" s="49" t="e">
        <f t="shared" si="16"/>
        <v>#DIV/0!</v>
      </c>
    </row>
    <row r="1091" customHeight="1" spans="1:5">
      <c r="A1091" s="54" t="s">
        <v>1306</v>
      </c>
      <c r="B1091" s="55">
        <v>0</v>
      </c>
      <c r="C1091" s="55">
        <v>0</v>
      </c>
      <c r="D1091" s="55"/>
      <c r="E1091" s="49" t="e">
        <f t="shared" si="16"/>
        <v>#DIV/0!</v>
      </c>
    </row>
    <row r="1092" customHeight="1" spans="1:5">
      <c r="A1092" s="54" t="s">
        <v>1307</v>
      </c>
      <c r="B1092" s="55">
        <v>0</v>
      </c>
      <c r="C1092" s="55">
        <v>0</v>
      </c>
      <c r="D1092" s="55"/>
      <c r="E1092" s="49" t="e">
        <f t="shared" si="16"/>
        <v>#DIV/0!</v>
      </c>
    </row>
    <row r="1093" customHeight="1" spans="1:5">
      <c r="A1093" s="54" t="s">
        <v>1308</v>
      </c>
      <c r="B1093" s="55">
        <v>0</v>
      </c>
      <c r="C1093" s="55">
        <v>0</v>
      </c>
      <c r="D1093" s="55"/>
      <c r="E1093" s="49" t="e">
        <f t="shared" ref="E1093:E1156" si="17">D1093/C1093*100</f>
        <v>#DIV/0!</v>
      </c>
    </row>
    <row r="1094" customHeight="1" spans="1:5">
      <c r="A1094" s="54" t="s">
        <v>1309</v>
      </c>
      <c r="B1094" s="55">
        <v>0</v>
      </c>
      <c r="C1094" s="55">
        <v>0</v>
      </c>
      <c r="D1094" s="55"/>
      <c r="E1094" s="49" t="e">
        <f t="shared" si="17"/>
        <v>#DIV/0!</v>
      </c>
    </row>
    <row r="1095" customHeight="1" spans="1:5">
      <c r="A1095" s="54" t="s">
        <v>1310</v>
      </c>
      <c r="B1095" s="55">
        <v>0</v>
      </c>
      <c r="C1095" s="55">
        <v>0</v>
      </c>
      <c r="D1095" s="55"/>
      <c r="E1095" s="49" t="e">
        <f t="shared" si="17"/>
        <v>#DIV/0!</v>
      </c>
    </row>
    <row r="1096" customHeight="1" spans="1:5">
      <c r="A1096" s="54" t="s">
        <v>1311</v>
      </c>
      <c r="B1096" s="55">
        <v>0</v>
      </c>
      <c r="C1096" s="55">
        <v>0</v>
      </c>
      <c r="D1096" s="55"/>
      <c r="E1096" s="49" t="e">
        <f t="shared" si="17"/>
        <v>#DIV/0!</v>
      </c>
    </row>
    <row r="1097" customHeight="1" spans="1:5">
      <c r="A1097" s="54" t="s">
        <v>1312</v>
      </c>
      <c r="B1097" s="55">
        <v>0</v>
      </c>
      <c r="C1097" s="55">
        <v>0</v>
      </c>
      <c r="D1097" s="55"/>
      <c r="E1097" s="49" t="e">
        <f t="shared" si="17"/>
        <v>#DIV/0!</v>
      </c>
    </row>
    <row r="1098" customHeight="1" spans="1:5">
      <c r="A1098" s="54" t="s">
        <v>1313</v>
      </c>
      <c r="B1098" s="55">
        <v>0</v>
      </c>
      <c r="C1098" s="55">
        <v>0</v>
      </c>
      <c r="D1098" s="55"/>
      <c r="E1098" s="49" t="e">
        <f t="shared" si="17"/>
        <v>#DIV/0!</v>
      </c>
    </row>
    <row r="1099" customHeight="1" spans="1:5">
      <c r="A1099" s="54" t="s">
        <v>1314</v>
      </c>
      <c r="B1099" s="55">
        <v>815</v>
      </c>
      <c r="C1099" s="55">
        <v>815</v>
      </c>
      <c r="D1099" s="55">
        <v>858</v>
      </c>
      <c r="E1099" s="49">
        <f t="shared" si="17"/>
        <v>105.276073619632</v>
      </c>
    </row>
    <row r="1100" customHeight="1" spans="1:5">
      <c r="A1100" s="54" t="s">
        <v>468</v>
      </c>
      <c r="B1100" s="55">
        <v>0</v>
      </c>
      <c r="C1100" s="55">
        <v>0</v>
      </c>
      <c r="D1100" s="55"/>
      <c r="E1100" s="49" t="e">
        <f t="shared" si="17"/>
        <v>#DIV/0!</v>
      </c>
    </row>
    <row r="1101" customHeight="1" spans="1:5">
      <c r="A1101" s="54" t="s">
        <v>1315</v>
      </c>
      <c r="B1101" s="55">
        <v>0</v>
      </c>
      <c r="C1101" s="55">
        <v>0</v>
      </c>
      <c r="D1101" s="55"/>
      <c r="E1101" s="49" t="e">
        <f t="shared" si="17"/>
        <v>#DIV/0!</v>
      </c>
    </row>
    <row r="1102" customHeight="1" spans="1:5">
      <c r="A1102" s="54" t="s">
        <v>1316</v>
      </c>
      <c r="B1102" s="55">
        <v>801</v>
      </c>
      <c r="C1102" s="55">
        <v>801</v>
      </c>
      <c r="D1102" s="55">
        <v>843</v>
      </c>
      <c r="E1102" s="49">
        <f t="shared" si="17"/>
        <v>105.243445692884</v>
      </c>
    </row>
    <row r="1103" customHeight="1" spans="1:5">
      <c r="A1103" s="54" t="s">
        <v>459</v>
      </c>
      <c r="B1103" s="55">
        <v>0</v>
      </c>
      <c r="C1103" s="55">
        <v>0</v>
      </c>
      <c r="D1103" s="55"/>
      <c r="E1103" s="49" t="e">
        <f t="shared" si="17"/>
        <v>#DIV/0!</v>
      </c>
    </row>
    <row r="1104" customHeight="1" spans="1:5">
      <c r="A1104" s="54" t="s">
        <v>460</v>
      </c>
      <c r="B1104" s="55">
        <v>0</v>
      </c>
      <c r="C1104" s="55">
        <v>0</v>
      </c>
      <c r="D1104" s="55"/>
      <c r="E1104" s="49" t="e">
        <f t="shared" si="17"/>
        <v>#DIV/0!</v>
      </c>
    </row>
    <row r="1105" customHeight="1" spans="1:5">
      <c r="A1105" s="54" t="s">
        <v>461</v>
      </c>
      <c r="B1105" s="55">
        <v>0</v>
      </c>
      <c r="C1105" s="55">
        <v>0</v>
      </c>
      <c r="D1105" s="55"/>
      <c r="E1105" s="49" t="e">
        <f t="shared" si="17"/>
        <v>#DIV/0!</v>
      </c>
    </row>
    <row r="1106" customHeight="1" spans="1:5">
      <c r="A1106" s="54" t="s">
        <v>1317</v>
      </c>
      <c r="B1106" s="55">
        <v>801</v>
      </c>
      <c r="C1106" s="55">
        <v>801</v>
      </c>
      <c r="D1106" s="55">
        <v>843</v>
      </c>
      <c r="E1106" s="49">
        <f t="shared" si="17"/>
        <v>105.243445692884</v>
      </c>
    </row>
    <row r="1107" customHeight="1" spans="1:5">
      <c r="A1107" s="54" t="s">
        <v>1318</v>
      </c>
      <c r="B1107" s="55">
        <v>0</v>
      </c>
      <c r="C1107" s="55">
        <v>0</v>
      </c>
      <c r="D1107" s="55"/>
      <c r="E1107" s="49" t="e">
        <f t="shared" si="17"/>
        <v>#DIV/0!</v>
      </c>
    </row>
    <row r="1108" customHeight="1" spans="1:5">
      <c r="A1108" s="54" t="s">
        <v>1319</v>
      </c>
      <c r="B1108" s="55">
        <v>0</v>
      </c>
      <c r="C1108" s="55">
        <v>0</v>
      </c>
      <c r="D1108" s="55"/>
      <c r="E1108" s="49" t="e">
        <f t="shared" si="17"/>
        <v>#DIV/0!</v>
      </c>
    </row>
    <row r="1109" customHeight="1" spans="1:5">
      <c r="A1109" s="54" t="s">
        <v>468</v>
      </c>
      <c r="B1109" s="55">
        <v>0</v>
      </c>
      <c r="C1109" s="55">
        <v>0</v>
      </c>
      <c r="D1109" s="55"/>
      <c r="E1109" s="49" t="e">
        <f t="shared" si="17"/>
        <v>#DIV/0!</v>
      </c>
    </row>
    <row r="1110" customHeight="1" spans="1:5">
      <c r="A1110" s="54" t="s">
        <v>1320</v>
      </c>
      <c r="B1110" s="55">
        <v>0</v>
      </c>
      <c r="C1110" s="55">
        <v>0</v>
      </c>
      <c r="D1110" s="55"/>
      <c r="E1110" s="49" t="e">
        <f t="shared" si="17"/>
        <v>#DIV/0!</v>
      </c>
    </row>
    <row r="1111" customHeight="1" spans="1:5">
      <c r="A1111" s="54" t="s">
        <v>1321</v>
      </c>
      <c r="B1111" s="55">
        <v>0</v>
      </c>
      <c r="C1111" s="55">
        <v>0</v>
      </c>
      <c r="D1111" s="55"/>
      <c r="E1111" s="49" t="e">
        <f t="shared" si="17"/>
        <v>#DIV/0!</v>
      </c>
    </row>
    <row r="1112" customHeight="1" spans="1:5">
      <c r="A1112" s="54" t="s">
        <v>459</v>
      </c>
      <c r="B1112" s="55">
        <v>0</v>
      </c>
      <c r="C1112" s="55">
        <v>0</v>
      </c>
      <c r="D1112" s="55"/>
      <c r="E1112" s="49" t="e">
        <f t="shared" si="17"/>
        <v>#DIV/0!</v>
      </c>
    </row>
    <row r="1113" customHeight="1" spans="1:5">
      <c r="A1113" s="54" t="s">
        <v>460</v>
      </c>
      <c r="B1113" s="55">
        <v>0</v>
      </c>
      <c r="C1113" s="55">
        <v>0</v>
      </c>
      <c r="D1113" s="55"/>
      <c r="E1113" s="49" t="e">
        <f t="shared" si="17"/>
        <v>#DIV/0!</v>
      </c>
    </row>
    <row r="1114" customHeight="1" spans="1:5">
      <c r="A1114" s="54" t="s">
        <v>461</v>
      </c>
      <c r="B1114" s="55">
        <v>0</v>
      </c>
      <c r="C1114" s="55">
        <v>0</v>
      </c>
      <c r="D1114" s="55"/>
      <c r="E1114" s="49" t="e">
        <f t="shared" si="17"/>
        <v>#DIV/0!</v>
      </c>
    </row>
    <row r="1115" customHeight="1" spans="1:5">
      <c r="A1115" s="54" t="s">
        <v>1322</v>
      </c>
      <c r="B1115" s="55">
        <v>0</v>
      </c>
      <c r="C1115" s="55">
        <v>0</v>
      </c>
      <c r="D1115" s="55"/>
      <c r="E1115" s="49" t="e">
        <f t="shared" si="17"/>
        <v>#DIV/0!</v>
      </c>
    </row>
    <row r="1116" customHeight="1" spans="1:5">
      <c r="A1116" s="54" t="s">
        <v>1323</v>
      </c>
      <c r="B1116" s="55">
        <v>0</v>
      </c>
      <c r="C1116" s="55">
        <v>0</v>
      </c>
      <c r="D1116" s="55"/>
      <c r="E1116" s="49" t="e">
        <f t="shared" si="17"/>
        <v>#DIV/0!</v>
      </c>
    </row>
    <row r="1117" customHeight="1" spans="1:5">
      <c r="A1117" s="54" t="s">
        <v>1324</v>
      </c>
      <c r="B1117" s="55">
        <v>0</v>
      </c>
      <c r="C1117" s="55">
        <v>0</v>
      </c>
      <c r="D1117" s="55"/>
      <c r="E1117" s="49" t="e">
        <f t="shared" si="17"/>
        <v>#DIV/0!</v>
      </c>
    </row>
    <row r="1118" customHeight="1" spans="1:5">
      <c r="A1118" s="54" t="s">
        <v>1325</v>
      </c>
      <c r="B1118" s="55">
        <v>0</v>
      </c>
      <c r="C1118" s="55">
        <v>0</v>
      </c>
      <c r="D1118" s="55"/>
      <c r="E1118" s="49" t="e">
        <f t="shared" si="17"/>
        <v>#DIV/0!</v>
      </c>
    </row>
    <row r="1119" customHeight="1" spans="1:5">
      <c r="A1119" s="54" t="s">
        <v>1326</v>
      </c>
      <c r="B1119" s="55">
        <v>0</v>
      </c>
      <c r="C1119" s="55">
        <v>0</v>
      </c>
      <c r="D1119" s="55"/>
      <c r="E1119" s="49" t="e">
        <f t="shared" si="17"/>
        <v>#DIV/0!</v>
      </c>
    </row>
    <row r="1120" customHeight="1" spans="1:5">
      <c r="A1120" s="54" t="s">
        <v>1327</v>
      </c>
      <c r="B1120" s="55">
        <v>0</v>
      </c>
      <c r="C1120" s="55">
        <v>0</v>
      </c>
      <c r="D1120" s="55"/>
      <c r="E1120" s="49" t="e">
        <f t="shared" si="17"/>
        <v>#DIV/0!</v>
      </c>
    </row>
    <row r="1121" customHeight="1" spans="1:5">
      <c r="A1121" s="54" t="s">
        <v>1328</v>
      </c>
      <c r="B1121" s="55">
        <v>0</v>
      </c>
      <c r="C1121" s="55">
        <v>0</v>
      </c>
      <c r="D1121" s="55"/>
      <c r="E1121" s="49" t="e">
        <f t="shared" si="17"/>
        <v>#DIV/0!</v>
      </c>
    </row>
    <row r="1122" customHeight="1" spans="1:5">
      <c r="A1122" s="54" t="s">
        <v>1329</v>
      </c>
      <c r="B1122" s="55">
        <v>0</v>
      </c>
      <c r="C1122" s="55">
        <v>0</v>
      </c>
      <c r="D1122" s="55"/>
      <c r="E1122" s="49" t="e">
        <f t="shared" si="17"/>
        <v>#DIV/0!</v>
      </c>
    </row>
    <row r="1123" customHeight="1" spans="1:5">
      <c r="A1123" s="54" t="s">
        <v>1330</v>
      </c>
      <c r="B1123" s="55">
        <v>0</v>
      </c>
      <c r="C1123" s="55">
        <v>0</v>
      </c>
      <c r="D1123" s="55"/>
      <c r="E1123" s="49" t="e">
        <f t="shared" si="17"/>
        <v>#DIV/0!</v>
      </c>
    </row>
    <row r="1124" customHeight="1" spans="1:5">
      <c r="A1124" s="54" t="s">
        <v>1331</v>
      </c>
      <c r="B1124" s="55">
        <v>990</v>
      </c>
      <c r="C1124" s="55">
        <v>990</v>
      </c>
      <c r="D1124" s="55">
        <v>1043</v>
      </c>
      <c r="E1124" s="49">
        <f t="shared" si="17"/>
        <v>105.353535353535</v>
      </c>
    </row>
    <row r="1125" customHeight="1" spans="1:5">
      <c r="A1125" s="54" t="s">
        <v>459</v>
      </c>
      <c r="B1125" s="55">
        <v>0</v>
      </c>
      <c r="C1125" s="55">
        <v>0</v>
      </c>
      <c r="D1125" s="55"/>
      <c r="E1125" s="49" t="e">
        <f t="shared" si="17"/>
        <v>#DIV/0!</v>
      </c>
    </row>
    <row r="1126" customHeight="1" spans="1:5">
      <c r="A1126" s="54" t="s">
        <v>460</v>
      </c>
      <c r="B1126" s="55">
        <v>0</v>
      </c>
      <c r="C1126" s="55">
        <v>0</v>
      </c>
      <c r="D1126" s="55"/>
      <c r="E1126" s="49" t="e">
        <f t="shared" si="17"/>
        <v>#DIV/0!</v>
      </c>
    </row>
    <row r="1127" customHeight="1" spans="1:5">
      <c r="A1127" s="54" t="s">
        <v>461</v>
      </c>
      <c r="B1127" s="55">
        <v>0</v>
      </c>
      <c r="C1127" s="55">
        <v>0</v>
      </c>
      <c r="D1127" s="55"/>
      <c r="E1127" s="49" t="e">
        <f t="shared" si="17"/>
        <v>#DIV/0!</v>
      </c>
    </row>
    <row r="1128" customHeight="1" spans="1:5">
      <c r="A1128" s="54" t="s">
        <v>1332</v>
      </c>
      <c r="B1128" s="55">
        <v>12</v>
      </c>
      <c r="C1128" s="55">
        <v>12</v>
      </c>
      <c r="D1128" s="55">
        <v>13</v>
      </c>
      <c r="E1128" s="49">
        <f t="shared" si="17"/>
        <v>108.333333333333</v>
      </c>
    </row>
    <row r="1129" customHeight="1" spans="1:5">
      <c r="A1129" s="54" t="s">
        <v>1333</v>
      </c>
      <c r="B1129" s="55">
        <v>0</v>
      </c>
      <c r="C1129" s="55">
        <v>0</v>
      </c>
      <c r="D1129" s="55"/>
      <c r="E1129" s="49" t="e">
        <f t="shared" si="17"/>
        <v>#DIV/0!</v>
      </c>
    </row>
    <row r="1130" customHeight="1" spans="1:5">
      <c r="A1130" s="54" t="s">
        <v>1334</v>
      </c>
      <c r="B1130" s="55">
        <v>0</v>
      </c>
      <c r="C1130" s="55">
        <v>0</v>
      </c>
      <c r="D1130" s="55"/>
      <c r="E1130" s="49" t="e">
        <f t="shared" si="17"/>
        <v>#DIV/0!</v>
      </c>
    </row>
    <row r="1131" customHeight="1" spans="1:5">
      <c r="A1131" s="54" t="s">
        <v>1335</v>
      </c>
      <c r="B1131" s="55">
        <v>0</v>
      </c>
      <c r="C1131" s="55">
        <v>0</v>
      </c>
      <c r="D1131" s="55"/>
      <c r="E1131" s="49" t="e">
        <f t="shared" si="17"/>
        <v>#DIV/0!</v>
      </c>
    </row>
    <row r="1132" customHeight="1" spans="1:5">
      <c r="A1132" s="54" t="s">
        <v>1336</v>
      </c>
      <c r="B1132" s="55">
        <v>978</v>
      </c>
      <c r="C1132" s="55">
        <v>978</v>
      </c>
      <c r="D1132" s="55">
        <v>1030</v>
      </c>
      <c r="E1132" s="49">
        <f t="shared" si="17"/>
        <v>105.316973415133</v>
      </c>
    </row>
    <row r="1133" customHeight="1" spans="1:5">
      <c r="A1133" s="54" t="s">
        <v>1337</v>
      </c>
      <c r="B1133" s="55">
        <v>0</v>
      </c>
      <c r="C1133" s="55">
        <v>0</v>
      </c>
      <c r="D1133" s="55"/>
      <c r="E1133" s="49" t="e">
        <f t="shared" si="17"/>
        <v>#DIV/0!</v>
      </c>
    </row>
    <row r="1134" customHeight="1" spans="1:5">
      <c r="A1134" s="54" t="s">
        <v>1338</v>
      </c>
      <c r="B1134" s="55">
        <v>0</v>
      </c>
      <c r="C1134" s="55">
        <v>0</v>
      </c>
      <c r="D1134" s="55"/>
      <c r="E1134" s="49" t="e">
        <f t="shared" si="17"/>
        <v>#DIV/0!</v>
      </c>
    </row>
    <row r="1135" customHeight="1" spans="1:5">
      <c r="A1135" s="54" t="s">
        <v>1339</v>
      </c>
      <c r="B1135" s="55">
        <v>0</v>
      </c>
      <c r="C1135" s="55">
        <v>0</v>
      </c>
      <c r="D1135" s="55"/>
      <c r="E1135" s="49" t="e">
        <f t="shared" si="17"/>
        <v>#DIV/0!</v>
      </c>
    </row>
    <row r="1136" customHeight="1" spans="1:5">
      <c r="A1136" s="54" t="s">
        <v>1340</v>
      </c>
      <c r="B1136" s="55">
        <v>0</v>
      </c>
      <c r="C1136" s="55">
        <v>0</v>
      </c>
      <c r="D1136" s="55"/>
      <c r="E1136" s="49" t="e">
        <f t="shared" si="17"/>
        <v>#DIV/0!</v>
      </c>
    </row>
    <row r="1137" customHeight="1" spans="1:5">
      <c r="A1137" s="54" t="s">
        <v>1341</v>
      </c>
      <c r="B1137" s="55">
        <v>0</v>
      </c>
      <c r="C1137" s="55">
        <v>0</v>
      </c>
      <c r="D1137" s="55"/>
      <c r="E1137" s="49" t="e">
        <f t="shared" si="17"/>
        <v>#DIV/0!</v>
      </c>
    </row>
    <row r="1138" customHeight="1" spans="1:5">
      <c r="A1138" s="54" t="s">
        <v>1342</v>
      </c>
      <c r="B1138" s="55">
        <v>0</v>
      </c>
      <c r="C1138" s="55">
        <v>0</v>
      </c>
      <c r="D1138" s="55"/>
      <c r="E1138" s="49" t="e">
        <f t="shared" si="17"/>
        <v>#DIV/0!</v>
      </c>
    </row>
    <row r="1139" customHeight="1" spans="1:5">
      <c r="A1139" s="54" t="s">
        <v>1343</v>
      </c>
      <c r="B1139" s="55">
        <v>0</v>
      </c>
      <c r="C1139" s="55">
        <v>0</v>
      </c>
      <c r="D1139" s="55"/>
      <c r="E1139" s="49" t="e">
        <f t="shared" si="17"/>
        <v>#DIV/0!</v>
      </c>
    </row>
    <row r="1140" customHeight="1" spans="1:5">
      <c r="A1140" s="54" t="s">
        <v>1344</v>
      </c>
      <c r="B1140" s="55">
        <v>0</v>
      </c>
      <c r="C1140" s="55">
        <v>0</v>
      </c>
      <c r="D1140" s="55"/>
      <c r="E1140" s="49" t="e">
        <f t="shared" si="17"/>
        <v>#DIV/0!</v>
      </c>
    </row>
    <row r="1141" customHeight="1" spans="1:5">
      <c r="A1141" s="54" t="s">
        <v>1345</v>
      </c>
      <c r="B1141" s="55">
        <v>45268</v>
      </c>
      <c r="C1141" s="55">
        <v>45268</v>
      </c>
      <c r="D1141" s="55">
        <v>47500</v>
      </c>
      <c r="E1141" s="49">
        <f t="shared" si="17"/>
        <v>104.930635327384</v>
      </c>
    </row>
    <row r="1142" customHeight="1" spans="1:5">
      <c r="A1142" s="54" t="s">
        <v>1346</v>
      </c>
      <c r="B1142" s="55">
        <v>31849</v>
      </c>
      <c r="C1142" s="55">
        <v>31849</v>
      </c>
      <c r="D1142" s="55">
        <v>33409</v>
      </c>
      <c r="E1142" s="49">
        <f t="shared" si="17"/>
        <v>104.89811297058</v>
      </c>
    </row>
    <row r="1143" customHeight="1" spans="1:5">
      <c r="A1143" s="54" t="s">
        <v>1347</v>
      </c>
      <c r="B1143" s="55">
        <v>2713</v>
      </c>
      <c r="C1143" s="55">
        <v>2713</v>
      </c>
      <c r="D1143" s="55">
        <v>2846</v>
      </c>
      <c r="E1143" s="49">
        <f t="shared" si="17"/>
        <v>104.902322152599</v>
      </c>
    </row>
    <row r="1144" customHeight="1" spans="1:5">
      <c r="A1144" s="54" t="s">
        <v>1348</v>
      </c>
      <c r="B1144" s="55">
        <v>0</v>
      </c>
      <c r="C1144" s="55">
        <v>0</v>
      </c>
      <c r="D1144" s="55"/>
      <c r="E1144" s="49" t="e">
        <f t="shared" si="17"/>
        <v>#DIV/0!</v>
      </c>
    </row>
    <row r="1145" customHeight="1" spans="1:5">
      <c r="A1145" s="54" t="s">
        <v>1349</v>
      </c>
      <c r="B1145" s="55">
        <v>26832</v>
      </c>
      <c r="C1145" s="55">
        <v>26832</v>
      </c>
      <c r="D1145" s="55">
        <v>28147</v>
      </c>
      <c r="E1145" s="49">
        <f t="shared" si="17"/>
        <v>104.900864639237</v>
      </c>
    </row>
    <row r="1146" customHeight="1" spans="1:5">
      <c r="A1146" s="54" t="s">
        <v>1350</v>
      </c>
      <c r="B1146" s="55">
        <v>0</v>
      </c>
      <c r="C1146" s="55">
        <v>0</v>
      </c>
      <c r="D1146" s="55"/>
      <c r="E1146" s="49" t="e">
        <f t="shared" si="17"/>
        <v>#DIV/0!</v>
      </c>
    </row>
    <row r="1147" customHeight="1" spans="1:5">
      <c r="A1147" s="54" t="s">
        <v>1351</v>
      </c>
      <c r="B1147" s="55">
        <v>3</v>
      </c>
      <c r="C1147" s="55">
        <v>3</v>
      </c>
      <c r="D1147" s="55">
        <v>3</v>
      </c>
      <c r="E1147" s="49">
        <f t="shared" si="17"/>
        <v>100</v>
      </c>
    </row>
    <row r="1148" customHeight="1" spans="1:5">
      <c r="A1148" s="54" t="s">
        <v>1352</v>
      </c>
      <c r="B1148" s="55">
        <v>240</v>
      </c>
      <c r="C1148" s="55">
        <v>240</v>
      </c>
      <c r="D1148" s="55">
        <v>252</v>
      </c>
      <c r="E1148" s="49">
        <f t="shared" si="17"/>
        <v>105</v>
      </c>
    </row>
    <row r="1149" customHeight="1" spans="1:5">
      <c r="A1149" s="54" t="s">
        <v>1353</v>
      </c>
      <c r="B1149" s="55">
        <v>9</v>
      </c>
      <c r="C1149" s="55">
        <v>9</v>
      </c>
      <c r="D1149" s="55">
        <v>9</v>
      </c>
      <c r="E1149" s="49">
        <f t="shared" si="17"/>
        <v>100</v>
      </c>
    </row>
    <row r="1150" customHeight="1" spans="1:5">
      <c r="A1150" s="54" t="s">
        <v>1354</v>
      </c>
      <c r="B1150" s="55">
        <v>2052</v>
      </c>
      <c r="C1150" s="55">
        <v>2052</v>
      </c>
      <c r="D1150" s="55">
        <v>2152</v>
      </c>
      <c r="E1150" s="49">
        <f t="shared" si="17"/>
        <v>104.873294346979</v>
      </c>
    </row>
    <row r="1151" customHeight="1" spans="1:5">
      <c r="A1151" s="54" t="s">
        <v>1355</v>
      </c>
      <c r="B1151" s="55">
        <v>11354</v>
      </c>
      <c r="C1151" s="55">
        <v>11354</v>
      </c>
      <c r="D1151" s="55">
        <v>11910</v>
      </c>
      <c r="E1151" s="49">
        <f t="shared" si="17"/>
        <v>104.896952615818</v>
      </c>
    </row>
    <row r="1152" customHeight="1" spans="1:5">
      <c r="A1152" s="54" t="s">
        <v>1356</v>
      </c>
      <c r="B1152" s="55">
        <v>11189</v>
      </c>
      <c r="C1152" s="55">
        <v>11189</v>
      </c>
      <c r="D1152" s="55">
        <v>11737</v>
      </c>
      <c r="E1152" s="49">
        <f t="shared" si="17"/>
        <v>104.897667351863</v>
      </c>
    </row>
    <row r="1153" customHeight="1" spans="1:5">
      <c r="A1153" s="54" t="s">
        <v>1357</v>
      </c>
      <c r="B1153" s="55">
        <v>100</v>
      </c>
      <c r="C1153" s="55">
        <v>100</v>
      </c>
      <c r="D1153" s="55">
        <v>105</v>
      </c>
      <c r="E1153" s="49">
        <f t="shared" si="17"/>
        <v>105</v>
      </c>
    </row>
    <row r="1154" customHeight="1" spans="1:5">
      <c r="A1154" s="54" t="s">
        <v>1358</v>
      </c>
      <c r="B1154" s="55">
        <v>65</v>
      </c>
      <c r="C1154" s="55">
        <v>65</v>
      </c>
      <c r="D1154" s="55">
        <v>68</v>
      </c>
      <c r="E1154" s="49">
        <f t="shared" si="17"/>
        <v>104.615384615385</v>
      </c>
    </row>
    <row r="1155" customHeight="1" spans="1:5">
      <c r="A1155" s="54" t="s">
        <v>1359</v>
      </c>
      <c r="B1155" s="55">
        <v>2065</v>
      </c>
      <c r="C1155" s="55">
        <v>2065</v>
      </c>
      <c r="D1155" s="55">
        <v>2181</v>
      </c>
      <c r="E1155" s="49">
        <f t="shared" si="17"/>
        <v>105.617433414044</v>
      </c>
    </row>
    <row r="1156" customHeight="1" spans="1:5">
      <c r="A1156" s="54" t="s">
        <v>1360</v>
      </c>
      <c r="B1156" s="55">
        <v>0</v>
      </c>
      <c r="C1156" s="55">
        <v>0</v>
      </c>
      <c r="D1156" s="55"/>
      <c r="E1156" s="49" t="e">
        <f t="shared" si="17"/>
        <v>#DIV/0!</v>
      </c>
    </row>
    <row r="1157" customHeight="1" spans="1:5">
      <c r="A1157" s="54" t="s">
        <v>1361</v>
      </c>
      <c r="B1157" s="55">
        <v>1298</v>
      </c>
      <c r="C1157" s="55">
        <v>1298</v>
      </c>
      <c r="D1157" s="55">
        <v>1362</v>
      </c>
      <c r="E1157" s="49">
        <f t="shared" ref="E1157:E1214" si="18">D1157/C1157*100</f>
        <v>104.930662557781</v>
      </c>
    </row>
    <row r="1158" customHeight="1" spans="1:5">
      <c r="A1158" s="54" t="s">
        <v>1362</v>
      </c>
      <c r="B1158" s="55">
        <v>767</v>
      </c>
      <c r="C1158" s="55">
        <v>767</v>
      </c>
      <c r="D1158" s="55">
        <v>819</v>
      </c>
      <c r="E1158" s="49">
        <f t="shared" si="18"/>
        <v>106.779661016949</v>
      </c>
    </row>
    <row r="1159" customHeight="1" spans="1:5">
      <c r="A1159" s="54" t="s">
        <v>1363</v>
      </c>
      <c r="B1159" s="55">
        <v>1179</v>
      </c>
      <c r="C1159" s="55">
        <v>1179</v>
      </c>
      <c r="D1159" s="55">
        <v>1200</v>
      </c>
      <c r="E1159" s="49">
        <f t="shared" si="18"/>
        <v>101.781170483461</v>
      </c>
    </row>
    <row r="1160" customHeight="1" spans="1:5">
      <c r="A1160" s="54" t="s">
        <v>1364</v>
      </c>
      <c r="B1160" s="55">
        <v>1179</v>
      </c>
      <c r="C1160" s="55">
        <v>1179</v>
      </c>
      <c r="D1160" s="55">
        <v>1200</v>
      </c>
      <c r="E1160" s="49">
        <f t="shared" si="18"/>
        <v>101.781170483461</v>
      </c>
    </row>
    <row r="1161" customHeight="1" spans="1:5">
      <c r="A1161" s="54" t="s">
        <v>459</v>
      </c>
      <c r="B1161" s="55">
        <v>5</v>
      </c>
      <c r="C1161" s="55">
        <v>5</v>
      </c>
      <c r="D1161" s="55">
        <v>6</v>
      </c>
      <c r="E1161" s="49">
        <f t="shared" si="18"/>
        <v>120</v>
      </c>
    </row>
    <row r="1162" customHeight="1" spans="1:5">
      <c r="A1162" s="54" t="s">
        <v>460</v>
      </c>
      <c r="B1162" s="55">
        <v>0</v>
      </c>
      <c r="C1162" s="55">
        <v>0</v>
      </c>
      <c r="D1162" s="55"/>
      <c r="E1162" s="49" t="e">
        <f t="shared" si="18"/>
        <v>#DIV/0!</v>
      </c>
    </row>
    <row r="1163" customHeight="1" spans="1:5">
      <c r="A1163" s="54" t="s">
        <v>461</v>
      </c>
      <c r="B1163" s="55">
        <v>0</v>
      </c>
      <c r="C1163" s="55">
        <v>0</v>
      </c>
      <c r="D1163" s="55"/>
      <c r="E1163" s="49" t="e">
        <f t="shared" si="18"/>
        <v>#DIV/0!</v>
      </c>
    </row>
    <row r="1164" customHeight="1" spans="1:5">
      <c r="A1164" s="54" t="s">
        <v>1365</v>
      </c>
      <c r="B1164" s="55">
        <v>0</v>
      </c>
      <c r="C1164" s="55">
        <v>0</v>
      </c>
      <c r="D1164" s="55"/>
      <c r="E1164" s="49" t="e">
        <f t="shared" si="18"/>
        <v>#DIV/0!</v>
      </c>
    </row>
    <row r="1165" customHeight="1" spans="1:5">
      <c r="A1165" s="54" t="s">
        <v>1366</v>
      </c>
      <c r="B1165" s="55">
        <v>0</v>
      </c>
      <c r="C1165" s="55">
        <v>0</v>
      </c>
      <c r="D1165" s="55"/>
      <c r="E1165" s="49" t="e">
        <f t="shared" si="18"/>
        <v>#DIV/0!</v>
      </c>
    </row>
    <row r="1166" customHeight="1" spans="1:5">
      <c r="A1166" s="54" t="s">
        <v>1367</v>
      </c>
      <c r="B1166" s="55">
        <v>50</v>
      </c>
      <c r="C1166" s="55">
        <v>50</v>
      </c>
      <c r="D1166" s="55">
        <v>50</v>
      </c>
      <c r="E1166" s="49">
        <f t="shared" si="18"/>
        <v>100</v>
      </c>
    </row>
    <row r="1167" customHeight="1" spans="1:5">
      <c r="A1167" s="54" t="s">
        <v>1368</v>
      </c>
      <c r="B1167" s="55">
        <v>0</v>
      </c>
      <c r="C1167" s="55">
        <v>0</v>
      </c>
      <c r="D1167" s="55"/>
      <c r="E1167" s="49" t="e">
        <f t="shared" si="18"/>
        <v>#DIV/0!</v>
      </c>
    </row>
    <row r="1168" customHeight="1" spans="1:5">
      <c r="A1168" s="54" t="s">
        <v>1369</v>
      </c>
      <c r="B1168" s="55">
        <v>0</v>
      </c>
      <c r="C1168" s="55">
        <v>0</v>
      </c>
      <c r="D1168" s="55"/>
      <c r="E1168" s="49" t="e">
        <f t="shared" si="18"/>
        <v>#DIV/0!</v>
      </c>
    </row>
    <row r="1169" customHeight="1" spans="1:5">
      <c r="A1169" s="54" t="s">
        <v>1370</v>
      </c>
      <c r="B1169" s="55">
        <v>0</v>
      </c>
      <c r="C1169" s="55">
        <v>0</v>
      </c>
      <c r="D1169" s="55"/>
      <c r="E1169" s="49" t="e">
        <f t="shared" si="18"/>
        <v>#DIV/0!</v>
      </c>
    </row>
    <row r="1170" customHeight="1" spans="1:5">
      <c r="A1170" s="54" t="s">
        <v>1371</v>
      </c>
      <c r="B1170" s="55">
        <v>0</v>
      </c>
      <c r="C1170" s="55">
        <v>0</v>
      </c>
      <c r="D1170" s="55"/>
      <c r="E1170" s="49" t="e">
        <f t="shared" si="18"/>
        <v>#DIV/0!</v>
      </c>
    </row>
    <row r="1171" customHeight="1" spans="1:5">
      <c r="A1171" s="54" t="s">
        <v>1372</v>
      </c>
      <c r="B1171" s="55">
        <v>800</v>
      </c>
      <c r="C1171" s="55">
        <v>800</v>
      </c>
      <c r="D1171" s="55">
        <v>800</v>
      </c>
      <c r="E1171" s="49">
        <f t="shared" si="18"/>
        <v>100</v>
      </c>
    </row>
    <row r="1172" customHeight="1" spans="1:5">
      <c r="A1172" s="54" t="s">
        <v>1373</v>
      </c>
      <c r="B1172" s="55">
        <v>0</v>
      </c>
      <c r="C1172" s="55">
        <v>0</v>
      </c>
      <c r="D1172" s="55"/>
      <c r="E1172" s="49" t="e">
        <f t="shared" si="18"/>
        <v>#DIV/0!</v>
      </c>
    </row>
    <row r="1173" customHeight="1" spans="1:5">
      <c r="A1173" s="54" t="s">
        <v>468</v>
      </c>
      <c r="B1173" s="55">
        <v>0</v>
      </c>
      <c r="C1173" s="55">
        <v>0</v>
      </c>
      <c r="D1173" s="55"/>
      <c r="E1173" s="49" t="e">
        <f t="shared" si="18"/>
        <v>#DIV/0!</v>
      </c>
    </row>
    <row r="1174" customHeight="1" spans="1:5">
      <c r="A1174" s="54" t="s">
        <v>1374</v>
      </c>
      <c r="B1174" s="55">
        <v>324</v>
      </c>
      <c r="C1174" s="55">
        <v>324</v>
      </c>
      <c r="D1174" s="55">
        <v>344</v>
      </c>
      <c r="E1174" s="49">
        <f t="shared" si="18"/>
        <v>106.172839506173</v>
      </c>
    </row>
    <row r="1175" customHeight="1" spans="1:5">
      <c r="A1175" s="54" t="s">
        <v>1375</v>
      </c>
      <c r="B1175" s="55"/>
      <c r="C1175" s="55"/>
      <c r="D1175" s="55"/>
      <c r="E1175" s="49" t="e">
        <f t="shared" si="18"/>
        <v>#DIV/0!</v>
      </c>
    </row>
    <row r="1176" customHeight="1" spans="1:5">
      <c r="A1176" s="54" t="s">
        <v>459</v>
      </c>
      <c r="B1176" s="55"/>
      <c r="C1176" s="55"/>
      <c r="D1176" s="55"/>
      <c r="E1176" s="49" t="e">
        <f t="shared" si="18"/>
        <v>#DIV/0!</v>
      </c>
    </row>
    <row r="1177" customHeight="1" spans="1:5">
      <c r="A1177" s="54" t="s">
        <v>460</v>
      </c>
      <c r="B1177" s="55"/>
      <c r="C1177" s="55"/>
      <c r="D1177" s="55"/>
      <c r="E1177" s="49" t="e">
        <f t="shared" si="18"/>
        <v>#DIV/0!</v>
      </c>
    </row>
    <row r="1178" customHeight="1" spans="1:5">
      <c r="A1178" s="54" t="s">
        <v>461</v>
      </c>
      <c r="B1178" s="55"/>
      <c r="C1178" s="55"/>
      <c r="D1178" s="55"/>
      <c r="E1178" s="49" t="e">
        <f t="shared" si="18"/>
        <v>#DIV/0!</v>
      </c>
    </row>
    <row r="1179" customHeight="1" spans="1:5">
      <c r="A1179" s="54" t="s">
        <v>1376</v>
      </c>
      <c r="B1179" s="55"/>
      <c r="C1179" s="55"/>
      <c r="D1179" s="55"/>
      <c r="E1179" s="49" t="e">
        <f t="shared" si="18"/>
        <v>#DIV/0!</v>
      </c>
    </row>
    <row r="1180" customHeight="1" spans="1:5">
      <c r="A1180" s="54" t="s">
        <v>1377</v>
      </c>
      <c r="B1180" s="55"/>
      <c r="C1180" s="55"/>
      <c r="D1180" s="55"/>
      <c r="E1180" s="49" t="e">
        <f t="shared" si="18"/>
        <v>#DIV/0!</v>
      </c>
    </row>
    <row r="1181" customHeight="1" spans="1:5">
      <c r="A1181" s="54" t="s">
        <v>1378</v>
      </c>
      <c r="B1181" s="55"/>
      <c r="C1181" s="55"/>
      <c r="D1181" s="55"/>
      <c r="E1181" s="49" t="e">
        <f t="shared" si="18"/>
        <v>#DIV/0!</v>
      </c>
    </row>
    <row r="1182" customHeight="1" spans="1:5">
      <c r="A1182" s="54" t="s">
        <v>1379</v>
      </c>
      <c r="B1182" s="55"/>
      <c r="C1182" s="55"/>
      <c r="D1182" s="55"/>
      <c r="E1182" s="49" t="e">
        <f t="shared" si="18"/>
        <v>#DIV/0!</v>
      </c>
    </row>
    <row r="1183" customHeight="1" spans="1:5">
      <c r="A1183" s="54" t="s">
        <v>1380</v>
      </c>
      <c r="B1183" s="55"/>
      <c r="C1183" s="55"/>
      <c r="D1183" s="55"/>
      <c r="E1183" s="49" t="e">
        <f t="shared" si="18"/>
        <v>#DIV/0!</v>
      </c>
    </row>
    <row r="1184" customHeight="1" spans="1:5">
      <c r="A1184" s="54" t="s">
        <v>1381</v>
      </c>
      <c r="B1184" s="55"/>
      <c r="C1184" s="55"/>
      <c r="D1184" s="55"/>
      <c r="E1184" s="49" t="e">
        <f t="shared" si="18"/>
        <v>#DIV/0!</v>
      </c>
    </row>
    <row r="1185" customHeight="1" spans="1:5">
      <c r="A1185" s="54" t="s">
        <v>1382</v>
      </c>
      <c r="B1185" s="55"/>
      <c r="C1185" s="55"/>
      <c r="D1185" s="55"/>
      <c r="E1185" s="49" t="e">
        <f t="shared" si="18"/>
        <v>#DIV/0!</v>
      </c>
    </row>
    <row r="1186" customHeight="1" spans="1:5">
      <c r="A1186" s="54" t="s">
        <v>1383</v>
      </c>
      <c r="B1186" s="55"/>
      <c r="C1186" s="55"/>
      <c r="D1186" s="55"/>
      <c r="E1186" s="49" t="e">
        <f t="shared" si="18"/>
        <v>#DIV/0!</v>
      </c>
    </row>
    <row r="1187" customHeight="1" spans="1:5">
      <c r="A1187" s="54" t="s">
        <v>468</v>
      </c>
      <c r="B1187" s="55"/>
      <c r="C1187" s="55"/>
      <c r="D1187" s="55"/>
      <c r="E1187" s="49" t="e">
        <f t="shared" si="18"/>
        <v>#DIV/0!</v>
      </c>
    </row>
    <row r="1188" customHeight="1" spans="1:5">
      <c r="A1188" s="54" t="s">
        <v>1384</v>
      </c>
      <c r="B1188" s="55"/>
      <c r="C1188" s="55"/>
      <c r="D1188" s="55"/>
      <c r="E1188" s="49" t="e">
        <f t="shared" si="18"/>
        <v>#DIV/0!</v>
      </c>
    </row>
    <row r="1189" customHeight="1" spans="1:5">
      <c r="A1189" s="54" t="s">
        <v>1385</v>
      </c>
      <c r="B1189" s="55"/>
      <c r="C1189" s="55"/>
      <c r="D1189" s="55"/>
      <c r="E1189" s="49" t="e">
        <f t="shared" si="18"/>
        <v>#DIV/0!</v>
      </c>
    </row>
    <row r="1190" customHeight="1" spans="1:5">
      <c r="A1190" s="54" t="s">
        <v>1386</v>
      </c>
      <c r="B1190" s="55"/>
      <c r="C1190" s="55"/>
      <c r="D1190" s="55"/>
      <c r="E1190" s="49" t="e">
        <f t="shared" si="18"/>
        <v>#DIV/0!</v>
      </c>
    </row>
    <row r="1191" customHeight="1" spans="1:5">
      <c r="A1191" s="54" t="s">
        <v>1387</v>
      </c>
      <c r="B1191" s="55"/>
      <c r="C1191" s="55"/>
      <c r="D1191" s="55"/>
      <c r="E1191" s="49" t="e">
        <f t="shared" si="18"/>
        <v>#DIV/0!</v>
      </c>
    </row>
    <row r="1192" customHeight="1" spans="1:5">
      <c r="A1192" s="54" t="s">
        <v>1388</v>
      </c>
      <c r="B1192" s="55"/>
      <c r="C1192" s="55"/>
      <c r="D1192" s="55"/>
      <c r="E1192" s="49" t="e">
        <f t="shared" si="18"/>
        <v>#DIV/0!</v>
      </c>
    </row>
    <row r="1193" customHeight="1" spans="1:5">
      <c r="A1193" s="54" t="s">
        <v>1389</v>
      </c>
      <c r="B1193" s="55"/>
      <c r="C1193" s="55"/>
      <c r="D1193" s="55"/>
      <c r="E1193" s="49" t="e">
        <f t="shared" si="18"/>
        <v>#DIV/0!</v>
      </c>
    </row>
    <row r="1194" customHeight="1" spans="1:5">
      <c r="A1194" s="54" t="s">
        <v>1390</v>
      </c>
      <c r="B1194" s="55"/>
      <c r="C1194" s="55"/>
      <c r="D1194" s="55"/>
      <c r="E1194" s="49" t="e">
        <f t="shared" si="18"/>
        <v>#DIV/0!</v>
      </c>
    </row>
    <row r="1195" customHeight="1" spans="1:5">
      <c r="A1195" s="54" t="s">
        <v>1391</v>
      </c>
      <c r="B1195" s="55"/>
      <c r="C1195" s="55"/>
      <c r="D1195" s="55"/>
      <c r="E1195" s="49" t="e">
        <f t="shared" si="18"/>
        <v>#DIV/0!</v>
      </c>
    </row>
    <row r="1196" customHeight="1" spans="1:5">
      <c r="A1196" s="54" t="s">
        <v>1392</v>
      </c>
      <c r="B1196" s="55"/>
      <c r="C1196" s="55"/>
      <c r="D1196" s="55"/>
      <c r="E1196" s="49" t="e">
        <f t="shared" si="18"/>
        <v>#DIV/0!</v>
      </c>
    </row>
    <row r="1197" customHeight="1" spans="1:5">
      <c r="A1197" s="54" t="s">
        <v>1393</v>
      </c>
      <c r="B1197" s="55"/>
      <c r="C1197" s="55"/>
      <c r="D1197" s="55"/>
      <c r="E1197" s="49" t="e">
        <f t="shared" si="18"/>
        <v>#DIV/0!</v>
      </c>
    </row>
    <row r="1198" customHeight="1" spans="1:5">
      <c r="A1198" s="54" t="s">
        <v>1394</v>
      </c>
      <c r="B1198" s="55"/>
      <c r="C1198" s="55"/>
      <c r="D1198" s="55"/>
      <c r="E1198" s="49" t="e">
        <f t="shared" si="18"/>
        <v>#DIV/0!</v>
      </c>
    </row>
    <row r="1199" customHeight="1" spans="1:5">
      <c r="A1199" s="54" t="s">
        <v>1395</v>
      </c>
      <c r="B1199" s="55"/>
      <c r="C1199" s="55"/>
      <c r="D1199" s="55"/>
      <c r="E1199" s="49" t="e">
        <f t="shared" si="18"/>
        <v>#DIV/0!</v>
      </c>
    </row>
    <row r="1200" customHeight="1" spans="1:5">
      <c r="A1200" s="54" t="s">
        <v>1396</v>
      </c>
      <c r="B1200" s="55"/>
      <c r="C1200" s="55"/>
      <c r="D1200" s="55"/>
      <c r="E1200" s="49" t="e">
        <f t="shared" si="18"/>
        <v>#DIV/0!</v>
      </c>
    </row>
    <row r="1201" customHeight="1" spans="1:5">
      <c r="A1201" s="54" t="s">
        <v>1397</v>
      </c>
      <c r="B1201" s="55"/>
      <c r="C1201" s="55"/>
      <c r="D1201" s="55"/>
      <c r="E1201" s="49" t="e">
        <f t="shared" si="18"/>
        <v>#DIV/0!</v>
      </c>
    </row>
    <row r="1202" customHeight="1" spans="1:5">
      <c r="A1202" s="54" t="s">
        <v>1398</v>
      </c>
      <c r="B1202" s="55"/>
      <c r="C1202" s="55"/>
      <c r="D1202" s="55"/>
      <c r="E1202" s="49" t="e">
        <f t="shared" si="18"/>
        <v>#DIV/0!</v>
      </c>
    </row>
    <row r="1203" customHeight="1" spans="1:5">
      <c r="A1203" s="54" t="s">
        <v>1399</v>
      </c>
      <c r="B1203" s="55"/>
      <c r="C1203" s="55"/>
      <c r="D1203" s="55"/>
      <c r="E1203" s="49" t="e">
        <f t="shared" si="18"/>
        <v>#DIV/0!</v>
      </c>
    </row>
    <row r="1204" customHeight="1" spans="1:5">
      <c r="A1204" s="54" t="s">
        <v>1400</v>
      </c>
      <c r="B1204" s="55"/>
      <c r="C1204" s="55"/>
      <c r="D1204" s="55"/>
      <c r="E1204" s="49" t="e">
        <f t="shared" si="18"/>
        <v>#DIV/0!</v>
      </c>
    </row>
    <row r="1205" customHeight="1" spans="1:5">
      <c r="A1205" s="54" t="s">
        <v>1401</v>
      </c>
      <c r="B1205" s="55"/>
      <c r="C1205" s="55"/>
      <c r="D1205" s="55"/>
      <c r="E1205" s="49" t="e">
        <f t="shared" si="18"/>
        <v>#DIV/0!</v>
      </c>
    </row>
    <row r="1206" customHeight="1" spans="1:5">
      <c r="A1206" s="54" t="s">
        <v>1402</v>
      </c>
      <c r="B1206" s="55"/>
      <c r="C1206" s="55"/>
      <c r="D1206" s="55"/>
      <c r="E1206" s="49" t="e">
        <f t="shared" si="18"/>
        <v>#DIV/0!</v>
      </c>
    </row>
    <row r="1207" customHeight="1" spans="1:5">
      <c r="A1207" s="54" t="s">
        <v>1403</v>
      </c>
      <c r="B1207" s="55"/>
      <c r="C1207" s="55"/>
      <c r="D1207" s="55"/>
      <c r="E1207" s="49" t="e">
        <f t="shared" si="18"/>
        <v>#DIV/0!</v>
      </c>
    </row>
    <row r="1208" customHeight="1" spans="1:5">
      <c r="A1208" s="54" t="s">
        <v>1404</v>
      </c>
      <c r="B1208" s="55"/>
      <c r="C1208" s="55"/>
      <c r="D1208" s="55"/>
      <c r="E1208" s="49" t="e">
        <f t="shared" si="18"/>
        <v>#DIV/0!</v>
      </c>
    </row>
    <row r="1209" customHeight="1" spans="1:5">
      <c r="A1209" s="54" t="s">
        <v>1405</v>
      </c>
      <c r="B1209" s="55"/>
      <c r="C1209" s="55"/>
      <c r="D1209" s="55"/>
      <c r="E1209" s="49" t="e">
        <f t="shared" si="18"/>
        <v>#DIV/0!</v>
      </c>
    </row>
    <row r="1210" customHeight="1" spans="1:5">
      <c r="A1210" s="54" t="s">
        <v>1406</v>
      </c>
      <c r="B1210" s="55"/>
      <c r="C1210" s="55"/>
      <c r="D1210" s="55"/>
      <c r="E1210" s="49" t="e">
        <f t="shared" si="18"/>
        <v>#DIV/0!</v>
      </c>
    </row>
    <row r="1211" customHeight="1" spans="1:5">
      <c r="A1211" s="54" t="s">
        <v>1407</v>
      </c>
      <c r="B1211" s="55"/>
      <c r="C1211" s="55"/>
      <c r="D1211" s="55"/>
      <c r="E1211" s="49" t="e">
        <f t="shared" si="18"/>
        <v>#DIV/0!</v>
      </c>
    </row>
    <row r="1212" customHeight="1" spans="1:5">
      <c r="A1212" s="54" t="s">
        <v>1408</v>
      </c>
      <c r="B1212" s="55"/>
      <c r="C1212" s="55"/>
      <c r="D1212" s="55"/>
      <c r="E1212" s="49" t="e">
        <f t="shared" si="18"/>
        <v>#DIV/0!</v>
      </c>
    </row>
    <row r="1213" customHeight="1" spans="1:5">
      <c r="A1213" s="54" t="s">
        <v>1409</v>
      </c>
      <c r="B1213" s="55">
        <v>75875</v>
      </c>
      <c r="C1213" s="55">
        <v>21785</v>
      </c>
      <c r="D1213" s="55">
        <v>13196</v>
      </c>
      <c r="E1213" s="49">
        <f t="shared" si="18"/>
        <v>60.5737893045674</v>
      </c>
    </row>
    <row r="1214" customHeight="1" spans="1:5">
      <c r="A1214" s="54" t="s">
        <v>1410</v>
      </c>
      <c r="B1214" s="55">
        <v>12979</v>
      </c>
      <c r="C1214" s="55">
        <v>12979</v>
      </c>
      <c r="D1214" s="55">
        <v>22864</v>
      </c>
      <c r="E1214" s="49">
        <f t="shared" si="18"/>
        <v>176.161491640342</v>
      </c>
    </row>
    <row r="1215" customHeight="1" spans="1:5">
      <c r="A1215" s="54" t="s">
        <v>1411</v>
      </c>
      <c r="B1215" s="55"/>
      <c r="C1215" s="55"/>
      <c r="D1215" s="55">
        <v>9000</v>
      </c>
      <c r="E1215" s="49"/>
    </row>
    <row r="1216" customHeight="1" spans="1:5">
      <c r="A1216" s="56" t="s">
        <v>1412</v>
      </c>
      <c r="B1216" s="51">
        <f>B1217+B1218+B1219+B1224</f>
        <v>240286</v>
      </c>
      <c r="C1216" s="51">
        <f>C1217+C1218+C1219+C1224</f>
        <v>240286</v>
      </c>
      <c r="D1216" s="51">
        <f>D1217+D1218+D1219+D1224</f>
        <v>306973</v>
      </c>
      <c r="E1216" s="49">
        <f t="shared" ref="E1216:E1224" si="19">D1216/C1216*100</f>
        <v>127.753177463523</v>
      </c>
    </row>
    <row r="1217" customHeight="1" spans="1:5">
      <c r="A1217" s="57" t="s">
        <v>1413</v>
      </c>
      <c r="B1217" s="51">
        <v>27226</v>
      </c>
      <c r="C1217" s="51">
        <v>27226</v>
      </c>
      <c r="D1217" s="48">
        <v>27226</v>
      </c>
      <c r="E1217" s="49">
        <f t="shared" si="19"/>
        <v>100</v>
      </c>
    </row>
    <row r="1218" customHeight="1" spans="1:5">
      <c r="A1218" s="57" t="s">
        <v>1414</v>
      </c>
      <c r="B1218" s="51">
        <v>53983</v>
      </c>
      <c r="C1218" s="51">
        <v>53983</v>
      </c>
      <c r="D1218" s="48">
        <v>57000</v>
      </c>
      <c r="E1218" s="49">
        <f t="shared" si="19"/>
        <v>105.588796472964</v>
      </c>
    </row>
    <row r="1219" customHeight="1" spans="1:5">
      <c r="A1219" s="57" t="s">
        <v>1415</v>
      </c>
      <c r="B1219" s="51">
        <v>75000</v>
      </c>
      <c r="C1219" s="51">
        <v>75000</v>
      </c>
      <c r="D1219" s="48">
        <v>150000</v>
      </c>
      <c r="E1219" s="49">
        <f t="shared" si="19"/>
        <v>200</v>
      </c>
    </row>
    <row r="1220" customHeight="1" spans="1:5">
      <c r="A1220" s="57" t="s">
        <v>1416</v>
      </c>
      <c r="B1220" s="51">
        <v>75000</v>
      </c>
      <c r="C1220" s="51">
        <v>75000</v>
      </c>
      <c r="D1220" s="48">
        <v>150000</v>
      </c>
      <c r="E1220" s="49">
        <f t="shared" si="19"/>
        <v>200</v>
      </c>
    </row>
    <row r="1221" customHeight="1" spans="1:5">
      <c r="A1221" s="57" t="s">
        <v>1417</v>
      </c>
      <c r="B1221" s="58"/>
      <c r="C1221" s="58"/>
      <c r="D1221" s="58"/>
      <c r="E1221" s="49"/>
    </row>
    <row r="1222" customHeight="1" spans="1:5">
      <c r="A1222" s="57" t="s">
        <v>1418</v>
      </c>
      <c r="B1222" s="55"/>
      <c r="C1222" s="55"/>
      <c r="D1222" s="59"/>
      <c r="E1222" s="49"/>
    </row>
    <row r="1223" customHeight="1" spans="1:5">
      <c r="A1223" s="54" t="s">
        <v>1419</v>
      </c>
      <c r="B1223" s="55"/>
      <c r="C1223" s="55"/>
      <c r="D1223" s="59"/>
      <c r="E1223" s="49"/>
    </row>
    <row r="1224" customHeight="1" spans="1:5">
      <c r="A1224" s="54" t="s">
        <v>1420</v>
      </c>
      <c r="B1224" s="55">
        <v>84077</v>
      </c>
      <c r="C1224" s="55">
        <v>84077</v>
      </c>
      <c r="D1224" s="59">
        <v>72747</v>
      </c>
      <c r="E1224" s="49">
        <f t="shared" si="19"/>
        <v>86.5242575258394</v>
      </c>
    </row>
  </sheetData>
  <mergeCells count="2">
    <mergeCell ref="A1:E1"/>
    <mergeCell ref="D2:E2"/>
  </mergeCells>
  <conditionalFormatting sqref="A18:A22 E3">
    <cfRule type="cellIs" dxfId="0" priority="1" stopIfTrue="1" operator="equal">
      <formula>0</formula>
    </cfRule>
  </conditionalFormatting>
  <printOptions horizontalCentered="1"/>
  <pageMargins left="0.47" right="0.47" top="0.87" bottom="0.87" header="0.51" footer="0.7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43"/>
  <sheetViews>
    <sheetView tabSelected="1" topLeftCell="A19" workbookViewId="0">
      <selection activeCell="C19" sqref="C$1:C$1048576"/>
    </sheetView>
  </sheetViews>
  <sheetFormatPr defaultColWidth="9" defaultRowHeight="15.6" outlineLevelCol="2"/>
  <cols>
    <col min="1" max="1" width="26.2" style="20" customWidth="1"/>
    <col min="2" max="2" width="16.7" style="21" customWidth="1"/>
    <col min="3" max="3" width="60.5" style="22" customWidth="1"/>
    <col min="4" max="16384" width="9" style="22"/>
  </cols>
  <sheetData>
    <row r="2" ht="24" customHeight="1" spans="1:3">
      <c r="A2" s="23" t="s">
        <v>1421</v>
      </c>
      <c r="B2" s="23"/>
      <c r="C2" s="23"/>
    </row>
    <row r="3" ht="23.25" customHeight="1" spans="3:3">
      <c r="C3" s="24" t="s">
        <v>1</v>
      </c>
    </row>
    <row r="4" ht="29.1" customHeight="1" spans="1:3">
      <c r="A4" s="25" t="s">
        <v>1422</v>
      </c>
      <c r="B4" s="25" t="s">
        <v>1423</v>
      </c>
      <c r="C4" s="25" t="s">
        <v>1424</v>
      </c>
    </row>
    <row r="5" s="19" customFormat="1" ht="29.1" customHeight="1" spans="1:3">
      <c r="A5" s="26" t="s">
        <v>1425</v>
      </c>
      <c r="B5" s="27">
        <f>B6+B11+B22+B23+B24+B28+B29+B30+B31+B37+B38+B39+B40+B41+B42</f>
        <v>114530</v>
      </c>
      <c r="C5" s="28"/>
    </row>
    <row r="6" ht="29.1" customHeight="1" spans="1:3">
      <c r="A6" s="29" t="s">
        <v>1426</v>
      </c>
      <c r="B6" s="30">
        <f>SUM(B7:B10)</f>
        <v>63300</v>
      </c>
      <c r="C6" s="31" t="s">
        <v>1427</v>
      </c>
    </row>
    <row r="7" ht="29.1" customHeight="1" spans="1:3">
      <c r="A7" s="29" t="s">
        <v>1428</v>
      </c>
      <c r="B7" s="30">
        <v>41000</v>
      </c>
      <c r="C7" s="31" t="s">
        <v>1429</v>
      </c>
    </row>
    <row r="8" ht="48.75" customHeight="1" spans="1:3">
      <c r="A8" s="29" t="s">
        <v>1430</v>
      </c>
      <c r="B8" s="30">
        <v>10000</v>
      </c>
      <c r="C8" s="31" t="s">
        <v>1431</v>
      </c>
    </row>
    <row r="9" ht="29.1" customHeight="1" spans="1:3">
      <c r="A9" s="29" t="s">
        <v>1432</v>
      </c>
      <c r="B9" s="30">
        <v>5300</v>
      </c>
      <c r="C9" s="31" t="s">
        <v>1433</v>
      </c>
    </row>
    <row r="10" ht="29.1" customHeight="1" spans="1:3">
      <c r="A10" s="29" t="s">
        <v>1434</v>
      </c>
      <c r="B10" s="30">
        <v>7000</v>
      </c>
      <c r="C10" s="31" t="s">
        <v>1435</v>
      </c>
    </row>
    <row r="11" ht="29.1" customHeight="1" spans="1:3">
      <c r="A11" s="29" t="s">
        <v>1436</v>
      </c>
      <c r="B11" s="30">
        <f>SUM(B12:B21)</f>
        <v>7100</v>
      </c>
      <c r="C11" s="31" t="s">
        <v>1437</v>
      </c>
    </row>
    <row r="12" ht="60.75" customHeight="1" spans="1:3">
      <c r="A12" s="29" t="s">
        <v>1438</v>
      </c>
      <c r="B12" s="30">
        <v>4200</v>
      </c>
      <c r="C12" s="31" t="s">
        <v>1439</v>
      </c>
    </row>
    <row r="13" ht="29.1" customHeight="1" spans="1:3">
      <c r="A13" s="29" t="s">
        <v>1440</v>
      </c>
      <c r="B13" s="30">
        <v>50</v>
      </c>
      <c r="C13" s="31" t="s">
        <v>1441</v>
      </c>
    </row>
    <row r="14" ht="29.1" customHeight="1" spans="1:3">
      <c r="A14" s="29" t="s">
        <v>1442</v>
      </c>
      <c r="B14" s="30">
        <v>300</v>
      </c>
      <c r="C14" s="31" t="s">
        <v>1443</v>
      </c>
    </row>
    <row r="15" ht="29.1" customHeight="1" spans="1:3">
      <c r="A15" s="29" t="s">
        <v>1444</v>
      </c>
      <c r="B15" s="30">
        <v>50</v>
      </c>
      <c r="C15" s="31" t="s">
        <v>1445</v>
      </c>
    </row>
    <row r="16" ht="29.1" customHeight="1" spans="1:3">
      <c r="A16" s="29" t="s">
        <v>1446</v>
      </c>
      <c r="B16" s="30">
        <v>300</v>
      </c>
      <c r="C16" s="31" t="s">
        <v>1447</v>
      </c>
    </row>
    <row r="17" ht="29.1" customHeight="1" spans="1:3">
      <c r="A17" s="29" t="s">
        <v>1448</v>
      </c>
      <c r="B17" s="30">
        <v>650</v>
      </c>
      <c r="C17" s="31" t="s">
        <v>1449</v>
      </c>
    </row>
    <row r="18" ht="29.1" customHeight="1" spans="1:3">
      <c r="A18" s="29" t="s">
        <v>1450</v>
      </c>
      <c r="B18" s="30">
        <v>100</v>
      </c>
      <c r="C18" s="31" t="s">
        <v>1451</v>
      </c>
    </row>
    <row r="19" ht="29.1" customHeight="1" spans="1:3">
      <c r="A19" s="29" t="s">
        <v>1452</v>
      </c>
      <c r="B19" s="30">
        <v>300</v>
      </c>
      <c r="C19" s="31" t="s">
        <v>1453</v>
      </c>
    </row>
    <row r="20" ht="29.1" customHeight="1" spans="1:3">
      <c r="A20" s="29" t="s">
        <v>1454</v>
      </c>
      <c r="B20" s="30">
        <v>450</v>
      </c>
      <c r="C20" s="31" t="s">
        <v>1455</v>
      </c>
    </row>
    <row r="21" ht="29.1" customHeight="1" spans="1:3">
      <c r="A21" s="29" t="s">
        <v>1456</v>
      </c>
      <c r="B21" s="30">
        <v>700</v>
      </c>
      <c r="C21" s="31" t="s">
        <v>1457</v>
      </c>
    </row>
    <row r="22" ht="29.1" customHeight="1" spans="1:3">
      <c r="A22" s="29" t="s">
        <v>1458</v>
      </c>
      <c r="B22" s="30">
        <v>350</v>
      </c>
      <c r="C22" s="32" t="s">
        <v>1459</v>
      </c>
    </row>
    <row r="23" ht="29.1" customHeight="1" spans="1:3">
      <c r="A23" s="33" t="s">
        <v>1460</v>
      </c>
      <c r="B23" s="30"/>
      <c r="C23" s="32" t="s">
        <v>1461</v>
      </c>
    </row>
    <row r="24" ht="29.1" customHeight="1" spans="1:3">
      <c r="A24" s="29" t="s">
        <v>1462</v>
      </c>
      <c r="B24" s="30">
        <f>SUM(B25:B27)</f>
        <v>41600</v>
      </c>
      <c r="C24" s="32" t="s">
        <v>1463</v>
      </c>
    </row>
    <row r="25" ht="29.1" customHeight="1" spans="1:3">
      <c r="A25" s="29" t="s">
        <v>1464</v>
      </c>
      <c r="B25" s="30">
        <v>39600</v>
      </c>
      <c r="C25" s="32" t="s">
        <v>1465</v>
      </c>
    </row>
    <row r="26" ht="29.1" customHeight="1" spans="1:3">
      <c r="A26" s="29" t="s">
        <v>1466</v>
      </c>
      <c r="B26" s="30">
        <v>2000</v>
      </c>
      <c r="C26" s="32" t="s">
        <v>1467</v>
      </c>
    </row>
    <row r="27" ht="29.1" customHeight="1" spans="1:3">
      <c r="A27" s="29" t="s">
        <v>1468</v>
      </c>
      <c r="B27" s="30"/>
      <c r="C27" s="32" t="s">
        <v>1469</v>
      </c>
    </row>
    <row r="28" ht="29.1" customHeight="1" spans="1:3">
      <c r="A28" s="29" t="s">
        <v>1470</v>
      </c>
      <c r="B28" s="30">
        <v>200</v>
      </c>
      <c r="C28" s="32" t="s">
        <v>1471</v>
      </c>
    </row>
    <row r="29" ht="29.1" customHeight="1" spans="1:3">
      <c r="A29" s="29" t="s">
        <v>1472</v>
      </c>
      <c r="B29" s="30"/>
      <c r="C29" s="32" t="s">
        <v>1473</v>
      </c>
    </row>
    <row r="30" ht="29.1" customHeight="1" spans="1:3">
      <c r="A30" s="29" t="s">
        <v>1474</v>
      </c>
      <c r="B30" s="30"/>
      <c r="C30" s="32" t="s">
        <v>1475</v>
      </c>
    </row>
    <row r="31" ht="29.1" customHeight="1" spans="1:3">
      <c r="A31" s="29" t="s">
        <v>1476</v>
      </c>
      <c r="B31" s="30">
        <f>SUM(B32:B36)</f>
        <v>1980</v>
      </c>
      <c r="C31" s="31" t="s">
        <v>1477</v>
      </c>
    </row>
    <row r="32" ht="29.1" customHeight="1" spans="1:3">
      <c r="A32" s="29" t="s">
        <v>1478</v>
      </c>
      <c r="B32" s="30">
        <v>1500</v>
      </c>
      <c r="C32" s="31" t="s">
        <v>1479</v>
      </c>
    </row>
    <row r="33" ht="39" customHeight="1" spans="1:3">
      <c r="A33" s="29" t="s">
        <v>1480</v>
      </c>
      <c r="B33" s="30">
        <v>20</v>
      </c>
      <c r="C33" s="31" t="s">
        <v>1481</v>
      </c>
    </row>
    <row r="34" ht="40.5" customHeight="1" spans="1:3">
      <c r="A34" s="29" t="s">
        <v>1482</v>
      </c>
      <c r="B34" s="30"/>
      <c r="C34" s="31" t="s">
        <v>1483</v>
      </c>
    </row>
    <row r="35" ht="29.1" customHeight="1" spans="1:3">
      <c r="A35" s="29" t="s">
        <v>1484</v>
      </c>
      <c r="B35" s="30">
        <v>320</v>
      </c>
      <c r="C35" s="31" t="s">
        <v>1485</v>
      </c>
    </row>
    <row r="36" ht="39" customHeight="1" spans="1:3">
      <c r="A36" s="29" t="s">
        <v>1486</v>
      </c>
      <c r="B36" s="30">
        <v>140</v>
      </c>
      <c r="C36" s="31" t="s">
        <v>1487</v>
      </c>
    </row>
    <row r="37" ht="29.1" customHeight="1" spans="1:3">
      <c r="A37" s="29" t="s">
        <v>1488</v>
      </c>
      <c r="B37" s="30"/>
      <c r="C37" s="31" t="s">
        <v>1489</v>
      </c>
    </row>
    <row r="38" ht="29.1" customHeight="1" spans="1:3">
      <c r="A38" s="29" t="s">
        <v>1490</v>
      </c>
      <c r="B38" s="30"/>
      <c r="C38" s="32" t="s">
        <v>1491</v>
      </c>
    </row>
    <row r="39" ht="29.1" customHeight="1" spans="1:3">
      <c r="A39" s="29" t="s">
        <v>1492</v>
      </c>
      <c r="B39" s="30"/>
      <c r="C39" s="32" t="s">
        <v>1493</v>
      </c>
    </row>
    <row r="40" ht="29.1" customHeight="1" spans="1:3">
      <c r="A40" s="29" t="s">
        <v>1494</v>
      </c>
      <c r="B40" s="30"/>
      <c r="C40" s="32" t="s">
        <v>1495</v>
      </c>
    </row>
    <row r="41" ht="29.1" customHeight="1" spans="1:3">
      <c r="A41" s="29" t="s">
        <v>1496</v>
      </c>
      <c r="B41" s="30"/>
      <c r="C41" s="32" t="s">
        <v>1497</v>
      </c>
    </row>
    <row r="42" ht="29.1" customHeight="1" spans="1:3">
      <c r="A42" s="29" t="s">
        <v>1498</v>
      </c>
      <c r="B42" s="30"/>
      <c r="C42" s="32" t="s">
        <v>1499</v>
      </c>
    </row>
    <row r="43" ht="31.5" customHeight="1" spans="1:2">
      <c r="A43" s="34"/>
      <c r="B43" s="35"/>
    </row>
  </sheetData>
  <mergeCells count="2">
    <mergeCell ref="A2:C2"/>
    <mergeCell ref="A43:B43"/>
  </mergeCells>
  <pageMargins left="0.7" right="0.7" top="0.75" bottom="0.75" header="0.3" footer="0.3"/>
  <pageSetup paperSize="9" orientation="portrait"/>
  <headerFooter/>
  <ignoredErrors>
    <ignoredError sqref="B11 B24"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E13" sqref="E13"/>
    </sheetView>
  </sheetViews>
  <sheetFormatPr defaultColWidth="9" defaultRowHeight="15.6" outlineLevelCol="1"/>
  <cols>
    <col min="1" max="1" width="40.6" customWidth="1"/>
    <col min="2" max="2" width="41.4" customWidth="1"/>
  </cols>
  <sheetData>
    <row r="1" ht="46" customHeight="1" spans="1:2">
      <c r="A1" s="1" t="s">
        <v>1500</v>
      </c>
      <c r="B1" s="1"/>
    </row>
    <row r="2" spans="1:2">
      <c r="A2" s="17"/>
      <c r="B2" s="3" t="s">
        <v>1501</v>
      </c>
    </row>
    <row r="3" ht="36" customHeight="1" spans="1:2">
      <c r="A3" s="4" t="s">
        <v>1502</v>
      </c>
      <c r="B3" s="5" t="s">
        <v>1503</v>
      </c>
    </row>
    <row r="4" ht="36" customHeight="1" spans="1:2">
      <c r="A4" s="6" t="s">
        <v>1504</v>
      </c>
      <c r="B4" s="7">
        <f>SUM(B5:B9)</f>
        <v>11415</v>
      </c>
    </row>
    <row r="5" ht="36" customHeight="1" spans="1:2">
      <c r="A5" s="8" t="s">
        <v>1505</v>
      </c>
      <c r="B5" s="7">
        <v>2238</v>
      </c>
    </row>
    <row r="6" ht="36" customHeight="1" spans="1:2">
      <c r="A6" s="8" t="s">
        <v>1506</v>
      </c>
      <c r="B6" s="7">
        <v>794</v>
      </c>
    </row>
    <row r="7" ht="36" customHeight="1" spans="1:2">
      <c r="A7" s="8" t="s">
        <v>1507</v>
      </c>
      <c r="B7" s="7">
        <v>33</v>
      </c>
    </row>
    <row r="8" ht="36" customHeight="1" spans="1:2">
      <c r="A8" s="8" t="s">
        <v>1508</v>
      </c>
      <c r="B8" s="7">
        <v>2</v>
      </c>
    </row>
    <row r="9" ht="36" customHeight="1" spans="1:2">
      <c r="A9" s="8" t="s">
        <v>1509</v>
      </c>
      <c r="B9" s="7">
        <v>8348</v>
      </c>
    </row>
    <row r="10" ht="36" customHeight="1" spans="1:2">
      <c r="A10" s="8" t="s">
        <v>1510</v>
      </c>
      <c r="B10" s="7">
        <f>B11+B14+B15</f>
        <v>200000</v>
      </c>
    </row>
    <row r="11" ht="36" customHeight="1" spans="1:2">
      <c r="A11" s="8" t="s">
        <v>1511</v>
      </c>
      <c r="B11" s="7">
        <f>B12+B13</f>
        <v>165000</v>
      </c>
    </row>
    <row r="12" ht="36" customHeight="1" spans="1:2">
      <c r="A12" s="8" t="s">
        <v>1512</v>
      </c>
      <c r="B12" s="18">
        <v>70000</v>
      </c>
    </row>
    <row r="13" ht="36" customHeight="1" spans="1:2">
      <c r="A13" s="8" t="s">
        <v>1513</v>
      </c>
      <c r="B13" s="18">
        <v>95000</v>
      </c>
    </row>
    <row r="14" ht="36" customHeight="1" spans="1:2">
      <c r="A14" s="8" t="s">
        <v>1514</v>
      </c>
      <c r="B14" s="18">
        <v>20000</v>
      </c>
    </row>
    <row r="15" ht="36" customHeight="1" spans="1:2">
      <c r="A15" s="8" t="s">
        <v>1515</v>
      </c>
      <c r="B15" s="18">
        <v>15000</v>
      </c>
    </row>
  </sheetData>
  <mergeCells count="1">
    <mergeCell ref="A1:B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I12" sqref="I12"/>
    </sheetView>
  </sheetViews>
  <sheetFormatPr defaultColWidth="9" defaultRowHeight="15.6" outlineLevelCol="7"/>
  <cols>
    <col min="1" max="1" width="18.375" customWidth="1"/>
    <col min="2" max="8" width="11.625" customWidth="1"/>
  </cols>
  <sheetData>
    <row r="1" ht="40" customHeight="1" spans="1:8">
      <c r="A1" s="13" t="s">
        <v>1516</v>
      </c>
      <c r="B1" s="13"/>
      <c r="C1" s="13"/>
      <c r="D1" s="13"/>
      <c r="E1" s="13"/>
      <c r="F1" s="13"/>
      <c r="G1" s="13"/>
      <c r="H1" s="13"/>
    </row>
    <row r="2" ht="40" customHeight="1" spans="1:8">
      <c r="A2" s="14"/>
      <c r="B2" s="14"/>
      <c r="C2" s="14"/>
      <c r="D2" s="14"/>
      <c r="E2" s="14"/>
      <c r="F2" s="14"/>
      <c r="G2" s="14" t="s">
        <v>1</v>
      </c>
      <c r="H2" s="14"/>
    </row>
    <row r="3" ht="40" customHeight="1" spans="1:8">
      <c r="A3" s="15" t="s">
        <v>1517</v>
      </c>
      <c r="B3" s="15" t="s">
        <v>1518</v>
      </c>
      <c r="C3" s="15" t="s">
        <v>1519</v>
      </c>
      <c r="D3" s="15" t="s">
        <v>1520</v>
      </c>
      <c r="E3" s="15" t="s">
        <v>1521</v>
      </c>
      <c r="F3" s="15" t="s">
        <v>1522</v>
      </c>
      <c r="G3" s="15" t="s">
        <v>1523</v>
      </c>
      <c r="H3" s="15" t="s">
        <v>1524</v>
      </c>
    </row>
    <row r="4" ht="40" customHeight="1" spans="1:8">
      <c r="A4" s="6"/>
      <c r="B4" s="6"/>
      <c r="C4" s="6"/>
      <c r="D4" s="6"/>
      <c r="E4" s="6"/>
      <c r="F4" s="6"/>
      <c r="G4" s="6"/>
      <c r="H4" s="6"/>
    </row>
    <row r="5" ht="40" customHeight="1" spans="1:8">
      <c r="A5" s="6"/>
      <c r="B5" s="6"/>
      <c r="C5" s="6"/>
      <c r="D5" s="6"/>
      <c r="E5" s="6"/>
      <c r="F5" s="6"/>
      <c r="G5" s="6"/>
      <c r="H5" s="6"/>
    </row>
    <row r="6" ht="40" customHeight="1" spans="1:8">
      <c r="A6" s="6"/>
      <c r="B6" s="6"/>
      <c r="C6" s="6"/>
      <c r="D6" s="6"/>
      <c r="E6" s="6"/>
      <c r="F6" s="6"/>
      <c r="G6" s="6"/>
      <c r="H6" s="6"/>
    </row>
    <row r="7" ht="40" customHeight="1" spans="1:8">
      <c r="A7" s="6"/>
      <c r="B7" s="6"/>
      <c r="C7" s="6"/>
      <c r="D7" s="6"/>
      <c r="E7" s="6"/>
      <c r="F7" s="6"/>
      <c r="G7" s="6"/>
      <c r="H7" s="6"/>
    </row>
    <row r="8" ht="40" customHeight="1" spans="1:8">
      <c r="A8" s="6"/>
      <c r="B8" s="6"/>
      <c r="C8" s="6"/>
      <c r="D8" s="6"/>
      <c r="E8" s="6"/>
      <c r="F8" s="6"/>
      <c r="G8" s="6"/>
      <c r="H8" s="6"/>
    </row>
    <row r="9" ht="40" customHeight="1" spans="1:8">
      <c r="A9" s="6"/>
      <c r="B9" s="6"/>
      <c r="C9" s="6"/>
      <c r="D9" s="6"/>
      <c r="E9" s="6"/>
      <c r="F9" s="6"/>
      <c r="G9" s="6"/>
      <c r="H9" s="6"/>
    </row>
    <row r="10" ht="40" customHeight="1" spans="1:8">
      <c r="A10" s="6"/>
      <c r="B10" s="6"/>
      <c r="C10" s="6"/>
      <c r="D10" s="6"/>
      <c r="E10" s="6"/>
      <c r="F10" s="6"/>
      <c r="G10" s="6"/>
      <c r="H10" s="6"/>
    </row>
    <row r="11" ht="40" customHeight="1" spans="1:8">
      <c r="A11" s="16" t="s">
        <v>1525</v>
      </c>
      <c r="B11" s="16"/>
      <c r="C11" s="16"/>
      <c r="D11" s="16"/>
      <c r="E11" s="16"/>
      <c r="F11" s="16"/>
      <c r="G11" s="16"/>
      <c r="H11" s="16"/>
    </row>
    <row r="12" ht="40" customHeight="1"/>
    <row r="13" ht="40" customHeight="1"/>
  </sheetData>
  <mergeCells count="1">
    <mergeCell ref="A1:H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C2" sqref="C2"/>
    </sheetView>
  </sheetViews>
  <sheetFormatPr defaultColWidth="9" defaultRowHeight="15.6" outlineLevelCol="1"/>
  <cols>
    <col min="1" max="1" width="53.75" customWidth="1"/>
    <col min="2" max="2" width="34.875" customWidth="1"/>
  </cols>
  <sheetData>
    <row r="1" ht="30" customHeight="1" spans="1:2">
      <c r="A1" s="1" t="s">
        <v>1526</v>
      </c>
      <c r="B1" s="1"/>
    </row>
    <row r="2" ht="30" customHeight="1" spans="1:2">
      <c r="A2" s="2"/>
      <c r="B2" s="3" t="s">
        <v>1501</v>
      </c>
    </row>
    <row r="3" ht="30" customHeight="1" spans="1:2">
      <c r="A3" s="4" t="s">
        <v>1502</v>
      </c>
      <c r="B3" s="5" t="s">
        <v>398</v>
      </c>
    </row>
    <row r="4" ht="30" customHeight="1" spans="1:2">
      <c r="A4" s="6" t="s">
        <v>1527</v>
      </c>
      <c r="B4" s="7"/>
    </row>
    <row r="5" ht="30" customHeight="1" spans="1:2">
      <c r="A5" s="8" t="s">
        <v>1528</v>
      </c>
      <c r="B5" s="7"/>
    </row>
    <row r="6" ht="30" customHeight="1" spans="1:2">
      <c r="A6" s="8" t="s">
        <v>1529</v>
      </c>
      <c r="B6" s="7"/>
    </row>
    <row r="7" ht="30" customHeight="1" spans="1:2">
      <c r="A7" s="8" t="s">
        <v>1530</v>
      </c>
      <c r="B7" s="7"/>
    </row>
    <row r="8" ht="30" customHeight="1" spans="1:2">
      <c r="A8" s="8" t="s">
        <v>1531</v>
      </c>
      <c r="B8" s="7"/>
    </row>
    <row r="9" ht="30" customHeight="1" spans="1:2">
      <c r="A9" s="8" t="s">
        <v>1532</v>
      </c>
      <c r="B9" s="7"/>
    </row>
    <row r="10" ht="30" customHeight="1" spans="1:2">
      <c r="A10" s="8" t="s">
        <v>1533</v>
      </c>
      <c r="B10" s="7"/>
    </row>
    <row r="11" ht="30" customHeight="1" spans="1:2">
      <c r="A11" s="8" t="s">
        <v>1534</v>
      </c>
      <c r="B11" s="7"/>
    </row>
    <row r="12" ht="30" customHeight="1" spans="1:2">
      <c r="A12" s="8" t="s">
        <v>1535</v>
      </c>
      <c r="B12" s="7"/>
    </row>
    <row r="13" ht="30" customHeight="1" spans="1:2">
      <c r="A13" s="8" t="s">
        <v>1536</v>
      </c>
      <c r="B13" s="7"/>
    </row>
    <row r="14" ht="30" customHeight="1" spans="1:2">
      <c r="A14" s="8" t="s">
        <v>1537</v>
      </c>
      <c r="B14" s="7"/>
    </row>
    <row r="15" ht="30" customHeight="1" spans="1:2">
      <c r="A15" s="8" t="s">
        <v>1538</v>
      </c>
      <c r="B15" s="7"/>
    </row>
    <row r="16" ht="30" customHeight="1" spans="1:2">
      <c r="A16" s="8" t="s">
        <v>1539</v>
      </c>
      <c r="B16" s="9"/>
    </row>
    <row r="17" ht="30" customHeight="1" spans="1:2">
      <c r="A17" s="10" t="s">
        <v>1540</v>
      </c>
      <c r="B17" s="9"/>
    </row>
    <row r="18" ht="30" customHeight="1" spans="1:2">
      <c r="A18" s="11" t="s">
        <v>1541</v>
      </c>
      <c r="B18" s="12"/>
    </row>
  </sheetData>
  <mergeCells count="1">
    <mergeCell ref="A1:B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23收执</vt:lpstr>
      <vt:lpstr>23支执</vt:lpstr>
      <vt:lpstr>24收预</vt:lpstr>
      <vt:lpstr>24支预</vt:lpstr>
      <vt:lpstr>本级17支预 (原)</vt:lpstr>
      <vt:lpstr>基本公共支出预算表</vt:lpstr>
      <vt:lpstr>嵊泗县2024年一般公共预算税收返还和转移支付表</vt:lpstr>
      <vt:lpstr>嵊泗县2024年对下专项转移支付分地区、分项目预算表</vt:lpstr>
      <vt:lpstr>嵊泗县2024年对下一般公共预算税收返还和一般性转移支付表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张洁</dc:creator>
  <cp:lastModifiedBy>Root</cp:lastModifiedBy>
  <dcterms:created xsi:type="dcterms:W3CDTF">2015-12-21T18:14:00Z</dcterms:created>
  <cp:lastPrinted>2024-01-10T17:01:00Z</cp:lastPrinted>
  <dcterms:modified xsi:type="dcterms:W3CDTF">2024-03-25T01:06:53Z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4E9FC2CBAB473565264FC0658F169CB1</vt:lpwstr>
  </property>
</Properties>
</file>