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948" activeTab="0"/>
  </bookViews>
  <sheets>
    <sheet name="22收执" sheetId="1" r:id="rId1"/>
    <sheet name="22支执" sheetId="2" r:id="rId2"/>
    <sheet name="23收预" sheetId="3" r:id="rId3"/>
    <sheet name="23支预" sheetId="4" r:id="rId4"/>
  </sheets>
  <definedNames>
    <definedName name="_xlnm.Print_Area" localSheetId="0">'22收执'!$A$1:$F$31</definedName>
    <definedName name="_xlnm.Print_Area" localSheetId="1">'22支执'!$A$1:$F$28</definedName>
    <definedName name="_xlnm.Print_Area" localSheetId="2">'23收预'!$A$1:$D$31</definedName>
    <definedName name="_xlnm.Print_Area" localSheetId="3">'23支预'!$A$1:$D$27</definedName>
    <definedName name="_xlnm.Print_Titles" localSheetId="0">'22收执'!$3:$3</definedName>
    <definedName name="_xlnm.Print_Titles" localSheetId="1">'22支执'!$3:$3</definedName>
    <definedName name="_xlnm.Print_Titles" localSheetId="2">'23收预'!$3:$3</definedName>
    <definedName name="_xlnm.Print_Titles" localSheetId="3">'23支预'!$3:$4</definedName>
  </definedNames>
  <calcPr fullCalcOnLoad="1"/>
</workbook>
</file>

<file path=xl/sharedStrings.xml><?xml version="1.0" encoding="utf-8"?>
<sst xmlns="http://schemas.openxmlformats.org/spreadsheetml/2006/main" count="142" uniqueCount="90">
  <si>
    <t>单位：万元</t>
  </si>
  <si>
    <t>项     目</t>
  </si>
  <si>
    <t>（一）利润收入</t>
  </si>
  <si>
    <t>（二）股利、股息收入</t>
  </si>
  <si>
    <t>（三）产权转让收入</t>
  </si>
  <si>
    <t>（四）清算收入</t>
  </si>
  <si>
    <t>（五）其他国有资本经营收入</t>
  </si>
  <si>
    <t>收入合计</t>
  </si>
  <si>
    <t>项    目</t>
  </si>
  <si>
    <t>（一）解决历史遗留问题及改革成本支出</t>
  </si>
  <si>
    <t>（二）国有企业资本金注入</t>
  </si>
  <si>
    <t>（三）国有企业政策性补贴</t>
  </si>
  <si>
    <t>（四）金融国有资本经营预算支出</t>
  </si>
  <si>
    <t>一、本级收入</t>
  </si>
  <si>
    <t>一、本级支出</t>
  </si>
  <si>
    <t xml:space="preserve">    电力企业利润收入</t>
  </si>
  <si>
    <t xml:space="preserve">    钢铁企业利润收入</t>
  </si>
  <si>
    <t xml:space="preserve">    运输企业利润收入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</si>
  <si>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</si>
  <si>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</si>
  <si>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</si>
  <si>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教育文化广播企业利润收入</t>
  </si>
  <si>
    <t xml:space="preserve">    金融企业利润收入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</si>
  <si>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</si>
  <si>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</si>
  <si>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</si>
  <si>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</si>
  <si>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</si>
  <si>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</si>
  <si>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 xml:space="preserve">    国有独资企业清算收入</t>
  </si>
  <si>
    <t xml:space="preserve">    其他国有资本经营预算企业清算收入</t>
  </si>
  <si>
    <t xml:space="preserve">      国有企业办职教幼教补助支出</t>
  </si>
  <si>
    <t xml:space="preserve">      国有企业退休人员社会化管理补助支出</t>
  </si>
  <si>
    <t xml:space="preserve">      国有企业改革成本支出</t>
  </si>
  <si>
    <t xml:space="preserve">      其他解决历史遗留问题及改革成本支出</t>
  </si>
  <si>
    <t xml:space="preserve">      国有经济结构调整支出</t>
  </si>
  <si>
    <t xml:space="preserve">      公益性设施投资支出</t>
  </si>
  <si>
    <t xml:space="preserve">      前瞻性战略性产业发展支出</t>
  </si>
  <si>
    <t xml:space="preserve">      生态环境保护支出</t>
  </si>
  <si>
    <t xml:space="preserve">      支持科技进步支出</t>
  </si>
  <si>
    <t xml:space="preserve">      对外投资合作支出</t>
  </si>
  <si>
    <t xml:space="preserve">      其他国有企业资本金注入</t>
  </si>
  <si>
    <t xml:space="preserve">      国有企业政策性补贴</t>
  </si>
  <si>
    <t xml:space="preserve">      资本性支出</t>
  </si>
  <si>
    <t>增长%</t>
  </si>
  <si>
    <t>增长%</t>
  </si>
  <si>
    <t>二、转移性收入</t>
  </si>
  <si>
    <t>（一）国有资本经营预算转移支付收入</t>
  </si>
  <si>
    <t>（四）其他国有资本经营预算支出</t>
  </si>
  <si>
    <t xml:space="preserve">      其他国有资本经营预算支出</t>
  </si>
  <si>
    <t>二、转移性支出</t>
  </si>
  <si>
    <t>二、转移性收入</t>
  </si>
  <si>
    <t>（一）国有资本经营预算转移支付收入</t>
  </si>
  <si>
    <t>（二）上年结余收入</t>
  </si>
  <si>
    <t>二、转移性支出</t>
  </si>
  <si>
    <t>（一）调出资金</t>
  </si>
  <si>
    <t>（二）年终结余</t>
  </si>
  <si>
    <t>注：支出根据收入规模安排，用于扶持国有企业发展。</t>
  </si>
  <si>
    <t xml:space="preserve">     国有资本经营预算调出资金</t>
  </si>
  <si>
    <r>
      <t xml:space="preserve">         </t>
    </r>
    <r>
      <rPr>
        <sz val="10"/>
        <color indexed="8"/>
        <rFont val="宋体"/>
        <family val="0"/>
      </rPr>
      <t>其他国有资本经营预算企业利润收入</t>
    </r>
  </si>
  <si>
    <t>（五）其他国有资本经营预算支出</t>
  </si>
  <si>
    <t>嵊泗县2022年国有资本经营预算收入执行情况</t>
  </si>
  <si>
    <t>嵊泗县2022年国有资本经营预算支出执行情况</t>
  </si>
  <si>
    <t>嵊泗县2023年国有资本经营预算收入（草案）</t>
  </si>
  <si>
    <t>嵊泗县2023年国有资本经营预算支出（草案）</t>
  </si>
  <si>
    <t>2022年
执行数</t>
  </si>
  <si>
    <t>2023年
预算数</t>
  </si>
  <si>
    <t>2022年
执行数</t>
  </si>
  <si>
    <t>2023年
预算数</t>
  </si>
  <si>
    <r>
      <rPr>
        <b/>
        <sz val="12"/>
        <color indexed="8"/>
        <rFont val="宋体"/>
        <family val="0"/>
      </rPr>
      <t>项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宋体"/>
        <family val="0"/>
      </rPr>
      <t>目</t>
    </r>
  </si>
  <si>
    <r>
      <t>2021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宋体"/>
        <family val="0"/>
      </rPr>
      <t>执行数</t>
    </r>
  </si>
  <si>
    <r>
      <t>2022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宋体"/>
        <family val="0"/>
      </rPr>
      <t>预算数</t>
    </r>
  </si>
  <si>
    <r>
      <t>2022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宋体"/>
        <family val="0"/>
      </rPr>
      <t>执行数</t>
    </r>
  </si>
  <si>
    <r>
      <rPr>
        <b/>
        <sz val="12"/>
        <color indexed="8"/>
        <rFont val="宋体"/>
        <family val="0"/>
      </rPr>
      <t>为预算</t>
    </r>
    <r>
      <rPr>
        <b/>
        <sz val="12"/>
        <color indexed="8"/>
        <rFont val="Times New Roman"/>
        <family val="1"/>
      </rPr>
      <t>%</t>
    </r>
  </si>
  <si>
    <r>
      <rPr>
        <b/>
        <sz val="12"/>
        <color indexed="8"/>
        <rFont val="宋体"/>
        <family val="0"/>
      </rPr>
      <t>增长</t>
    </r>
    <r>
      <rPr>
        <b/>
        <sz val="12"/>
        <color indexed="8"/>
        <rFont val="Times New Roman"/>
        <family val="1"/>
      </rPr>
      <t>%</t>
    </r>
  </si>
  <si>
    <t xml:space="preserve">    其他国有资本经营预算企业利润收入</t>
  </si>
  <si>
    <t>7</t>
  </si>
  <si>
    <t>6</t>
  </si>
  <si>
    <t>541</t>
  </si>
  <si>
    <t>293</t>
  </si>
  <si>
    <t>287</t>
  </si>
  <si>
    <t>848</t>
  </si>
  <si>
    <r>
      <rPr>
        <b/>
        <sz val="12"/>
        <color indexed="8"/>
        <rFont val="宋体"/>
        <family val="0"/>
      </rPr>
      <t>项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目</t>
    </r>
  </si>
  <si>
    <r>
      <t>2021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宋体"/>
        <family val="0"/>
      </rPr>
      <t>执行数</t>
    </r>
  </si>
  <si>
    <r>
      <t>2022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宋体"/>
        <family val="0"/>
      </rPr>
      <t>执行数</t>
    </r>
  </si>
  <si>
    <t>支出合计</t>
  </si>
  <si>
    <t>支出合计</t>
  </si>
  <si>
    <t xml:space="preserve">      其他国有资本经营收入</t>
  </si>
  <si>
    <t xml:space="preserve">      其他国有资本经营预算支出</t>
  </si>
  <si>
    <t xml:space="preserve">    其他国有资本经营收入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</si>
</sst>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楷体_GB2312"/>
      <family val="3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方正书宋_GBK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方正书宋_GBK"/>
      <family val="0"/>
    </font>
    <font>
      <b/>
      <sz val="10"/>
      <color indexed="8"/>
      <name val="Arial"/>
      <family val="2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1" borderId="4" applyNumberFormat="0" applyAlignment="0" applyProtection="0"/>
    <xf numFmtId="0" fontId="47" fillId="22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21" borderId="7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5" fillId="0" borderId="0" xfId="43" applyFont="1" applyFill="1">
      <alignment/>
      <protection/>
    </xf>
    <xf numFmtId="0" fontId="5" fillId="0" borderId="0" xfId="43" applyFont="1" applyFill="1" applyBorder="1">
      <alignment/>
      <protection/>
    </xf>
    <xf numFmtId="31" fontId="6" fillId="0" borderId="0" xfId="42" applyNumberFormat="1" applyFont="1" applyFill="1" applyAlignment="1">
      <alignment horizontal="center"/>
      <protection/>
    </xf>
    <xf numFmtId="0" fontId="8" fillId="0" borderId="9" xfId="42" applyFont="1" applyFill="1" applyBorder="1" applyAlignment="1">
      <alignment horizontal="center" vertical="center" wrapText="1"/>
      <protection/>
    </xf>
    <xf numFmtId="177" fontId="8" fillId="0" borderId="9" xfId="42" applyNumberFormat="1" applyFont="1" applyFill="1" applyBorder="1" applyAlignment="1">
      <alignment horizontal="center" vertical="center"/>
      <protection/>
    </xf>
    <xf numFmtId="0" fontId="9" fillId="0" borderId="0" xfId="43" applyFont="1" applyFill="1">
      <alignment/>
      <protection/>
    </xf>
    <xf numFmtId="49" fontId="8" fillId="0" borderId="9" xfId="40" applyNumberFormat="1" applyFont="1" applyFill="1" applyBorder="1" applyAlignment="1" applyProtection="1">
      <alignment horizontal="left" vertical="center"/>
      <protection/>
    </xf>
    <xf numFmtId="1" fontId="8" fillId="0" borderId="10" xfId="42" applyNumberFormat="1" applyFont="1" applyFill="1" applyBorder="1" applyAlignment="1">
      <alignment horizontal="center" vertical="center"/>
      <protection/>
    </xf>
    <xf numFmtId="49" fontId="7" fillId="0" borderId="9" xfId="40" applyNumberFormat="1" applyFont="1" applyFill="1" applyBorder="1" applyAlignment="1" applyProtection="1">
      <alignment horizontal="left" vertical="center"/>
      <protection/>
    </xf>
    <xf numFmtId="1" fontId="6" fillId="0" borderId="11" xfId="43" applyNumberFormat="1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1" fontId="11" fillId="0" borderId="11" xfId="43" applyNumberFormat="1" applyFont="1" applyFill="1" applyBorder="1" applyAlignment="1">
      <alignment horizontal="center" vertical="center"/>
      <protection/>
    </xf>
    <xf numFmtId="0" fontId="12" fillId="0" borderId="0" xfId="43" applyFont="1" applyFill="1">
      <alignment/>
      <protection/>
    </xf>
    <xf numFmtId="49" fontId="8" fillId="0" borderId="9" xfId="40" applyNumberFormat="1" applyFont="1" applyFill="1" applyBorder="1" applyAlignment="1" applyProtection="1">
      <alignment horizontal="center" vertical="center"/>
      <protection/>
    </xf>
    <xf numFmtId="0" fontId="5" fillId="0" borderId="0" xfId="43" applyFont="1" applyFill="1" applyAlignment="1">
      <alignment horizontal="center"/>
      <protection/>
    </xf>
    <xf numFmtId="176" fontId="5" fillId="0" borderId="0" xfId="43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8" fillId="0" borderId="9" xfId="42" applyFont="1" applyFill="1" applyBorder="1" applyAlignment="1" quotePrefix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8" fillId="0" borderId="9" xfId="41" applyNumberFormat="1" applyFont="1" applyFill="1" applyBorder="1" applyAlignment="1" applyProtection="1">
      <alignment horizontal="left" vertical="center"/>
      <protection/>
    </xf>
    <xf numFmtId="188" fontId="8" fillId="0" borderId="9" xfId="44" applyNumberFormat="1" applyFont="1" applyFill="1" applyBorder="1" applyAlignment="1">
      <alignment horizontal="center" vertical="center"/>
      <protection/>
    </xf>
    <xf numFmtId="176" fontId="8" fillId="0" borderId="9" xfId="44" applyNumberFormat="1" applyFont="1" applyFill="1" applyBorder="1" applyAlignment="1">
      <alignment horizontal="center" vertical="center"/>
      <protection/>
    </xf>
    <xf numFmtId="188" fontId="7" fillId="0" borderId="9" xfId="44" applyNumberFormat="1" applyFont="1" applyFill="1" applyBorder="1" applyAlignment="1">
      <alignment horizontal="center" vertical="center"/>
      <protection/>
    </xf>
    <xf numFmtId="49" fontId="7" fillId="0" borderId="12" xfId="40" applyNumberFormat="1" applyFont="1" applyFill="1" applyBorder="1" applyAlignment="1" applyProtection="1">
      <alignment horizontal="left" vertical="center"/>
      <protection/>
    </xf>
    <xf numFmtId="183" fontId="8" fillId="0" borderId="9" xfId="42" applyNumberFormat="1" applyFont="1" applyFill="1" applyBorder="1" applyAlignment="1">
      <alignment horizontal="center" vertical="center"/>
      <protection/>
    </xf>
    <xf numFmtId="183" fontId="7" fillId="0" borderId="9" xfId="42" applyNumberFormat="1" applyFont="1" applyFill="1" applyBorder="1" applyAlignment="1">
      <alignment horizontal="center" vertical="center"/>
      <protection/>
    </xf>
    <xf numFmtId="49" fontId="7" fillId="0" borderId="0" xfId="4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vertical="center"/>
    </xf>
    <xf numFmtId="0" fontId="5" fillId="0" borderId="0" xfId="43" applyFont="1" applyFill="1" applyBorder="1" applyAlignment="1">
      <alignment horizontal="center"/>
      <protection/>
    </xf>
    <xf numFmtId="1" fontId="11" fillId="0" borderId="9" xfId="43" applyNumberFormat="1" applyFont="1" applyFill="1" applyBorder="1" applyAlignment="1">
      <alignment horizontal="center" vertical="center"/>
      <protection/>
    </xf>
    <xf numFmtId="188" fontId="7" fillId="0" borderId="9" xfId="44" applyNumberFormat="1" applyFont="1" applyFill="1" applyBorder="1" applyAlignment="1">
      <alignment horizontal="center" vertical="center"/>
      <protection/>
    </xf>
    <xf numFmtId="176" fontId="7" fillId="0" borderId="9" xfId="44" applyNumberFormat="1" applyFont="1" applyFill="1" applyBorder="1" applyAlignment="1">
      <alignment horizontal="center" vertical="center"/>
      <protection/>
    </xf>
    <xf numFmtId="176" fontId="7" fillId="0" borderId="0" xfId="43" applyNumberFormat="1" applyFont="1" applyFill="1" applyAlignment="1">
      <alignment horizontal="right" vertical="center"/>
      <protection/>
    </xf>
    <xf numFmtId="0" fontId="15" fillId="0" borderId="9" xfId="0" applyFont="1" applyFill="1" applyBorder="1" applyAlignment="1">
      <alignment horizontal="center" vertical="center"/>
    </xf>
    <xf numFmtId="0" fontId="16" fillId="0" borderId="9" xfId="42" applyFont="1" applyFill="1" applyBorder="1" applyAlignment="1" quotePrefix="1">
      <alignment horizontal="center" vertical="center"/>
      <protection/>
    </xf>
    <xf numFmtId="177" fontId="16" fillId="0" borderId="9" xfId="42" applyNumberFormat="1" applyFont="1" applyFill="1" applyBorder="1" applyAlignment="1">
      <alignment horizontal="center" vertical="center" wrapText="1"/>
      <protection/>
    </xf>
    <xf numFmtId="0" fontId="16" fillId="0" borderId="9" xfId="42" applyFont="1" applyFill="1" applyBorder="1" applyAlignment="1">
      <alignment horizontal="center" vertical="center" wrapText="1"/>
      <protection/>
    </xf>
    <xf numFmtId="177" fontId="16" fillId="0" borderId="9" xfId="42" applyNumberFormat="1" applyFont="1" applyFill="1" applyBorder="1" applyAlignment="1">
      <alignment horizontal="center" vertical="center"/>
      <protection/>
    </xf>
    <xf numFmtId="176" fontId="16" fillId="0" borderId="9" xfId="42" applyNumberFormat="1" applyFont="1" applyFill="1" applyBorder="1" applyAlignment="1">
      <alignment horizontal="center" vertical="center" wrapText="1"/>
      <protection/>
    </xf>
    <xf numFmtId="49" fontId="16" fillId="0" borderId="9" xfId="40" applyNumberFormat="1" applyFont="1" applyFill="1" applyBorder="1" applyAlignment="1" applyProtection="1">
      <alignment horizontal="center" vertical="center"/>
      <protection/>
    </xf>
    <xf numFmtId="1" fontId="16" fillId="0" borderId="9" xfId="42" applyNumberFormat="1" applyFont="1" applyFill="1" applyBorder="1" applyAlignment="1">
      <alignment horizontal="center" vertical="center"/>
      <protection/>
    </xf>
    <xf numFmtId="183" fontId="16" fillId="0" borderId="9" xfId="42" applyNumberFormat="1" applyFont="1" applyFill="1" applyBorder="1" applyAlignment="1">
      <alignment horizontal="center" vertical="center"/>
      <protection/>
    </xf>
    <xf numFmtId="49" fontId="15" fillId="0" borderId="9" xfId="40" applyNumberFormat="1" applyFont="1" applyFill="1" applyBorder="1" applyAlignment="1" applyProtection="1">
      <alignment horizontal="center" vertical="center"/>
      <protection/>
    </xf>
    <xf numFmtId="1" fontId="15" fillId="0" borderId="9" xfId="43" applyNumberFormat="1" applyFont="1" applyFill="1" applyBorder="1" applyAlignment="1">
      <alignment horizontal="center" vertical="center"/>
      <protection/>
    </xf>
    <xf numFmtId="183" fontId="15" fillId="0" borderId="9" xfId="42" applyNumberFormat="1" applyFont="1" applyFill="1" applyBorder="1" applyAlignment="1">
      <alignment horizontal="center" vertical="center"/>
      <protection/>
    </xf>
    <xf numFmtId="176" fontId="15" fillId="0" borderId="9" xfId="42" applyNumberFormat="1" applyFont="1" applyFill="1" applyBorder="1" applyAlignment="1">
      <alignment horizontal="center" vertical="center" wrapText="1"/>
      <protection/>
    </xf>
    <xf numFmtId="1" fontId="16" fillId="0" borderId="9" xfId="43" applyNumberFormat="1" applyFont="1" applyFill="1" applyBorder="1" applyAlignment="1">
      <alignment horizontal="center" vertical="center"/>
      <protection/>
    </xf>
    <xf numFmtId="49" fontId="17" fillId="0" borderId="9" xfId="40" applyNumberFormat="1" applyFont="1" applyFill="1" applyBorder="1" applyAlignment="1" applyProtection="1">
      <alignment horizontal="left" vertical="center"/>
      <protection/>
    </xf>
    <xf numFmtId="49" fontId="18" fillId="0" borderId="9" xfId="40" applyNumberFormat="1" applyFont="1" applyFill="1" applyBorder="1" applyAlignment="1" applyProtection="1">
      <alignment horizontal="left" vertical="center"/>
      <protection/>
    </xf>
    <xf numFmtId="0" fontId="18" fillId="0" borderId="9" xfId="0" applyFont="1" applyFill="1" applyBorder="1" applyAlignment="1">
      <alignment vertical="center"/>
    </xf>
    <xf numFmtId="49" fontId="17" fillId="0" borderId="9" xfId="40" applyNumberFormat="1" applyFont="1" applyFill="1" applyBorder="1" applyAlignment="1" applyProtection="1">
      <alignment horizontal="center" vertical="center"/>
      <protection/>
    </xf>
    <xf numFmtId="49" fontId="18" fillId="0" borderId="9" xfId="40" applyNumberFormat="1" applyFont="1" applyFill="1" applyBorder="1" applyAlignment="1" applyProtection="1">
      <alignment horizontal="left" vertical="center" wrapText="1"/>
      <protection/>
    </xf>
    <xf numFmtId="188" fontId="16" fillId="0" borderId="9" xfId="44" applyNumberFormat="1" applyFont="1" applyFill="1" applyBorder="1" applyAlignment="1">
      <alignment horizontal="center" vertical="center"/>
      <protection/>
    </xf>
    <xf numFmtId="176" fontId="16" fillId="0" borderId="9" xfId="44" applyNumberFormat="1" applyFont="1" applyFill="1" applyBorder="1" applyAlignment="1">
      <alignment horizontal="center" vertical="center"/>
      <protection/>
    </xf>
    <xf numFmtId="176" fontId="16" fillId="0" borderId="9" xfId="0" applyNumberFormat="1" applyFont="1" applyFill="1" applyBorder="1" applyAlignment="1">
      <alignment horizontal="center" vertical="center"/>
    </xf>
    <xf numFmtId="188" fontId="15" fillId="0" borderId="9" xfId="44" applyNumberFormat="1" applyFont="1" applyFill="1" applyBorder="1" applyAlignment="1">
      <alignment horizontal="center" vertical="center"/>
      <protection/>
    </xf>
    <xf numFmtId="176" fontId="15" fillId="0" borderId="9" xfId="0" applyNumberFormat="1" applyFont="1" applyFill="1" applyBorder="1" applyAlignment="1">
      <alignment horizontal="center" vertical="center"/>
    </xf>
    <xf numFmtId="176" fontId="15" fillId="0" borderId="9" xfId="44" applyNumberFormat="1" applyFont="1" applyFill="1" applyBorder="1" applyAlignment="1">
      <alignment horizontal="center" vertical="center"/>
      <protection/>
    </xf>
    <xf numFmtId="0" fontId="17" fillId="0" borderId="9" xfId="41" applyNumberFormat="1" applyFont="1" applyFill="1" applyBorder="1" applyAlignment="1" applyProtection="1">
      <alignment horizontal="left" vertical="center"/>
      <protection/>
    </xf>
    <xf numFmtId="0" fontId="16" fillId="0" borderId="9" xfId="41" applyNumberFormat="1" applyFont="1" applyFill="1" applyBorder="1" applyAlignment="1" applyProtection="1">
      <alignment horizontal="center" vertical="center"/>
      <protection/>
    </xf>
    <xf numFmtId="0" fontId="8" fillId="0" borderId="13" xfId="42" applyFont="1" applyFill="1" applyBorder="1" applyAlignment="1" quotePrefix="1">
      <alignment horizontal="center" vertical="center"/>
      <protection/>
    </xf>
    <xf numFmtId="176" fontId="8" fillId="0" borderId="9" xfId="42" applyNumberFormat="1" applyFont="1" applyFill="1" applyBorder="1" applyAlignment="1">
      <alignment horizontal="center" vertical="center" wrapText="1"/>
      <protection/>
    </xf>
    <xf numFmtId="0" fontId="14" fillId="0" borderId="0" xfId="42" applyFont="1" applyFill="1" applyBorder="1" applyAlignment="1">
      <alignment horizontal="center" vertical="center"/>
      <protection/>
    </xf>
    <xf numFmtId="0" fontId="14" fillId="0" borderId="0" xfId="42" applyFont="1" applyFill="1" applyAlignment="1">
      <alignment horizontal="center" vertical="center"/>
      <protection/>
    </xf>
    <xf numFmtId="1" fontId="6" fillId="0" borderId="9" xfId="43" applyNumberFormat="1" applyFont="1" applyFill="1" applyBorder="1" applyAlignment="1">
      <alignment horizontal="center" vertical="center"/>
      <protection/>
    </xf>
    <xf numFmtId="0" fontId="5" fillId="32" borderId="9" xfId="43" applyFont="1" applyFill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_2000年预计及2001年计划" xfId="42"/>
    <cellStyle name="常规_2011年公共预算收入执行及2012年公共预算收入预算1.5晚清格式" xfId="43"/>
    <cellStyle name="常规_收入预算12.20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0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38" sqref="A38"/>
    </sheetView>
  </sheetViews>
  <sheetFormatPr defaultColWidth="8.00390625" defaultRowHeight="15"/>
  <cols>
    <col min="1" max="1" width="41.140625" style="1" customWidth="1"/>
    <col min="2" max="2" width="9.57421875" style="1" hidden="1" customWidth="1"/>
    <col min="3" max="3" width="8.7109375" style="1" customWidth="1"/>
    <col min="4" max="4" width="8.7109375" style="16" customWidth="1"/>
    <col min="5" max="5" width="9.421875" style="16" customWidth="1"/>
    <col min="6" max="6" width="9.140625" style="17" customWidth="1"/>
    <col min="7" max="251" width="7.8515625" style="1" customWidth="1"/>
    <col min="252" max="16384" width="8.00390625" style="1" customWidth="1"/>
  </cols>
  <sheetData>
    <row r="1" spans="1:6" ht="52.5" customHeight="1">
      <c r="A1" s="66" t="s">
        <v>61</v>
      </c>
      <c r="B1" s="66"/>
      <c r="C1" s="66"/>
      <c r="D1" s="66"/>
      <c r="E1" s="66"/>
      <c r="F1" s="66"/>
    </row>
    <row r="2" spans="1:6" ht="24" customHeight="1">
      <c r="A2" s="2"/>
      <c r="B2" s="2"/>
      <c r="D2" s="3"/>
      <c r="E2" s="3"/>
      <c r="F2" s="36" t="s">
        <v>0</v>
      </c>
    </row>
    <row r="3" spans="1:6" s="6" customFormat="1" ht="39.75" customHeight="1">
      <c r="A3" s="38" t="s">
        <v>69</v>
      </c>
      <c r="B3" s="39" t="s">
        <v>70</v>
      </c>
      <c r="C3" s="40" t="s">
        <v>71</v>
      </c>
      <c r="D3" s="39" t="s">
        <v>72</v>
      </c>
      <c r="E3" s="41" t="s">
        <v>73</v>
      </c>
      <c r="F3" s="42" t="s">
        <v>74</v>
      </c>
    </row>
    <row r="4" spans="1:6" s="6" customFormat="1" ht="28.5" customHeight="1">
      <c r="A4" s="51" t="s">
        <v>13</v>
      </c>
      <c r="B4" s="43">
        <v>828</v>
      </c>
      <c r="C4" s="44">
        <f>C5+C15+C19+C23+C26</f>
        <v>300</v>
      </c>
      <c r="D4" s="44">
        <f>D5+D15+D19+D23+D26</f>
        <v>493</v>
      </c>
      <c r="E4" s="45">
        <f>D4/C4*100</f>
        <v>164.33333333333334</v>
      </c>
      <c r="F4" s="42">
        <f>(D4-B4)/B4*100</f>
        <v>-40.45893719806764</v>
      </c>
    </row>
    <row r="5" spans="1:6" ht="28.5" customHeight="1">
      <c r="A5" s="52" t="s">
        <v>2</v>
      </c>
      <c r="B5" s="46">
        <v>828</v>
      </c>
      <c r="C5" s="47">
        <f>SUM(C6:C14)</f>
        <v>300</v>
      </c>
      <c r="D5" s="47">
        <f>SUM(D6:D14)</f>
        <v>493</v>
      </c>
      <c r="E5" s="48">
        <f>D5/C5*100</f>
        <v>164.33333333333334</v>
      </c>
      <c r="F5" s="49">
        <f>(D5-B5)/B5*100</f>
        <v>-40.45893719806764</v>
      </c>
    </row>
    <row r="6" spans="1:6" ht="28.5" customHeight="1">
      <c r="A6" s="52" t="s">
        <v>15</v>
      </c>
      <c r="B6" s="46"/>
      <c r="C6" s="47"/>
      <c r="D6" s="47"/>
      <c r="E6" s="48"/>
      <c r="F6" s="42"/>
    </row>
    <row r="7" spans="1:6" ht="28.5" customHeight="1">
      <c r="A7" s="52" t="s">
        <v>16</v>
      </c>
      <c r="B7" s="46"/>
      <c r="C7" s="47"/>
      <c r="D7" s="47"/>
      <c r="E7" s="48"/>
      <c r="F7" s="42"/>
    </row>
    <row r="8" spans="1:6" ht="28.5" customHeight="1">
      <c r="A8" s="53" t="s">
        <v>17</v>
      </c>
      <c r="B8" s="37"/>
      <c r="C8" s="47"/>
      <c r="D8" s="47"/>
      <c r="E8" s="48"/>
      <c r="F8" s="42"/>
    </row>
    <row r="9" spans="1:6" ht="28.5" customHeight="1">
      <c r="A9" s="53" t="s">
        <v>18</v>
      </c>
      <c r="B9" s="37"/>
      <c r="C9" s="47"/>
      <c r="D9" s="47"/>
      <c r="E9" s="48"/>
      <c r="F9" s="42"/>
    </row>
    <row r="10" spans="1:6" ht="28.5" customHeight="1">
      <c r="A10" s="53" t="s">
        <v>19</v>
      </c>
      <c r="B10" s="37"/>
      <c r="C10" s="47"/>
      <c r="D10" s="47"/>
      <c r="E10" s="48"/>
      <c r="F10" s="42"/>
    </row>
    <row r="11" spans="1:6" ht="28.5" customHeight="1">
      <c r="A11" s="53" t="s">
        <v>20</v>
      </c>
      <c r="B11" s="37"/>
      <c r="C11" s="47"/>
      <c r="D11" s="47"/>
      <c r="E11" s="48"/>
      <c r="F11" s="42"/>
    </row>
    <row r="12" spans="1:6" ht="28.5" customHeight="1">
      <c r="A12" s="53" t="s">
        <v>21</v>
      </c>
      <c r="B12" s="37"/>
      <c r="C12" s="47"/>
      <c r="D12" s="47"/>
      <c r="E12" s="48"/>
      <c r="F12" s="42"/>
    </row>
    <row r="13" spans="1:6" ht="28.5" customHeight="1">
      <c r="A13" s="53" t="s">
        <v>22</v>
      </c>
      <c r="B13" s="37"/>
      <c r="C13" s="47"/>
      <c r="D13" s="47"/>
      <c r="E13" s="48"/>
      <c r="F13" s="42"/>
    </row>
    <row r="14" spans="1:6" ht="28.5" customHeight="1">
      <c r="A14" s="53" t="s">
        <v>75</v>
      </c>
      <c r="B14" s="37">
        <v>828</v>
      </c>
      <c r="C14" s="47">
        <v>300</v>
      </c>
      <c r="D14" s="47">
        <v>493</v>
      </c>
      <c r="E14" s="48">
        <f>D14/C14*100</f>
        <v>164.33333333333334</v>
      </c>
      <c r="F14" s="49">
        <f aca="true" t="shared" si="0" ref="F7:F14">(D14-B14)/B14*100</f>
        <v>-40.45893719806764</v>
      </c>
    </row>
    <row r="15" spans="1:6" ht="28.5" customHeight="1">
      <c r="A15" s="52" t="s">
        <v>3</v>
      </c>
      <c r="B15" s="46"/>
      <c r="C15" s="47"/>
      <c r="D15" s="47"/>
      <c r="E15" s="48"/>
      <c r="F15" s="49"/>
    </row>
    <row r="16" spans="1:6" ht="28.5" customHeight="1">
      <c r="A16" s="52" t="s">
        <v>23</v>
      </c>
      <c r="B16" s="46"/>
      <c r="C16" s="47"/>
      <c r="D16" s="47"/>
      <c r="E16" s="48"/>
      <c r="F16" s="49"/>
    </row>
    <row r="17" spans="1:6" ht="28.5" customHeight="1">
      <c r="A17" s="52" t="s">
        <v>24</v>
      </c>
      <c r="B17" s="46"/>
      <c r="C17" s="47"/>
      <c r="D17" s="47"/>
      <c r="E17" s="48"/>
      <c r="F17" s="49"/>
    </row>
    <row r="18" spans="1:6" ht="36.75" customHeight="1">
      <c r="A18" s="55" t="s">
        <v>25</v>
      </c>
      <c r="B18" s="46"/>
      <c r="C18" s="47"/>
      <c r="D18" s="47"/>
      <c r="E18" s="48"/>
      <c r="F18" s="49"/>
    </row>
    <row r="19" spans="1:6" ht="28.5" customHeight="1">
      <c r="A19" s="52" t="s">
        <v>4</v>
      </c>
      <c r="B19" s="46"/>
      <c r="C19" s="47"/>
      <c r="D19" s="47"/>
      <c r="E19" s="48"/>
      <c r="F19" s="49"/>
    </row>
    <row r="20" spans="1:6" ht="28.5" customHeight="1">
      <c r="A20" s="52" t="s">
        <v>26</v>
      </c>
      <c r="B20" s="46"/>
      <c r="C20" s="47"/>
      <c r="D20" s="47"/>
      <c r="E20" s="48"/>
      <c r="F20" s="49"/>
    </row>
    <row r="21" spans="1:6" ht="28.5" customHeight="1">
      <c r="A21" s="52" t="s">
        <v>27</v>
      </c>
      <c r="B21" s="46"/>
      <c r="C21" s="47"/>
      <c r="D21" s="47"/>
      <c r="E21" s="48"/>
      <c r="F21" s="49"/>
    </row>
    <row r="22" spans="1:6" ht="36" customHeight="1">
      <c r="A22" s="55" t="s">
        <v>28</v>
      </c>
      <c r="B22" s="46"/>
      <c r="C22" s="47"/>
      <c r="D22" s="47"/>
      <c r="E22" s="48"/>
      <c r="F22" s="49"/>
    </row>
    <row r="23" spans="1:6" ht="28.5" customHeight="1">
      <c r="A23" s="52" t="s">
        <v>5</v>
      </c>
      <c r="B23" s="46"/>
      <c r="C23" s="47"/>
      <c r="D23" s="47"/>
      <c r="E23" s="48"/>
      <c r="F23" s="49"/>
    </row>
    <row r="24" spans="1:6" ht="28.5" customHeight="1">
      <c r="A24" s="52" t="s">
        <v>29</v>
      </c>
      <c r="B24" s="46"/>
      <c r="C24" s="47"/>
      <c r="D24" s="47"/>
      <c r="E24" s="48"/>
      <c r="F24" s="49"/>
    </row>
    <row r="25" spans="1:6" ht="28.5" customHeight="1">
      <c r="A25" s="52" t="s">
        <v>30</v>
      </c>
      <c r="B25" s="46"/>
      <c r="C25" s="47"/>
      <c r="D25" s="47"/>
      <c r="E25" s="48"/>
      <c r="F25" s="49"/>
    </row>
    <row r="26" spans="1:6" ht="28.5" customHeight="1">
      <c r="A26" s="52" t="s">
        <v>6</v>
      </c>
      <c r="B26" s="46"/>
      <c r="C26" s="47"/>
      <c r="D26" s="47"/>
      <c r="E26" s="48"/>
      <c r="F26" s="49"/>
    </row>
    <row r="27" spans="1:6" ht="21" customHeight="1">
      <c r="A27" s="9" t="s">
        <v>87</v>
      </c>
      <c r="B27" s="68"/>
      <c r="C27" s="68"/>
      <c r="D27" s="29"/>
      <c r="E27" s="65"/>
      <c r="F27" s="69"/>
    </row>
    <row r="28" spans="1:6" ht="28.5" customHeight="1">
      <c r="A28" s="51" t="s">
        <v>51</v>
      </c>
      <c r="B28" s="43">
        <v>13</v>
      </c>
      <c r="C28" s="50">
        <f>C29+C30</f>
        <v>13</v>
      </c>
      <c r="D28" s="50">
        <f>D29+D30</f>
        <v>13</v>
      </c>
      <c r="E28" s="50"/>
      <c r="F28" s="49"/>
    </row>
    <row r="29" spans="1:6" ht="28.5" customHeight="1">
      <c r="A29" s="52" t="s">
        <v>52</v>
      </c>
      <c r="B29" s="46">
        <v>9</v>
      </c>
      <c r="C29" s="47">
        <v>7</v>
      </c>
      <c r="D29" s="47">
        <v>7</v>
      </c>
      <c r="E29" s="48"/>
      <c r="F29" s="49">
        <f>(D29-B29)/B29*100</f>
        <v>-22.22222222222222</v>
      </c>
    </row>
    <row r="30" spans="1:6" ht="28.5" customHeight="1">
      <c r="A30" s="52" t="s">
        <v>53</v>
      </c>
      <c r="B30" s="46">
        <v>4</v>
      </c>
      <c r="C30" s="47">
        <v>6</v>
      </c>
      <c r="D30" s="47">
        <v>6</v>
      </c>
      <c r="E30" s="48"/>
      <c r="F30" s="49">
        <f>(D30-B30)/B30*100</f>
        <v>50</v>
      </c>
    </row>
    <row r="31" spans="1:6" s="14" customFormat="1" ht="28.5" customHeight="1">
      <c r="A31" s="54" t="s">
        <v>7</v>
      </c>
      <c r="B31" s="43">
        <v>841</v>
      </c>
      <c r="C31" s="50">
        <f>C4+C28</f>
        <v>313</v>
      </c>
      <c r="D31" s="50">
        <f>D4+D28</f>
        <v>506</v>
      </c>
      <c r="E31" s="45">
        <f>D31/C31*100</f>
        <v>161.66134185303514</v>
      </c>
      <c r="F31" s="42">
        <f>(D31-B31)/B31*100</f>
        <v>-39.833531510107015</v>
      </c>
    </row>
  </sheetData>
  <sheetProtection/>
  <mergeCells count="1">
    <mergeCell ref="A1:F1"/>
  </mergeCells>
  <conditionalFormatting sqref="D2:E3 C4:D4 E4:E27 E29:E31 A3:B3">
    <cfRule type="cellIs" priority="4" dxfId="9" operator="equal" stopIfTrue="1">
      <formula>0</formula>
    </cfRule>
  </conditionalFormatting>
  <conditionalFormatting sqref="D27">
    <cfRule type="cellIs" priority="1" dxfId="9" operator="equal" stopIfTrue="1">
      <formula>0</formula>
    </cfRule>
  </conditionalFormatting>
  <printOptions horizontalCentered="1"/>
  <pageMargins left="0.6692913385826772" right="0.7086614173228347" top="0.984251968503937" bottom="0.826771653543307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33" sqref="A33"/>
    </sheetView>
  </sheetViews>
  <sheetFormatPr defaultColWidth="9.00390625" defaultRowHeight="15"/>
  <cols>
    <col min="1" max="1" width="46.140625" style="18" customWidth="1"/>
    <col min="2" max="2" width="7.8515625" style="18" hidden="1" customWidth="1"/>
    <col min="3" max="3" width="9.140625" style="18" customWidth="1"/>
    <col min="4" max="4" width="8.28125" style="18" customWidth="1"/>
    <col min="5" max="5" width="9.140625" style="18" customWidth="1"/>
    <col min="6" max="6" width="8.57421875" style="18" customWidth="1"/>
    <col min="7" max="16384" width="9.00390625" style="18" customWidth="1"/>
  </cols>
  <sheetData>
    <row r="1" spans="1:6" ht="36" customHeight="1">
      <c r="A1" s="67" t="s">
        <v>62</v>
      </c>
      <c r="B1" s="67"/>
      <c r="C1" s="67"/>
      <c r="D1" s="67"/>
      <c r="E1" s="67"/>
      <c r="F1" s="67"/>
    </row>
    <row r="2" spans="3:6" ht="24.75" customHeight="1">
      <c r="C2" s="19"/>
      <c r="F2" s="20" t="s">
        <v>0</v>
      </c>
    </row>
    <row r="3" spans="1:6" s="22" customFormat="1" ht="44.25" customHeight="1">
      <c r="A3" s="38" t="s">
        <v>82</v>
      </c>
      <c r="B3" s="40" t="s">
        <v>83</v>
      </c>
      <c r="C3" s="40" t="s">
        <v>71</v>
      </c>
      <c r="D3" s="40" t="s">
        <v>84</v>
      </c>
      <c r="E3" s="39" t="s">
        <v>73</v>
      </c>
      <c r="F3" s="42" t="s">
        <v>74</v>
      </c>
    </row>
    <row r="4" spans="1:6" s="22" customFormat="1" ht="25.5" customHeight="1">
      <c r="A4" s="62" t="s">
        <v>14</v>
      </c>
      <c r="B4" s="63">
        <v>555</v>
      </c>
      <c r="C4" s="56">
        <f>C5+C10+C18+C20+C22</f>
        <v>223</v>
      </c>
      <c r="D4" s="56">
        <f>D5+D10+D18+D20+D22</f>
        <v>358</v>
      </c>
      <c r="E4" s="57">
        <f>D4/C4*100</f>
        <v>160.53811659192826</v>
      </c>
      <c r="F4" s="58">
        <f>(D4-B4)/B4*100</f>
        <v>-35.4954954954955</v>
      </c>
    </row>
    <row r="5" spans="1:6" ht="29.25" customHeight="1">
      <c r="A5" s="52" t="s">
        <v>9</v>
      </c>
      <c r="B5" s="46" t="s">
        <v>76</v>
      </c>
      <c r="C5" s="59">
        <f>SUM(C6:C9)</f>
        <v>13</v>
      </c>
      <c r="D5" s="59">
        <f>SUM(D6:D9)</f>
        <v>13</v>
      </c>
      <c r="E5" s="61">
        <f>D5/C5*100</f>
        <v>100</v>
      </c>
      <c r="F5" s="60">
        <f>(D5-B5)/B5*100</f>
        <v>85.71428571428571</v>
      </c>
    </row>
    <row r="6" spans="1:6" ht="30" customHeight="1">
      <c r="A6" s="52" t="s">
        <v>31</v>
      </c>
      <c r="B6" s="46"/>
      <c r="C6" s="59"/>
      <c r="D6" s="59"/>
      <c r="E6" s="61"/>
      <c r="F6" s="60"/>
    </row>
    <row r="7" spans="1:6" ht="30" customHeight="1">
      <c r="A7" s="52" t="s">
        <v>32</v>
      </c>
      <c r="B7" s="46" t="s">
        <v>76</v>
      </c>
      <c r="C7" s="59">
        <v>13</v>
      </c>
      <c r="D7" s="59">
        <v>13</v>
      </c>
      <c r="E7" s="61">
        <f>D7/C7*100</f>
        <v>100</v>
      </c>
      <c r="F7" s="60">
        <f>(D7-B7)/B7*100</f>
        <v>85.71428571428571</v>
      </c>
    </row>
    <row r="8" spans="1:6" ht="30" customHeight="1">
      <c r="A8" s="52" t="s">
        <v>33</v>
      </c>
      <c r="B8" s="46"/>
      <c r="C8" s="59"/>
      <c r="D8" s="59"/>
      <c r="E8" s="61"/>
      <c r="F8" s="60"/>
    </row>
    <row r="9" spans="1:6" ht="30" customHeight="1">
      <c r="A9" s="52" t="s">
        <v>34</v>
      </c>
      <c r="B9" s="46"/>
      <c r="C9" s="59"/>
      <c r="D9" s="59"/>
      <c r="E9" s="57"/>
      <c r="F9" s="60"/>
    </row>
    <row r="10" spans="1:6" ht="29.25" customHeight="1">
      <c r="A10" s="52" t="s">
        <v>10</v>
      </c>
      <c r="B10" s="46"/>
      <c r="C10" s="59"/>
      <c r="D10" s="59"/>
      <c r="E10" s="57"/>
      <c r="F10" s="60"/>
    </row>
    <row r="11" spans="1:6" ht="29.25" customHeight="1">
      <c r="A11" s="52" t="s">
        <v>35</v>
      </c>
      <c r="B11" s="46"/>
      <c r="C11" s="59"/>
      <c r="D11" s="59"/>
      <c r="E11" s="57"/>
      <c r="F11" s="60"/>
    </row>
    <row r="12" spans="1:6" ht="25.5" customHeight="1">
      <c r="A12" s="52" t="s">
        <v>36</v>
      </c>
      <c r="B12" s="46"/>
      <c r="C12" s="59"/>
      <c r="D12" s="59"/>
      <c r="E12" s="57"/>
      <c r="F12" s="60"/>
    </row>
    <row r="13" spans="1:6" ht="25.5" customHeight="1">
      <c r="A13" s="52" t="s">
        <v>37</v>
      </c>
      <c r="B13" s="46"/>
      <c r="C13" s="59"/>
      <c r="D13" s="59"/>
      <c r="E13" s="57"/>
      <c r="F13" s="60"/>
    </row>
    <row r="14" spans="1:6" ht="25.5" customHeight="1">
      <c r="A14" s="52" t="s">
        <v>38</v>
      </c>
      <c r="B14" s="46"/>
      <c r="C14" s="59"/>
      <c r="D14" s="59"/>
      <c r="E14" s="57"/>
      <c r="F14" s="60"/>
    </row>
    <row r="15" spans="1:6" ht="25.5" customHeight="1">
      <c r="A15" s="52" t="s">
        <v>39</v>
      </c>
      <c r="B15" s="46"/>
      <c r="C15" s="59"/>
      <c r="D15" s="59"/>
      <c r="E15" s="57"/>
      <c r="F15" s="60"/>
    </row>
    <row r="16" spans="1:6" ht="27.75" customHeight="1">
      <c r="A16" s="52" t="s">
        <v>40</v>
      </c>
      <c r="B16" s="46"/>
      <c r="C16" s="59"/>
      <c r="D16" s="59"/>
      <c r="E16" s="57"/>
      <c r="F16" s="60"/>
    </row>
    <row r="17" spans="1:6" ht="27.75" customHeight="1">
      <c r="A17" s="52" t="s">
        <v>41</v>
      </c>
      <c r="B17" s="46"/>
      <c r="C17" s="59"/>
      <c r="D17" s="59"/>
      <c r="E17" s="57"/>
      <c r="F17" s="60"/>
    </row>
    <row r="18" spans="1:6" ht="27.75" customHeight="1">
      <c r="A18" s="52" t="s">
        <v>11</v>
      </c>
      <c r="B18" s="46"/>
      <c r="C18" s="59"/>
      <c r="D18" s="59"/>
      <c r="E18" s="57"/>
      <c r="F18" s="60"/>
    </row>
    <row r="19" spans="1:6" ht="27.75" customHeight="1">
      <c r="A19" s="52" t="s">
        <v>42</v>
      </c>
      <c r="B19" s="46"/>
      <c r="C19" s="59"/>
      <c r="D19" s="59"/>
      <c r="E19" s="57"/>
      <c r="F19" s="60"/>
    </row>
    <row r="20" spans="1:6" ht="27.75" customHeight="1">
      <c r="A20" s="52" t="s">
        <v>12</v>
      </c>
      <c r="B20" s="46"/>
      <c r="C20" s="59"/>
      <c r="D20" s="59"/>
      <c r="E20" s="57"/>
      <c r="F20" s="60"/>
    </row>
    <row r="21" spans="1:6" ht="27.75" customHeight="1">
      <c r="A21" s="52" t="s">
        <v>43</v>
      </c>
      <c r="B21" s="46"/>
      <c r="C21" s="59"/>
      <c r="D21" s="59"/>
      <c r="E21" s="57"/>
      <c r="F21" s="60"/>
    </row>
    <row r="22" spans="1:6" ht="27.75" customHeight="1">
      <c r="A22" s="52" t="s">
        <v>60</v>
      </c>
      <c r="B22" s="46" t="s">
        <v>78</v>
      </c>
      <c r="C22" s="59">
        <v>210</v>
      </c>
      <c r="D22" s="59">
        <v>345</v>
      </c>
      <c r="E22" s="61">
        <f>D22/C22*100</f>
        <v>164.28571428571428</v>
      </c>
      <c r="F22" s="60">
        <f aca="true" t="shared" si="0" ref="F22:F28">D22/B22*100-100</f>
        <v>-36.22920517560074</v>
      </c>
    </row>
    <row r="23" spans="1:6" ht="27.75" customHeight="1">
      <c r="A23" s="52" t="s">
        <v>88</v>
      </c>
      <c r="B23" s="46" t="s">
        <v>78</v>
      </c>
      <c r="C23" s="59">
        <v>210</v>
      </c>
      <c r="D23" s="59">
        <v>345</v>
      </c>
      <c r="E23" s="61">
        <f>D23/C23*100</f>
        <v>164.28571428571428</v>
      </c>
      <c r="F23" s="60">
        <f t="shared" si="0"/>
        <v>-36.22920517560074</v>
      </c>
    </row>
    <row r="24" spans="1:6" ht="27.75" customHeight="1">
      <c r="A24" s="51" t="s">
        <v>54</v>
      </c>
      <c r="B24" s="43" t="s">
        <v>79</v>
      </c>
      <c r="C24" s="56">
        <f>C25+C27</f>
        <v>90</v>
      </c>
      <c r="D24" s="56">
        <f>D25+D27</f>
        <v>148</v>
      </c>
      <c r="E24" s="57"/>
      <c r="F24" s="58"/>
    </row>
    <row r="25" spans="1:6" s="22" customFormat="1" ht="27.75" customHeight="1">
      <c r="A25" s="52" t="s">
        <v>55</v>
      </c>
      <c r="B25" s="46" t="s">
        <v>80</v>
      </c>
      <c r="C25" s="59">
        <f>C26</f>
        <v>90</v>
      </c>
      <c r="D25" s="59">
        <f>D26</f>
        <v>148</v>
      </c>
      <c r="E25" s="61"/>
      <c r="F25" s="60"/>
    </row>
    <row r="26" spans="1:6" s="22" customFormat="1" ht="27.75" customHeight="1">
      <c r="A26" s="52" t="s">
        <v>58</v>
      </c>
      <c r="B26" s="46" t="s">
        <v>80</v>
      </c>
      <c r="C26" s="59">
        <v>90</v>
      </c>
      <c r="D26" s="59">
        <v>148</v>
      </c>
      <c r="E26" s="61"/>
      <c r="F26" s="60"/>
    </row>
    <row r="27" spans="1:6" s="22" customFormat="1" ht="27.75" customHeight="1">
      <c r="A27" s="52" t="s">
        <v>56</v>
      </c>
      <c r="B27" s="46" t="s">
        <v>77</v>
      </c>
      <c r="C27" s="59"/>
      <c r="D27" s="59"/>
      <c r="E27" s="61"/>
      <c r="F27" s="60"/>
    </row>
    <row r="28" spans="1:6" s="22" customFormat="1" ht="27.75" customHeight="1">
      <c r="A28" s="54" t="s">
        <v>86</v>
      </c>
      <c r="B28" s="43" t="s">
        <v>81</v>
      </c>
      <c r="C28" s="56">
        <f>C4+C24</f>
        <v>313</v>
      </c>
      <c r="D28" s="56">
        <f>D4+D25+D27</f>
        <v>506</v>
      </c>
      <c r="E28" s="57">
        <f>D28/C28*100</f>
        <v>161.66134185303514</v>
      </c>
      <c r="F28" s="58">
        <f t="shared" si="0"/>
        <v>-40.33018867924528</v>
      </c>
    </row>
    <row r="29" spans="1:2" ht="24" customHeight="1" hidden="1">
      <c r="A29" s="30" t="s">
        <v>57</v>
      </c>
      <c r="B29" s="30"/>
    </row>
  </sheetData>
  <sheetProtection/>
  <mergeCells count="1">
    <mergeCell ref="A1:F1"/>
  </mergeCells>
  <conditionalFormatting sqref="E3">
    <cfRule type="cellIs" priority="1" dxfId="9" operator="equal" stopIfTrue="1">
      <formula>0</formula>
    </cfRule>
  </conditionalFormatting>
  <printOptions horizontalCentered="1"/>
  <pageMargins left="0.6692913385826772" right="0.6692913385826772" top="0.984251968503937" bottom="0.9055118110236221" header="0.3937007874015748" footer="0.5118110236220472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31" sqref="F31"/>
    </sheetView>
  </sheetViews>
  <sheetFormatPr defaultColWidth="8.00390625" defaultRowHeight="15"/>
  <cols>
    <col min="1" max="1" width="44.7109375" style="1" customWidth="1"/>
    <col min="2" max="2" width="12.57421875" style="1" customWidth="1"/>
    <col min="3" max="3" width="11.7109375" style="16" customWidth="1"/>
    <col min="4" max="4" width="14.00390625" style="17" customWidth="1"/>
    <col min="5" max="251" width="7.8515625" style="1" customWidth="1"/>
    <col min="252" max="16384" width="8.00390625" style="1" customWidth="1"/>
  </cols>
  <sheetData>
    <row r="1" spans="1:4" ht="34.5" customHeight="1">
      <c r="A1" s="66" t="s">
        <v>63</v>
      </c>
      <c r="B1" s="66"/>
      <c r="C1" s="66"/>
      <c r="D1" s="66"/>
    </row>
    <row r="2" spans="1:4" ht="20.25" customHeight="1">
      <c r="A2" s="2"/>
      <c r="C2" s="3"/>
      <c r="D2" s="36" t="s">
        <v>0</v>
      </c>
    </row>
    <row r="3" spans="1:4" s="6" customFormat="1" ht="29.25" customHeight="1">
      <c r="A3" s="64" t="s">
        <v>1</v>
      </c>
      <c r="B3" s="4" t="s">
        <v>67</v>
      </c>
      <c r="C3" s="4" t="s">
        <v>68</v>
      </c>
      <c r="D3" s="65" t="s">
        <v>45</v>
      </c>
    </row>
    <row r="4" spans="1:4" s="6" customFormat="1" ht="22.5" customHeight="1">
      <c r="A4" s="7" t="s">
        <v>13</v>
      </c>
      <c r="B4" s="8">
        <f>B5+B15+B19+B23+B26</f>
        <v>493</v>
      </c>
      <c r="C4" s="8">
        <v>0</v>
      </c>
      <c r="D4" s="28">
        <f>C4/B4*100-100</f>
        <v>-100</v>
      </c>
    </row>
    <row r="5" spans="1:4" ht="22.5" customHeight="1">
      <c r="A5" s="9" t="s">
        <v>2</v>
      </c>
      <c r="B5" s="10">
        <f>SUM(B6:B14)</f>
        <v>493</v>
      </c>
      <c r="C5" s="10"/>
      <c r="D5" s="29">
        <f>C5/B5*100-100</f>
        <v>-100</v>
      </c>
    </row>
    <row r="6" spans="1:4" ht="22.5" customHeight="1">
      <c r="A6" s="9" t="s">
        <v>15</v>
      </c>
      <c r="B6" s="10"/>
      <c r="C6" s="10"/>
      <c r="D6" s="29"/>
    </row>
    <row r="7" spans="1:4" ht="22.5" customHeight="1">
      <c r="A7" s="9" t="s">
        <v>16</v>
      </c>
      <c r="B7" s="10"/>
      <c r="C7" s="10"/>
      <c r="D7" s="29"/>
    </row>
    <row r="8" spans="1:4" ht="22.5" customHeight="1">
      <c r="A8" s="11" t="s">
        <v>17</v>
      </c>
      <c r="B8" s="10"/>
      <c r="C8" s="10"/>
      <c r="D8" s="29"/>
    </row>
    <row r="9" spans="1:4" ht="22.5" customHeight="1">
      <c r="A9" s="11" t="s">
        <v>18</v>
      </c>
      <c r="B9" s="10"/>
      <c r="C9" s="10"/>
      <c r="D9" s="29"/>
    </row>
    <row r="10" spans="1:4" s="14" customFormat="1" ht="22.5" customHeight="1">
      <c r="A10" s="11" t="s">
        <v>19</v>
      </c>
      <c r="B10" s="10"/>
      <c r="C10" s="10"/>
      <c r="D10" s="29"/>
    </row>
    <row r="11" spans="1:4" s="14" customFormat="1" ht="22.5" customHeight="1">
      <c r="A11" s="11" t="s">
        <v>20</v>
      </c>
      <c r="B11" s="10"/>
      <c r="C11" s="10"/>
      <c r="D11" s="29"/>
    </row>
    <row r="12" spans="1:4" ht="22.5" customHeight="1">
      <c r="A12" s="11" t="s">
        <v>21</v>
      </c>
      <c r="B12" s="10"/>
      <c r="C12" s="10"/>
      <c r="D12" s="29"/>
    </row>
    <row r="13" spans="1:4" ht="22.5" customHeight="1">
      <c r="A13" s="11" t="s">
        <v>22</v>
      </c>
      <c r="B13" s="10"/>
      <c r="C13" s="10"/>
      <c r="D13" s="29"/>
    </row>
    <row r="14" spans="1:4" ht="22.5" customHeight="1">
      <c r="A14" s="12" t="s">
        <v>59</v>
      </c>
      <c r="B14" s="10">
        <v>493</v>
      </c>
      <c r="C14" s="10"/>
      <c r="D14" s="29">
        <f>C14/B14*100-100</f>
        <v>-100</v>
      </c>
    </row>
    <row r="15" spans="1:4" ht="22.5" customHeight="1">
      <c r="A15" s="9" t="s">
        <v>3</v>
      </c>
      <c r="B15" s="10"/>
      <c r="C15" s="10"/>
      <c r="D15" s="29"/>
    </row>
    <row r="16" spans="1:4" ht="22.5" customHeight="1">
      <c r="A16" s="9" t="s">
        <v>23</v>
      </c>
      <c r="B16" s="10"/>
      <c r="C16" s="10"/>
      <c r="D16" s="29"/>
    </row>
    <row r="17" spans="1:4" ht="22.5" customHeight="1">
      <c r="A17" s="9" t="s">
        <v>24</v>
      </c>
      <c r="B17" s="10"/>
      <c r="C17" s="10"/>
      <c r="D17" s="29"/>
    </row>
    <row r="18" spans="1:4" ht="22.5" customHeight="1">
      <c r="A18" s="9" t="s">
        <v>25</v>
      </c>
      <c r="B18" s="10"/>
      <c r="C18" s="10"/>
      <c r="D18" s="29"/>
    </row>
    <row r="19" spans="1:4" ht="22.5" customHeight="1">
      <c r="A19" s="9" t="s">
        <v>4</v>
      </c>
      <c r="B19" s="10"/>
      <c r="C19" s="10"/>
      <c r="D19" s="29"/>
    </row>
    <row r="20" spans="1:4" ht="22.5" customHeight="1">
      <c r="A20" s="9" t="s">
        <v>26</v>
      </c>
      <c r="B20" s="10"/>
      <c r="C20" s="10"/>
      <c r="D20" s="29"/>
    </row>
    <row r="21" spans="1:4" ht="22.5" customHeight="1">
      <c r="A21" s="9" t="s">
        <v>27</v>
      </c>
      <c r="B21" s="10"/>
      <c r="C21" s="10"/>
      <c r="D21" s="29"/>
    </row>
    <row r="22" spans="1:4" ht="22.5" customHeight="1">
      <c r="A22" s="9" t="s">
        <v>28</v>
      </c>
      <c r="B22" s="10"/>
      <c r="C22" s="10"/>
      <c r="D22" s="29"/>
    </row>
    <row r="23" spans="1:4" ht="22.5" customHeight="1">
      <c r="A23" s="9" t="s">
        <v>5</v>
      </c>
      <c r="B23" s="10"/>
      <c r="C23" s="10"/>
      <c r="D23" s="29"/>
    </row>
    <row r="24" spans="1:4" ht="22.5" customHeight="1">
      <c r="A24" s="9" t="s">
        <v>29</v>
      </c>
      <c r="B24" s="10"/>
      <c r="C24" s="10"/>
      <c r="D24" s="29"/>
    </row>
    <row r="25" spans="1:4" ht="22.5" customHeight="1">
      <c r="A25" s="9" t="s">
        <v>30</v>
      </c>
      <c r="B25" s="10"/>
      <c r="C25" s="10"/>
      <c r="D25" s="29"/>
    </row>
    <row r="26" spans="1:4" ht="22.5" customHeight="1">
      <c r="A26" s="9" t="s">
        <v>6</v>
      </c>
      <c r="B26" s="10"/>
      <c r="C26" s="10"/>
      <c r="D26" s="29"/>
    </row>
    <row r="27" spans="1:4" ht="21" customHeight="1">
      <c r="A27" s="9" t="s">
        <v>89</v>
      </c>
      <c r="B27" s="68"/>
      <c r="C27" s="68"/>
      <c r="D27" s="29"/>
    </row>
    <row r="28" spans="1:4" ht="22.5" customHeight="1">
      <c r="A28" s="7" t="s">
        <v>46</v>
      </c>
      <c r="B28" s="13">
        <f>B29+B30</f>
        <v>13</v>
      </c>
      <c r="C28" s="13">
        <f>C29+C30</f>
        <v>7</v>
      </c>
      <c r="D28" s="28"/>
    </row>
    <row r="29" spans="1:4" ht="22.5" customHeight="1">
      <c r="A29" s="9" t="s">
        <v>47</v>
      </c>
      <c r="B29" s="10">
        <v>7</v>
      </c>
      <c r="C29" s="10">
        <v>7</v>
      </c>
      <c r="D29" s="28"/>
    </row>
    <row r="30" spans="1:4" ht="22.5" customHeight="1">
      <c r="A30" s="9" t="s">
        <v>53</v>
      </c>
      <c r="B30" s="10">
        <v>6</v>
      </c>
      <c r="C30" s="10"/>
      <c r="D30" s="28"/>
    </row>
    <row r="31" spans="1:4" ht="22.5" customHeight="1">
      <c r="A31" s="15" t="s">
        <v>7</v>
      </c>
      <c r="B31" s="33">
        <f>B4+B28</f>
        <v>506</v>
      </c>
      <c r="C31" s="33">
        <f>C4+C28</f>
        <v>7</v>
      </c>
      <c r="D31" s="28">
        <f>C31/B31*100-100</f>
        <v>-98.61660079051383</v>
      </c>
    </row>
    <row r="32" spans="1:3" ht="12.75">
      <c r="A32" s="2"/>
      <c r="B32" s="2"/>
      <c r="C32" s="32"/>
    </row>
    <row r="33" spans="1:3" ht="12.75">
      <c r="A33" s="2"/>
      <c r="B33" s="2"/>
      <c r="C33" s="32"/>
    </row>
    <row r="34" spans="1:3" ht="12.75">
      <c r="A34" s="2"/>
      <c r="B34" s="2"/>
      <c r="C34" s="32"/>
    </row>
  </sheetData>
  <sheetProtection/>
  <mergeCells count="1">
    <mergeCell ref="A1:D1"/>
  </mergeCells>
  <conditionalFormatting sqref="D4:D31 B4:C4 C2 A3">
    <cfRule type="cellIs" priority="3" dxfId="9" operator="equal" stopIfTrue="1">
      <formula>0</formula>
    </cfRule>
  </conditionalFormatting>
  <conditionalFormatting sqref="D27">
    <cfRule type="cellIs" priority="1" dxfId="9" operator="equal" stopIfTrue="1">
      <formula>0</formula>
    </cfRule>
  </conditionalFormatting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9" sqref="A29"/>
    </sheetView>
  </sheetViews>
  <sheetFormatPr defaultColWidth="9.00390625" defaultRowHeight="15"/>
  <cols>
    <col min="1" max="1" width="44.28125" style="18" customWidth="1"/>
    <col min="2" max="2" width="14.7109375" style="18" customWidth="1"/>
    <col min="3" max="3" width="14.140625" style="18" customWidth="1"/>
    <col min="4" max="4" width="14.7109375" style="18" customWidth="1"/>
    <col min="5" max="16384" width="9.00390625" style="18" customWidth="1"/>
  </cols>
  <sheetData>
    <row r="1" spans="1:4" ht="41.25" customHeight="1">
      <c r="A1" s="67" t="s">
        <v>64</v>
      </c>
      <c r="B1" s="67"/>
      <c r="C1" s="67"/>
      <c r="D1" s="67"/>
    </row>
    <row r="2" spans="2:4" ht="25.5" customHeight="1">
      <c r="B2" s="19"/>
      <c r="D2" s="20" t="s">
        <v>0</v>
      </c>
    </row>
    <row r="3" spans="1:4" s="22" customFormat="1" ht="33.75" customHeight="1">
      <c r="A3" s="21" t="s">
        <v>8</v>
      </c>
      <c r="B3" s="4" t="s">
        <v>65</v>
      </c>
      <c r="C3" s="4" t="s">
        <v>66</v>
      </c>
      <c r="D3" s="5" t="s">
        <v>44</v>
      </c>
    </row>
    <row r="4" spans="1:4" s="22" customFormat="1" ht="24" customHeight="1">
      <c r="A4" s="23" t="s">
        <v>14</v>
      </c>
      <c r="B4" s="24">
        <f>B5+B10+B18+B20</f>
        <v>358</v>
      </c>
      <c r="C4" s="24">
        <f>C5+C10+C18+C20</f>
        <v>7</v>
      </c>
      <c r="D4" s="25">
        <f>C4/B4*100-100</f>
        <v>-98.04469273743017</v>
      </c>
    </row>
    <row r="5" spans="1:4" s="22" customFormat="1" ht="24" customHeight="1">
      <c r="A5" s="9" t="s">
        <v>9</v>
      </c>
      <c r="B5" s="26">
        <f>SUM(B6:B9)</f>
        <v>13</v>
      </c>
      <c r="C5" s="26">
        <f>SUM(C6:C9)</f>
        <v>7</v>
      </c>
      <c r="D5" s="35">
        <f>C5/B5*100-100</f>
        <v>-46.15384615384615</v>
      </c>
    </row>
    <row r="6" spans="1:4" ht="24" customHeight="1">
      <c r="A6" s="9" t="s">
        <v>31</v>
      </c>
      <c r="B6" s="26"/>
      <c r="C6" s="26"/>
      <c r="D6" s="35"/>
    </row>
    <row r="7" spans="1:4" ht="24" customHeight="1">
      <c r="A7" s="9" t="s">
        <v>32</v>
      </c>
      <c r="B7" s="26">
        <v>13</v>
      </c>
      <c r="C7" s="26">
        <v>7</v>
      </c>
      <c r="D7" s="35">
        <f>C7/B7*100-100</f>
        <v>-46.15384615384615</v>
      </c>
    </row>
    <row r="8" spans="1:4" ht="24" customHeight="1">
      <c r="A8" s="9" t="s">
        <v>33</v>
      </c>
      <c r="B8" s="26"/>
      <c r="C8" s="26"/>
      <c r="D8" s="25"/>
    </row>
    <row r="9" spans="1:4" ht="24" customHeight="1">
      <c r="A9" s="27" t="s">
        <v>34</v>
      </c>
      <c r="B9" s="26"/>
      <c r="C9" s="26"/>
      <c r="D9" s="25"/>
    </row>
    <row r="10" spans="1:4" ht="24" customHeight="1">
      <c r="A10" s="27" t="s">
        <v>10</v>
      </c>
      <c r="B10" s="26"/>
      <c r="C10" s="26"/>
      <c r="D10" s="25"/>
    </row>
    <row r="11" spans="1:4" ht="24" customHeight="1">
      <c r="A11" s="9" t="s">
        <v>35</v>
      </c>
      <c r="B11" s="26"/>
      <c r="C11" s="26"/>
      <c r="D11" s="25"/>
    </row>
    <row r="12" spans="1:4" ht="24" customHeight="1">
      <c r="A12" s="9" t="s">
        <v>36</v>
      </c>
      <c r="B12" s="26"/>
      <c r="C12" s="26"/>
      <c r="D12" s="25"/>
    </row>
    <row r="13" spans="1:4" ht="24" customHeight="1">
      <c r="A13" s="9" t="s">
        <v>37</v>
      </c>
      <c r="B13" s="26"/>
      <c r="C13" s="26"/>
      <c r="D13" s="25"/>
    </row>
    <row r="14" spans="1:4" ht="24" customHeight="1">
      <c r="A14" s="9" t="s">
        <v>38</v>
      </c>
      <c r="B14" s="26"/>
      <c r="C14" s="26"/>
      <c r="D14" s="25"/>
    </row>
    <row r="15" spans="1:4" ht="24" customHeight="1">
      <c r="A15" s="9" t="s">
        <v>39</v>
      </c>
      <c r="B15" s="26"/>
      <c r="C15" s="26"/>
      <c r="D15" s="25"/>
    </row>
    <row r="16" spans="1:4" ht="24" customHeight="1">
      <c r="A16" s="9" t="s">
        <v>40</v>
      </c>
      <c r="B16" s="26"/>
      <c r="C16" s="26"/>
      <c r="D16" s="25"/>
    </row>
    <row r="17" spans="1:4" ht="24" customHeight="1">
      <c r="A17" s="9" t="s">
        <v>41</v>
      </c>
      <c r="B17" s="26"/>
      <c r="C17" s="26"/>
      <c r="D17" s="25"/>
    </row>
    <row r="18" spans="1:4" ht="24" customHeight="1">
      <c r="A18" s="9" t="s">
        <v>11</v>
      </c>
      <c r="B18" s="26"/>
      <c r="C18" s="26"/>
      <c r="D18" s="25"/>
    </row>
    <row r="19" spans="1:4" ht="24" customHeight="1">
      <c r="A19" s="9" t="s">
        <v>42</v>
      </c>
      <c r="B19" s="26"/>
      <c r="C19" s="26"/>
      <c r="D19" s="25"/>
    </row>
    <row r="20" spans="1:4" ht="24" customHeight="1">
      <c r="A20" s="9" t="s">
        <v>48</v>
      </c>
      <c r="B20" s="34">
        <f>B21</f>
        <v>345</v>
      </c>
      <c r="C20" s="34"/>
      <c r="D20" s="35">
        <f>C20/B20*100-100</f>
        <v>-100</v>
      </c>
    </row>
    <row r="21" spans="1:4" ht="24" customHeight="1">
      <c r="A21" s="9" t="s">
        <v>49</v>
      </c>
      <c r="B21" s="34">
        <v>345</v>
      </c>
      <c r="C21" s="34"/>
      <c r="D21" s="35">
        <f>C21/B21*100-100</f>
        <v>-100</v>
      </c>
    </row>
    <row r="22" spans="1:4" ht="24" customHeight="1">
      <c r="A22" s="7" t="s">
        <v>50</v>
      </c>
      <c r="B22" s="24">
        <f>B23+B25</f>
        <v>148</v>
      </c>
      <c r="C22" s="24"/>
      <c r="D22" s="25"/>
    </row>
    <row r="23" spans="1:4" ht="24" customHeight="1">
      <c r="A23" s="9" t="s">
        <v>55</v>
      </c>
      <c r="B23" s="34">
        <f>B24</f>
        <v>148</v>
      </c>
      <c r="C23" s="34"/>
      <c r="D23" s="35"/>
    </row>
    <row r="24" spans="1:4" ht="24" customHeight="1">
      <c r="A24" s="9" t="s">
        <v>58</v>
      </c>
      <c r="B24" s="34">
        <v>148</v>
      </c>
      <c r="C24" s="34"/>
      <c r="D24" s="35"/>
    </row>
    <row r="25" spans="1:4" ht="24" customHeight="1">
      <c r="A25" s="9" t="s">
        <v>56</v>
      </c>
      <c r="B25" s="34"/>
      <c r="C25" s="34"/>
      <c r="D25" s="35"/>
    </row>
    <row r="26" spans="1:4" ht="24" customHeight="1">
      <c r="A26" s="15" t="s">
        <v>85</v>
      </c>
      <c r="B26" s="24">
        <f>B4+B22</f>
        <v>506</v>
      </c>
      <c r="C26" s="24">
        <f>C4+C22+C25</f>
        <v>7</v>
      </c>
      <c r="D26" s="25">
        <f>C26/B26*100-100</f>
        <v>-98.61660079051383</v>
      </c>
    </row>
    <row r="27" spans="1:2" ht="22.5" customHeight="1">
      <c r="A27" s="30"/>
      <c r="B27" s="31"/>
    </row>
    <row r="28" spans="1:2" ht="15">
      <c r="A28" s="31"/>
      <c r="B28" s="31"/>
    </row>
    <row r="29" spans="1:2" ht="15">
      <c r="A29" s="31"/>
      <c r="B29" s="31"/>
    </row>
  </sheetData>
  <sheetProtection/>
  <mergeCells count="1">
    <mergeCell ref="A1:D1"/>
  </mergeCells>
  <conditionalFormatting sqref="D3">
    <cfRule type="cellIs" priority="1" dxfId="9" operator="equal" stopIfTrue="1">
      <formula>0</formula>
    </cfRule>
  </conditionalFormatting>
  <printOptions horizontalCentered="1"/>
  <pageMargins left="0.7086614173228347" right="0.7086614173228347" top="1.141732283464567" bottom="1.14173228346456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付晓燕</cp:lastModifiedBy>
  <cp:lastPrinted>2023-01-02T05:49:45Z</cp:lastPrinted>
  <dcterms:created xsi:type="dcterms:W3CDTF">2016-11-16T11:10:00Z</dcterms:created>
  <dcterms:modified xsi:type="dcterms:W3CDTF">2023-03-04T08:07:18Z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