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tabRatio="905" activeTab="5"/>
  </bookViews>
  <sheets>
    <sheet name="社保23收执" sheetId="1" r:id="rId1"/>
    <sheet name="社保23支执" sheetId="2" r:id="rId2"/>
    <sheet name="2023年累计结余" sheetId="3" r:id="rId3"/>
    <sheet name="社保24收预" sheetId="4" r:id="rId4"/>
    <sheet name="社保24支预" sheetId="5" r:id="rId5"/>
    <sheet name="2024年预计结余 " sheetId="6" r:id="rId6"/>
  </sheets>
  <definedNames>
    <definedName name="_xlnm.Print_Titles" localSheetId="0">'社保23收执'!$3:$3</definedName>
    <definedName name="_xlnm.Print_Titles" localSheetId="1">'社保23支执'!$3:$3</definedName>
    <definedName name="_xlnm.Print_Titles" localSheetId="3">'社保24收预'!$3:$3</definedName>
    <definedName name="_xlnm.Print_Titles" localSheetId="4">'社保24支预'!$3:$3</definedName>
  </definedNames>
  <calcPr fullCalcOnLoad="1"/>
</workbook>
</file>

<file path=xl/sharedStrings.xml><?xml version="1.0" encoding="utf-8"?>
<sst xmlns="http://schemas.openxmlformats.org/spreadsheetml/2006/main" count="155" uniqueCount="76">
  <si>
    <t>嵊泗县2023年社会保险基金预算收入执行情况</t>
  </si>
  <si>
    <t>单位：万元</t>
  </si>
  <si>
    <r>
      <t>项</t>
    </r>
    <r>
      <rPr>
        <b/>
        <sz val="12"/>
        <color indexed="8"/>
        <rFont val="Times New Roman"/>
        <family val="0"/>
      </rPr>
      <t xml:space="preserve">  </t>
    </r>
    <r>
      <rPr>
        <b/>
        <sz val="12"/>
        <color indexed="8"/>
        <rFont val="宋体"/>
        <family val="0"/>
      </rPr>
      <t>目</t>
    </r>
  </si>
  <si>
    <r>
      <t>2023</t>
    </r>
    <r>
      <rPr>
        <b/>
        <sz val="12"/>
        <color indexed="8"/>
        <rFont val="宋体"/>
        <family val="0"/>
      </rPr>
      <t>年预算数</t>
    </r>
  </si>
  <si>
    <r>
      <t>2023</t>
    </r>
    <r>
      <rPr>
        <b/>
        <sz val="12"/>
        <color indexed="8"/>
        <rFont val="宋体"/>
        <family val="0"/>
      </rPr>
      <t>年执行数</t>
    </r>
  </si>
  <si>
    <r>
      <t>为预算</t>
    </r>
    <r>
      <rPr>
        <b/>
        <sz val="12"/>
        <color indexed="8"/>
        <rFont val="Times New Roman"/>
        <family val="0"/>
      </rPr>
      <t>%</t>
    </r>
  </si>
  <si>
    <r>
      <t>增长</t>
    </r>
    <r>
      <rPr>
        <b/>
        <sz val="12"/>
        <color indexed="8"/>
        <rFont val="Times New Roman"/>
        <family val="0"/>
      </rPr>
      <t>%</t>
    </r>
  </si>
  <si>
    <t>一、本级社会保险基金收入</t>
  </si>
  <si>
    <t xml:space="preserve">    其中：保险费收入</t>
  </si>
  <si>
    <t xml:space="preserve">          财政补贴收入</t>
  </si>
  <si>
    <t xml:space="preserve">          其他基金收入</t>
  </si>
  <si>
    <t>（一）城乡居民基本养老保险基金收入</t>
  </si>
  <si>
    <t xml:space="preserve">          其他居民基本养老保险基金收入</t>
  </si>
  <si>
    <t>（二）机关事业单位基本养老保险基金收入</t>
  </si>
  <si>
    <t xml:space="preserve">          其他基本养老保险基金收入</t>
  </si>
  <si>
    <t>（三）工伤保险基金收入</t>
  </si>
  <si>
    <t xml:space="preserve">          其他工伤保险基金收入</t>
  </si>
  <si>
    <t>（四）失业保险基金收入</t>
  </si>
  <si>
    <t xml:space="preserve">          其他失业保险基金收入</t>
  </si>
  <si>
    <t>二、转移性收入</t>
  </si>
  <si>
    <t>（一）上级补助收入</t>
  </si>
  <si>
    <t xml:space="preserve">    其中：失业保险基金</t>
  </si>
  <si>
    <t>（二）转移收入</t>
  </si>
  <si>
    <t xml:space="preserve">    其中：机关事业单位基本养老保险基金</t>
  </si>
  <si>
    <t xml:space="preserve">          失业保险基金</t>
  </si>
  <si>
    <t>收入合计</t>
  </si>
  <si>
    <t>注：</t>
  </si>
  <si>
    <r>
      <t>1</t>
    </r>
    <r>
      <rPr>
        <sz val="10"/>
        <color indexed="8"/>
        <rFont val="宋体"/>
        <family val="0"/>
      </rPr>
      <t>、城乡居民基本养老保险基金财政补贴增长是因为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年基础养老金从</t>
    </r>
    <r>
      <rPr>
        <sz val="10"/>
        <color indexed="8"/>
        <rFont val="Times New Roman"/>
        <family val="0"/>
      </rPr>
      <t>265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月提高至</t>
    </r>
    <r>
      <rPr>
        <sz val="10"/>
        <color indexed="8"/>
        <rFont val="Times New Roman"/>
        <family val="0"/>
      </rPr>
      <t>330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月。</t>
    </r>
  </si>
  <si>
    <r>
      <t>2</t>
    </r>
    <r>
      <rPr>
        <sz val="10"/>
        <color indexed="8"/>
        <rFont val="宋体"/>
        <family val="0"/>
      </rPr>
      <t>、工伤保险基金收入增加是因为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年发生大笔建筑项目参保收入</t>
    </r>
    <r>
      <rPr>
        <sz val="10"/>
        <color indexed="8"/>
        <rFont val="Times New Roman"/>
        <family val="0"/>
      </rPr>
      <t>720</t>
    </r>
    <r>
      <rPr>
        <sz val="10"/>
        <color indexed="8"/>
        <rFont val="宋体"/>
        <family val="0"/>
      </rPr>
      <t>万元。</t>
    </r>
  </si>
  <si>
    <t>嵊泗县2023年社会保险基金预算支出执行情况</t>
  </si>
  <si>
    <r>
      <t>项</t>
    </r>
    <r>
      <rPr>
        <b/>
        <sz val="12"/>
        <color indexed="8"/>
        <rFont val="仿宋"/>
        <family val="0"/>
      </rPr>
      <t xml:space="preserve">  目</t>
    </r>
  </si>
  <si>
    <t>一、本级社会保险基金支出合计</t>
  </si>
  <si>
    <t xml:space="preserve">   其中：社会保险待遇支出</t>
  </si>
  <si>
    <t xml:space="preserve">         其他支出</t>
  </si>
  <si>
    <t xml:space="preserve"> （一）城乡居民基本养老保险基金支出</t>
  </si>
  <si>
    <t xml:space="preserve">    其中:基础养老金支出</t>
  </si>
  <si>
    <t xml:space="preserve">         个人账户养老金支出</t>
  </si>
  <si>
    <t xml:space="preserve">         丧葬抚恤补助支出</t>
  </si>
  <si>
    <t xml:space="preserve"> （二）机关事业单位基本养老保险基金支出</t>
  </si>
  <si>
    <t xml:space="preserve">    其中:基本养老金支出</t>
  </si>
  <si>
    <t xml:space="preserve"> （三）工伤保险基金支出</t>
  </si>
  <si>
    <t xml:space="preserve">    其中:工伤保险待遇支出</t>
  </si>
  <si>
    <t xml:space="preserve"> （四）失业保险基金支出</t>
  </si>
  <si>
    <t xml:space="preserve">   其中:失业保险金支出</t>
  </si>
  <si>
    <t xml:space="preserve">        基本医疗保险费支出</t>
  </si>
  <si>
    <t xml:space="preserve">        其他费用支出</t>
  </si>
  <si>
    <t xml:space="preserve">        稳定岗位补贴支出</t>
  </si>
  <si>
    <t xml:space="preserve">        其他失业保险基金支出</t>
  </si>
  <si>
    <t>二、转移性支出</t>
  </si>
  <si>
    <t xml:space="preserve"> （一）社会保险基金上解上级支出</t>
  </si>
  <si>
    <t xml:space="preserve">  其中：工伤保险基金</t>
  </si>
  <si>
    <t xml:space="preserve">        失业保险基金</t>
  </si>
  <si>
    <t xml:space="preserve"> （二）转移支出</t>
  </si>
  <si>
    <t xml:space="preserve">  其中：机关事业单位基本养老保险基金</t>
  </si>
  <si>
    <t>支出合计</t>
  </si>
  <si>
    <r>
      <t>1</t>
    </r>
    <r>
      <rPr>
        <sz val="10"/>
        <color indexed="8"/>
        <rFont val="宋体"/>
        <family val="0"/>
      </rPr>
      <t>、城乡居民基本养老保险基金支出增长较大是由于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基础养老金标准从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Times New Roman"/>
        <family val="0"/>
      </rPr>
      <t>65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月提高至</t>
    </r>
    <r>
      <rPr>
        <sz val="10"/>
        <color indexed="8"/>
        <rFont val="Times New Roman"/>
        <family val="0"/>
      </rPr>
      <t>330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月。</t>
    </r>
  </si>
  <si>
    <r>
      <t>2</t>
    </r>
    <r>
      <rPr>
        <sz val="10"/>
        <color indexed="8"/>
        <rFont val="宋体"/>
        <family val="0"/>
      </rPr>
      <t>、工伤保险增加是因为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年工伤发生较多，一次性工亡补助和伤残补助支出较大。</t>
    </r>
  </si>
  <si>
    <r>
      <t>3</t>
    </r>
    <r>
      <rPr>
        <sz val="10"/>
        <color indexed="8"/>
        <rFont val="宋体"/>
        <family val="0"/>
      </rPr>
      <t>、失业保险基金支出下降明显是由于</t>
    </r>
    <r>
      <rPr>
        <sz val="10"/>
        <color indexed="8"/>
        <rFont val="Times New Roman"/>
        <family val="0"/>
      </rPr>
      <t>2022</t>
    </r>
    <r>
      <rPr>
        <sz val="10"/>
        <color indexed="8"/>
        <rFont val="宋体"/>
        <family val="0"/>
      </rPr>
      <t>年发放一次性留工培训补助</t>
    </r>
    <r>
      <rPr>
        <sz val="10"/>
        <color indexed="8"/>
        <rFont val="Times New Roman"/>
        <family val="0"/>
      </rPr>
      <t>417</t>
    </r>
    <r>
      <rPr>
        <sz val="10"/>
        <color indexed="8"/>
        <rFont val="宋体"/>
        <family val="0"/>
      </rPr>
      <t>万元，稳定岗位补贴支出</t>
    </r>
    <r>
      <rPr>
        <sz val="10"/>
        <color indexed="8"/>
        <rFont val="Times New Roman"/>
        <family val="0"/>
      </rPr>
      <t>404</t>
    </r>
    <r>
      <rPr>
        <sz val="10"/>
        <color indexed="8"/>
        <rFont val="宋体"/>
        <family val="0"/>
      </rPr>
      <t>万元，该两项支出</t>
    </r>
    <r>
      <rPr>
        <sz val="10"/>
        <color indexed="8"/>
        <rFont val="Times New Roman"/>
        <family val="0"/>
      </rPr>
      <t>2023</t>
    </r>
    <r>
      <rPr>
        <sz val="10"/>
        <color indexed="8"/>
        <rFont val="宋体"/>
        <family val="0"/>
      </rPr>
      <t>年未发生。</t>
    </r>
  </si>
  <si>
    <t>嵊泗县2023年社会保险基金累计结余</t>
  </si>
  <si>
    <t>项   目</t>
  </si>
  <si>
    <t>全年累计结余</t>
  </si>
  <si>
    <t xml:space="preserve">    一、城乡居民基本养老保险基金结余</t>
  </si>
  <si>
    <t xml:space="preserve">    二、机关事业单位基本养老保险基金结余</t>
  </si>
  <si>
    <t xml:space="preserve">    三、工伤保险基金结余</t>
  </si>
  <si>
    <t xml:space="preserve">    四、失业保险基金结余</t>
  </si>
  <si>
    <t>合计</t>
  </si>
  <si>
    <t>嵊泗县2024年社会保险基金预算收入（草案）</t>
  </si>
  <si>
    <t>项  目</t>
  </si>
  <si>
    <t>2023年执行数</t>
  </si>
  <si>
    <t>2024年预算数</t>
  </si>
  <si>
    <t>增长%</t>
  </si>
  <si>
    <t>1、工伤保险基金、失业保险基金2024年开始全省统筹，预算由省财政统一编制。</t>
  </si>
  <si>
    <t>嵊泗县2024年社会保险基金预算支出（草案）</t>
  </si>
  <si>
    <t>1、工伤保险基金、失业保险基金2024年开始全省统筹，预算由省财政统一编制，2023年结余全部上缴。</t>
  </si>
  <si>
    <t>嵊泗县2024年社会保险基金预计结余</t>
  </si>
  <si>
    <t>全年预计结余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</si>
</sst>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.0"/>
    <numFmt numFmtId="179" formatCode="0;_퓿"/>
    <numFmt numFmtId="180" formatCode="0.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9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0"/>
    </font>
    <font>
      <b/>
      <sz val="12"/>
      <color indexed="8"/>
      <name val="Times New Roman"/>
      <family val="0"/>
    </font>
    <font>
      <sz val="12"/>
      <color indexed="8"/>
      <name val="仿宋_GB2312"/>
      <family val="0"/>
    </font>
    <font>
      <sz val="12"/>
      <color indexed="8"/>
      <name val="Times New Roman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楷体_GB2312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2"/>
      <color indexed="8"/>
      <name val="仿宋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2"/>
      <color theme="1"/>
      <name val="Calibri"/>
      <family val="0"/>
    </font>
    <font>
      <sz val="10"/>
      <color rgb="FF000000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9" fillId="0" borderId="0">
      <alignment vertical="center"/>
      <protection/>
    </xf>
    <xf numFmtId="0" fontId="18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4" borderId="0" applyNumberFormat="0" applyBorder="0" applyAlignment="0" applyProtection="0"/>
    <xf numFmtId="0" fontId="20" fillId="5" borderId="1" applyNumberForma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44" fontId="0" fillId="0" borderId="0" applyFont="0" applyFill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4" borderId="0" applyNumberFormat="0" applyBorder="0" applyAlignment="0" applyProtection="0"/>
    <xf numFmtId="0" fontId="31" fillId="13" borderId="1" applyNumberFormat="0" applyAlignment="0" applyProtection="0"/>
    <xf numFmtId="0" fontId="18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7" borderId="0" applyNumberFormat="0" applyBorder="0" applyAlignment="0" applyProtection="0"/>
    <xf numFmtId="0" fontId="2" fillId="17" borderId="0" applyNumberFormat="0" applyBorder="0" applyAlignment="0" applyProtection="0"/>
    <xf numFmtId="0" fontId="30" fillId="0" borderId="2" applyNumberFormat="0" applyFill="0" applyAlignment="0" applyProtection="0"/>
    <xf numFmtId="0" fontId="28" fillId="18" borderId="0" applyNumberFormat="0" applyBorder="0" applyAlignment="0" applyProtection="0"/>
    <xf numFmtId="0" fontId="29" fillId="19" borderId="3" applyNumberFormat="0" applyAlignment="0" applyProtection="0"/>
    <xf numFmtId="0" fontId="22" fillId="13" borderId="4" applyNumberFormat="0" applyAlignment="0" applyProtection="0"/>
    <xf numFmtId="0" fontId="24" fillId="0" borderId="0">
      <alignment/>
      <protection/>
    </xf>
    <xf numFmtId="0" fontId="33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0" fillId="20" borderId="6" applyNumberFormat="0" applyFont="0" applyAlignment="0" applyProtection="0"/>
    <xf numFmtId="0" fontId="2" fillId="5" borderId="0" applyNumberFormat="0" applyBorder="0" applyAlignment="0" applyProtection="0"/>
    <xf numFmtId="0" fontId="18" fillId="10" borderId="0" applyNumberFormat="0" applyBorder="0" applyAlignment="0" applyProtection="0"/>
    <xf numFmtId="0" fontId="2" fillId="21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22" borderId="0" applyNumberFormat="0" applyBorder="0" applyAlignment="0" applyProtection="0"/>
    <xf numFmtId="0" fontId="27" fillId="0" borderId="8" applyNumberFormat="0" applyFill="0" applyAlignment="0" applyProtection="0"/>
    <xf numFmtId="0" fontId="18" fillId="23" borderId="0" applyNumberFormat="0" applyBorder="0" applyAlignment="0" applyProtection="0"/>
    <xf numFmtId="0" fontId="2" fillId="22" borderId="0" applyNumberFormat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9" fillId="0" borderId="0" xfId="16">
      <alignment vertical="center"/>
      <protection/>
    </xf>
    <xf numFmtId="0" fontId="0" fillId="0" borderId="0" xfId="16" applyFont="1" applyFill="1" applyBorder="1" applyAlignment="1">
      <alignment/>
      <protection/>
    </xf>
    <xf numFmtId="0" fontId="3" fillId="0" borderId="0" xfId="16" applyFont="1" applyFill="1" applyBorder="1" applyAlignment="1">
      <alignment/>
      <protection/>
    </xf>
    <xf numFmtId="0" fontId="4" fillId="0" borderId="0" xfId="16" applyFont="1" applyFill="1" applyBorder="1" applyAlignment="1">
      <alignment horizontal="center" vertical="center"/>
      <protection/>
    </xf>
    <xf numFmtId="0" fontId="3" fillId="0" borderId="0" xfId="16" applyFont="1" applyFill="1" applyBorder="1" applyAlignment="1">
      <alignment horizontal="center"/>
      <protection/>
    </xf>
    <xf numFmtId="0" fontId="3" fillId="0" borderId="0" xfId="16" applyFont="1" applyFill="1" applyBorder="1" applyAlignment="1">
      <alignment horizontal="right" vertical="center"/>
      <protection/>
    </xf>
    <xf numFmtId="0" fontId="5" fillId="0" borderId="10" xfId="1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1" applyFont="1" applyFill="1" applyBorder="1" applyAlignment="1">
      <alignment horizontal="center" vertical="center"/>
      <protection/>
    </xf>
    <xf numFmtId="0" fontId="6" fillId="0" borderId="10" xfId="16" applyNumberFormat="1" applyFont="1" applyFill="1" applyBorder="1" applyAlignment="1" applyProtection="1">
      <alignment horizontal="left" vertical="center" wrapText="1"/>
      <protection locked="0"/>
    </xf>
    <xf numFmtId="176" fontId="6" fillId="0" borderId="10" xfId="16" applyNumberFormat="1" applyFont="1" applyFill="1" applyBorder="1" applyAlignment="1">
      <alignment horizontal="center" vertical="center" wrapText="1"/>
      <protection/>
    </xf>
    <xf numFmtId="176" fontId="5" fillId="0" borderId="10" xfId="1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41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/>
    </xf>
    <xf numFmtId="0" fontId="10" fillId="0" borderId="10" xfId="65" applyNumberFormat="1" applyFont="1" applyFill="1" applyBorder="1" applyAlignment="1" applyProtection="1">
      <alignment horizontal="left" vertical="center" wrapText="1"/>
      <protection locked="0"/>
    </xf>
    <xf numFmtId="176" fontId="11" fillId="0" borderId="10" xfId="65" applyNumberFormat="1" applyFont="1" applyFill="1" applyBorder="1" applyAlignment="1" applyProtection="1">
      <alignment horizontal="center" vertical="center" wrapText="1"/>
      <protection locked="0"/>
    </xf>
    <xf numFmtId="176" fontId="11" fillId="0" borderId="10" xfId="41" applyNumberFormat="1" applyFont="1" applyFill="1" applyBorder="1" applyAlignment="1">
      <alignment horizontal="center" vertical="center"/>
      <protection/>
    </xf>
    <xf numFmtId="178" fontId="11" fillId="0" borderId="10" xfId="0" applyNumberFormat="1" applyFont="1" applyFill="1" applyBorder="1" applyAlignment="1">
      <alignment horizontal="center" vertical="center"/>
    </xf>
    <xf numFmtId="0" fontId="12" fillId="0" borderId="10" xfId="65" applyNumberFormat="1" applyFont="1" applyFill="1" applyBorder="1" applyAlignment="1" applyProtection="1">
      <alignment horizontal="left" vertical="center" wrapText="1"/>
      <protection locked="0"/>
    </xf>
    <xf numFmtId="176" fontId="13" fillId="0" borderId="10" xfId="65" applyNumberFormat="1" applyFont="1" applyFill="1" applyBorder="1" applyAlignment="1" applyProtection="1">
      <alignment horizontal="center" vertical="center" wrapText="1"/>
      <protection locked="0"/>
    </xf>
    <xf numFmtId="176" fontId="13" fillId="0" borderId="10" xfId="41" applyNumberFormat="1" applyFont="1" applyFill="1" applyBorder="1" applyAlignment="1">
      <alignment horizontal="center" vertical="center"/>
      <protection/>
    </xf>
    <xf numFmtId="178" fontId="13" fillId="0" borderId="10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10" xfId="41" applyNumberFormat="1" applyFont="1" applyFill="1" applyBorder="1" applyAlignment="1">
      <alignment horizontal="center" vertical="center" wrapText="1"/>
      <protection/>
    </xf>
    <xf numFmtId="179" fontId="11" fillId="0" borderId="10" xfId="41" applyNumberFormat="1" applyFont="1" applyFill="1" applyBorder="1" applyAlignment="1">
      <alignment horizontal="center" vertical="center" wrapText="1"/>
      <protection/>
    </xf>
    <xf numFmtId="178" fontId="9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13" fillId="0" borderId="10" xfId="41" applyNumberFormat="1" applyFont="1" applyFill="1" applyBorder="1" applyAlignment="1">
      <alignment horizontal="center" vertical="center" wrapText="1"/>
      <protection/>
    </xf>
    <xf numFmtId="179" fontId="13" fillId="0" borderId="10" xfId="41" applyNumberFormat="1" applyFont="1" applyFill="1" applyBorder="1" applyAlignment="1">
      <alignment horizontal="center" vertical="center" wrapText="1"/>
      <protection/>
    </xf>
    <xf numFmtId="178" fontId="14" fillId="0" borderId="10" xfId="0" applyNumberFormat="1" applyFont="1" applyFill="1" applyBorder="1" applyAlignment="1">
      <alignment horizontal="center" vertical="center"/>
    </xf>
    <xf numFmtId="0" fontId="13" fillId="0" borderId="10" xfId="41" applyFont="1" applyFill="1" applyBorder="1" applyAlignment="1">
      <alignment horizontal="center" vertical="center" wrapText="1"/>
      <protection/>
    </xf>
    <xf numFmtId="17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0" xfId="41" applyNumberFormat="1" applyFont="1" applyFill="1" applyBorder="1" applyAlignment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2" fillId="0" borderId="0" xfId="16" applyFont="1">
      <alignment vertical="center"/>
      <protection/>
    </xf>
    <xf numFmtId="0" fontId="3" fillId="0" borderId="0" xfId="16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0" xfId="65" applyNumberFormat="1" applyFont="1" applyFill="1" applyBorder="1" applyAlignment="1" applyProtection="1">
      <alignment horizontal="center" vertical="center" wrapText="1"/>
      <protection locked="0"/>
    </xf>
    <xf numFmtId="180" fontId="11" fillId="0" borderId="10" xfId="25" applyNumberFormat="1" applyFont="1" applyFill="1" applyBorder="1" applyAlignment="1">
      <alignment horizontal="center" vertical="center"/>
    </xf>
    <xf numFmtId="180" fontId="13" fillId="0" borderId="10" xfId="25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178" fontId="11" fillId="0" borderId="10" xfId="41" applyNumberFormat="1" applyFont="1" applyFill="1" applyBorder="1" applyAlignment="1">
      <alignment horizontal="center" vertical="center"/>
      <protection/>
    </xf>
    <xf numFmtId="178" fontId="13" fillId="0" borderId="10" xfId="41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</cellXfs>
  <cellStyles count="53">
    <cellStyle name="Normal" xfId="0"/>
    <cellStyle name="样式 1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常规_2000年预计及2001年计划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常规 3" xfId="65"/>
    <cellStyle name="链接单元格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1" name="Line 281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2" name="Line 282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3" name="Line 283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619125</xdr:colOff>
      <xdr:row>1</xdr:row>
      <xdr:rowOff>114300</xdr:rowOff>
    </xdr:from>
    <xdr:to>
      <xdr:col>0</xdr:col>
      <xdr:colOff>619125</xdr:colOff>
      <xdr:row>1</xdr:row>
      <xdr:rowOff>133350</xdr:rowOff>
    </xdr:to>
    <xdr:sp>
      <xdr:nvSpPr>
        <xdr:cNvPr id="4" name="Line 284"/>
        <xdr:cNvSpPr>
          <a:spLocks/>
        </xdr:cNvSpPr>
      </xdr:nvSpPr>
      <xdr:spPr>
        <a:xfrm flipV="1">
          <a:off x="619125" y="3143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3" topLeftCell="A4" activePane="bottomLeft" state="frozen"/>
      <selection pane="bottomLeft" activeCell="G8" sqref="G8"/>
    </sheetView>
  </sheetViews>
  <sheetFormatPr defaultColWidth="8.75390625" defaultRowHeight="14.25"/>
  <cols>
    <col min="1" max="1" width="42.75390625" style="36" customWidth="1"/>
    <col min="2" max="5" width="10.625" style="36" customWidth="1"/>
    <col min="6" max="16384" width="8.75390625" style="36" customWidth="1"/>
  </cols>
  <sheetData>
    <row r="1" spans="1:5" ht="39.75" customHeight="1">
      <c r="A1" s="37" t="s">
        <v>0</v>
      </c>
      <c r="B1" s="37"/>
      <c r="C1" s="37"/>
      <c r="D1" s="37"/>
      <c r="E1" s="37"/>
    </row>
    <row r="2" spans="1:5" ht="17.25" customHeight="1">
      <c r="A2" s="15"/>
      <c r="B2" s="15"/>
      <c r="C2" s="15"/>
      <c r="D2" s="70" t="s">
        <v>1</v>
      </c>
      <c r="E2" s="70"/>
    </row>
    <row r="3" spans="1:5" s="35" customFormat="1" ht="43.5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</row>
    <row r="4" spans="1:5" s="35" customFormat="1" ht="20.25" customHeight="1">
      <c r="A4" s="39" t="s">
        <v>7</v>
      </c>
      <c r="B4" s="40">
        <f>B8+B12+B16+B19</f>
        <v>27124.100000000002</v>
      </c>
      <c r="C4" s="40">
        <f>C8+C12+C16+C19</f>
        <v>28674.699999999997</v>
      </c>
      <c r="D4" s="71">
        <f aca="true" t="shared" si="0" ref="D4:D14">C4/B4*100</f>
        <v>105.71668737395893</v>
      </c>
      <c r="E4" s="24">
        <v>12.20515268669098</v>
      </c>
    </row>
    <row r="5" spans="1:5" s="35" customFormat="1" ht="20.25" customHeight="1">
      <c r="A5" s="43" t="s">
        <v>8</v>
      </c>
      <c r="B5" s="44">
        <f>B9+B13+B17+B20</f>
        <v>11729</v>
      </c>
      <c r="C5" s="44">
        <f>C9+C13+C17+C20</f>
        <v>12643.7</v>
      </c>
      <c r="D5" s="72">
        <f t="shared" si="0"/>
        <v>107.79861880808255</v>
      </c>
      <c r="E5" s="28">
        <v>11.396274955507394</v>
      </c>
    </row>
    <row r="6" spans="1:5" s="35" customFormat="1" ht="20.25" customHeight="1">
      <c r="A6" s="43" t="s">
        <v>9</v>
      </c>
      <c r="B6" s="44">
        <f>B10+B14</f>
        <v>14990</v>
      </c>
      <c r="C6" s="44">
        <f>C10+C14</f>
        <v>15588.3</v>
      </c>
      <c r="D6" s="72">
        <f t="shared" si="0"/>
        <v>103.99132755170113</v>
      </c>
      <c r="E6" s="28">
        <v>11.609674370650396</v>
      </c>
    </row>
    <row r="7" spans="1:5" s="35" customFormat="1" ht="20.25" customHeight="1">
      <c r="A7" s="43" t="s">
        <v>10</v>
      </c>
      <c r="B7" s="44">
        <f>B11+B15+B18+B21</f>
        <v>405.09999999999997</v>
      </c>
      <c r="C7" s="44">
        <f>C11+C15+C18+C21</f>
        <v>442.7</v>
      </c>
      <c r="D7" s="72">
        <f t="shared" si="0"/>
        <v>109.28165884966677</v>
      </c>
      <c r="E7" s="28">
        <v>85.5406538139145</v>
      </c>
    </row>
    <row r="8" spans="1:5" s="35" customFormat="1" ht="20.25" customHeight="1">
      <c r="A8" s="43" t="s">
        <v>11</v>
      </c>
      <c r="B8" s="29">
        <f>SUM(B9:B11)</f>
        <v>5798.2</v>
      </c>
      <c r="C8" s="29">
        <f>SUM(C9:C11)</f>
        <v>6421.9</v>
      </c>
      <c r="D8" s="72">
        <f t="shared" si="0"/>
        <v>110.7567865889414</v>
      </c>
      <c r="E8" s="28">
        <v>32.13786008230451</v>
      </c>
    </row>
    <row r="9" spans="1:5" s="35" customFormat="1" ht="20.25" customHeight="1">
      <c r="A9" s="43" t="s">
        <v>8</v>
      </c>
      <c r="B9" s="29">
        <v>215.5</v>
      </c>
      <c r="C9" s="29">
        <v>220.7</v>
      </c>
      <c r="D9" s="72">
        <f t="shared" si="0"/>
        <v>102.41299303944315</v>
      </c>
      <c r="E9" s="28">
        <v>-22.014134275618375</v>
      </c>
    </row>
    <row r="10" spans="1:5" s="35" customFormat="1" ht="20.25" customHeight="1">
      <c r="A10" s="43" t="s">
        <v>9</v>
      </c>
      <c r="B10" s="29">
        <v>5490</v>
      </c>
      <c r="C10" s="29">
        <v>6119.3</v>
      </c>
      <c r="D10" s="72">
        <f t="shared" si="0"/>
        <v>111.46265938069217</v>
      </c>
      <c r="E10" s="28">
        <v>37.94634806131651</v>
      </c>
    </row>
    <row r="11" spans="1:5" s="35" customFormat="1" ht="30" customHeight="1">
      <c r="A11" s="43" t="s">
        <v>12</v>
      </c>
      <c r="B11" s="29">
        <v>92.7</v>
      </c>
      <c r="C11" s="29">
        <v>81.9</v>
      </c>
      <c r="D11" s="72">
        <f t="shared" si="0"/>
        <v>88.3495145631068</v>
      </c>
      <c r="E11" s="28">
        <v>-41.91489361702128</v>
      </c>
    </row>
    <row r="12" spans="1:5" s="35" customFormat="1" ht="31.5" customHeight="1">
      <c r="A12" s="43" t="s">
        <v>13</v>
      </c>
      <c r="B12" s="27">
        <f>SUM(B13:B15)</f>
        <v>19749.7</v>
      </c>
      <c r="C12" s="27">
        <f>SUM(C13:C15)</f>
        <v>19918.2</v>
      </c>
      <c r="D12" s="72">
        <f t="shared" si="0"/>
        <v>100.8531775166205</v>
      </c>
      <c r="E12" s="28">
        <v>2.464620275630054</v>
      </c>
    </row>
    <row r="13" spans="1:5" s="35" customFormat="1" ht="20.25" customHeight="1">
      <c r="A13" s="43" t="s">
        <v>8</v>
      </c>
      <c r="B13" s="27">
        <v>10173.7</v>
      </c>
      <c r="C13" s="27">
        <v>10342</v>
      </c>
      <c r="D13" s="72">
        <f t="shared" si="0"/>
        <v>101.65426540983123</v>
      </c>
      <c r="E13" s="28">
        <v>5.270658170639834</v>
      </c>
    </row>
    <row r="14" spans="1:5" s="35" customFormat="1" ht="20.25" customHeight="1">
      <c r="A14" s="43" t="s">
        <v>9</v>
      </c>
      <c r="B14" s="27">
        <v>9500</v>
      </c>
      <c r="C14" s="27">
        <v>9469</v>
      </c>
      <c r="D14" s="72">
        <f t="shared" si="0"/>
        <v>99.67368421052632</v>
      </c>
      <c r="E14" s="28">
        <v>-0.6484240567423427</v>
      </c>
    </row>
    <row r="15" spans="1:5" s="35" customFormat="1" ht="20.25" customHeight="1">
      <c r="A15" s="43" t="s">
        <v>14</v>
      </c>
      <c r="B15" s="27">
        <v>76</v>
      </c>
      <c r="C15" s="27">
        <v>107.2</v>
      </c>
      <c r="D15" s="72">
        <f aca="true" t="shared" si="1" ref="D15:D21">C15/B15*100</f>
        <v>141.05263157894737</v>
      </c>
      <c r="E15" s="28">
        <v>27.46730083234246</v>
      </c>
    </row>
    <row r="16" spans="1:5" s="35" customFormat="1" ht="20.25" customHeight="1">
      <c r="A16" s="43" t="s">
        <v>15</v>
      </c>
      <c r="B16" s="29">
        <f>SUM(B17:B18)</f>
        <v>747.2</v>
      </c>
      <c r="C16" s="29">
        <f>SUM(C17:C18)</f>
        <v>1472.1000000000001</v>
      </c>
      <c r="D16" s="72">
        <f t="shared" si="1"/>
        <v>197.0155246252677</v>
      </c>
      <c r="E16" s="28">
        <v>223.18331503841932</v>
      </c>
    </row>
    <row r="17" spans="1:5" s="35" customFormat="1" ht="20.25" customHeight="1">
      <c r="A17" s="43" t="s">
        <v>8</v>
      </c>
      <c r="B17" s="29">
        <v>516</v>
      </c>
      <c r="C17" s="29">
        <v>1230.9</v>
      </c>
      <c r="D17" s="72">
        <f t="shared" si="1"/>
        <v>238.546511627907</v>
      </c>
      <c r="E17" s="28">
        <v>173.35109926715523</v>
      </c>
    </row>
    <row r="18" spans="1:5" s="35" customFormat="1" ht="20.25" customHeight="1">
      <c r="A18" s="43" t="s">
        <v>16</v>
      </c>
      <c r="B18" s="29">
        <v>231.2</v>
      </c>
      <c r="C18" s="29">
        <v>241.2</v>
      </c>
      <c r="D18" s="72">
        <f t="shared" si="1"/>
        <v>104.32525951557095</v>
      </c>
      <c r="E18" s="28"/>
    </row>
    <row r="19" spans="1:5" s="35" customFormat="1" ht="20.25" customHeight="1">
      <c r="A19" s="43" t="s">
        <v>17</v>
      </c>
      <c r="B19" s="29">
        <f>SUM(B20:B21)</f>
        <v>829</v>
      </c>
      <c r="C19" s="29">
        <f>SUM(C20:C21)</f>
        <v>862.5</v>
      </c>
      <c r="D19" s="72">
        <f t="shared" si="1"/>
        <v>104.0410132689988</v>
      </c>
      <c r="E19" s="28">
        <v>7.6779026217228505</v>
      </c>
    </row>
    <row r="20" spans="1:5" s="35" customFormat="1" ht="20.25" customHeight="1">
      <c r="A20" s="43" t="s">
        <v>8</v>
      </c>
      <c r="B20" s="29">
        <v>823.8</v>
      </c>
      <c r="C20" s="29">
        <v>850.1</v>
      </c>
      <c r="D20" s="72">
        <f t="shared" si="1"/>
        <v>103.19252245690703</v>
      </c>
      <c r="E20" s="28">
        <v>7.241074807619526</v>
      </c>
    </row>
    <row r="21" spans="1:5" s="35" customFormat="1" ht="20.25" customHeight="1">
      <c r="A21" s="43" t="s">
        <v>18</v>
      </c>
      <c r="B21" s="29">
        <v>5.2</v>
      </c>
      <c r="C21" s="29">
        <v>12.4</v>
      </c>
      <c r="D21" s="72">
        <f t="shared" si="1"/>
        <v>238.46153846153845</v>
      </c>
      <c r="E21" s="28">
        <v>49.397590361445765</v>
      </c>
    </row>
    <row r="22" spans="1:5" s="35" customFormat="1" ht="20.25" customHeight="1">
      <c r="A22" s="39" t="s">
        <v>19</v>
      </c>
      <c r="B22" s="30">
        <f>B23+B25</f>
        <v>221</v>
      </c>
      <c r="C22" s="30">
        <f>C23+C25</f>
        <v>379.5</v>
      </c>
      <c r="D22" s="72"/>
      <c r="E22" s="28"/>
    </row>
    <row r="23" spans="1:5" s="35" customFormat="1" ht="20.25" customHeight="1">
      <c r="A23" s="43" t="s">
        <v>20</v>
      </c>
      <c r="B23" s="29"/>
      <c r="C23" s="29">
        <f>SUM(C24:C24)</f>
        <v>184</v>
      </c>
      <c r="D23" s="72"/>
      <c r="E23" s="28"/>
    </row>
    <row r="24" spans="1:5" s="35" customFormat="1" ht="20.25" customHeight="1">
      <c r="A24" s="43" t="s">
        <v>21</v>
      </c>
      <c r="B24" s="29"/>
      <c r="C24" s="29">
        <v>184</v>
      </c>
      <c r="D24" s="72"/>
      <c r="E24" s="28"/>
    </row>
    <row r="25" spans="1:5" s="35" customFormat="1" ht="21" customHeight="1">
      <c r="A25" s="43" t="s">
        <v>22</v>
      </c>
      <c r="B25" s="29">
        <f>SUM(B26:B27)</f>
        <v>221</v>
      </c>
      <c r="C25" s="29">
        <f>SUM(C26:C27)</f>
        <v>195.5</v>
      </c>
      <c r="D25" s="72"/>
      <c r="E25" s="28"/>
    </row>
    <row r="26" spans="1:5" s="35" customFormat="1" ht="30" customHeight="1">
      <c r="A26" s="43" t="s">
        <v>23</v>
      </c>
      <c r="B26" s="29">
        <v>220</v>
      </c>
      <c r="C26" s="29">
        <v>185.5</v>
      </c>
      <c r="D26" s="72"/>
      <c r="E26" s="28"/>
    </row>
    <row r="27" spans="1:5" s="35" customFormat="1" ht="20.25" customHeight="1">
      <c r="A27" s="43" t="s">
        <v>24</v>
      </c>
      <c r="B27" s="29">
        <v>1</v>
      </c>
      <c r="C27" s="29">
        <v>10</v>
      </c>
      <c r="D27" s="72"/>
      <c r="E27" s="28"/>
    </row>
    <row r="28" spans="1:5" s="35" customFormat="1" ht="20.25" customHeight="1">
      <c r="A28" s="51" t="s">
        <v>25</v>
      </c>
      <c r="B28" s="30">
        <f>B22+B4</f>
        <v>27345.100000000002</v>
      </c>
      <c r="C28" s="30">
        <f>C22+C4</f>
        <v>29054.199999999997</v>
      </c>
      <c r="D28" s="72"/>
      <c r="E28" s="28"/>
    </row>
    <row r="29" spans="1:5" s="69" customFormat="1" ht="18" customHeight="1">
      <c r="A29" s="62" t="s">
        <v>26</v>
      </c>
      <c r="B29" s="63"/>
      <c r="C29" s="63"/>
      <c r="D29" s="63"/>
      <c r="E29" s="63"/>
    </row>
    <row r="30" spans="1:5" s="69" customFormat="1" ht="27" customHeight="1">
      <c r="A30" s="66" t="s">
        <v>27</v>
      </c>
      <c r="B30" s="67"/>
      <c r="C30" s="67"/>
      <c r="D30" s="67"/>
      <c r="E30" s="67"/>
    </row>
    <row r="31" spans="1:5" s="69" customFormat="1" ht="19.5" customHeight="1">
      <c r="A31" s="66" t="s">
        <v>28</v>
      </c>
      <c r="B31" s="67"/>
      <c r="C31" s="67"/>
      <c r="D31" s="67"/>
      <c r="E31" s="67"/>
    </row>
    <row r="32" spans="1:5" ht="12.75" customHeight="1">
      <c r="A32" s="73"/>
      <c r="B32" s="73"/>
      <c r="C32" s="73"/>
      <c r="D32" s="73"/>
      <c r="E32" s="73"/>
    </row>
  </sheetData>
  <sheetProtection/>
  <mergeCells count="5">
    <mergeCell ref="A1:E1"/>
    <mergeCell ref="D2:E2"/>
    <mergeCell ref="A29:E29"/>
    <mergeCell ref="A30:E30"/>
    <mergeCell ref="A31:E31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/>
  <ignoredErrors>
    <ignoredError sqref="B27:C27 B28:C28 B26:C26 C24 C23 B25:C25 B8:C8 B16:C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pane ySplit="3" topLeftCell="A4" activePane="bottomLeft" state="frozen"/>
      <selection pane="bottomLeft" activeCell="F8" sqref="F8"/>
    </sheetView>
  </sheetViews>
  <sheetFormatPr defaultColWidth="8.75390625" defaultRowHeight="14.25"/>
  <cols>
    <col min="1" max="1" width="54.25390625" style="13" customWidth="1"/>
    <col min="2" max="5" width="10.625" style="13" customWidth="1"/>
    <col min="6" max="6" width="14.75390625" style="13" customWidth="1"/>
    <col min="7" max="16384" width="8.75390625" style="13" customWidth="1"/>
  </cols>
  <sheetData>
    <row r="1" spans="1:5" ht="33" customHeight="1">
      <c r="A1" s="37" t="s">
        <v>29</v>
      </c>
      <c r="B1" s="37"/>
      <c r="C1" s="37"/>
      <c r="D1" s="37"/>
      <c r="E1" s="37"/>
    </row>
    <row r="2" spans="1:5" ht="24" customHeight="1">
      <c r="A2" s="15"/>
      <c r="B2" s="15"/>
      <c r="C2" s="16"/>
      <c r="D2" s="16"/>
      <c r="E2" s="68" t="s">
        <v>1</v>
      </c>
    </row>
    <row r="3" spans="1:5" s="57" customFormat="1" ht="39" customHeight="1">
      <c r="A3" s="59" t="s">
        <v>30</v>
      </c>
      <c r="B3" s="59" t="s">
        <v>3</v>
      </c>
      <c r="C3" s="59" t="s">
        <v>4</v>
      </c>
      <c r="D3" s="59" t="s">
        <v>5</v>
      </c>
      <c r="E3" s="59" t="s">
        <v>6</v>
      </c>
    </row>
    <row r="4" spans="1:5" s="57" customFormat="1" ht="23.25" customHeight="1">
      <c r="A4" s="21" t="s">
        <v>31</v>
      </c>
      <c r="B4" s="22">
        <f>B7+B11+B13+B15</f>
        <v>26428.2</v>
      </c>
      <c r="C4" s="22">
        <f>C7+C11+C13+C15</f>
        <v>27531.499999999996</v>
      </c>
      <c r="D4" s="60">
        <f aca="true" t="shared" si="0" ref="D4:D10">C4/B4*100</f>
        <v>104.17470732021097</v>
      </c>
      <c r="E4" s="24">
        <v>8.12779828764431</v>
      </c>
    </row>
    <row r="5" spans="1:5" s="57" customFormat="1" ht="23.25" customHeight="1">
      <c r="A5" s="25" t="s">
        <v>32</v>
      </c>
      <c r="B5" s="26">
        <f>B8+B9+B10+B12+B14+B16+B17</f>
        <v>26014.600000000002</v>
      </c>
      <c r="C5" s="26">
        <f>C8+C9+C10+C12+C14+C16+C17</f>
        <v>27514.699999999997</v>
      </c>
      <c r="D5" s="61">
        <f t="shared" si="0"/>
        <v>105.76637734195411</v>
      </c>
      <c r="E5" s="28">
        <v>12.839619585054066</v>
      </c>
    </row>
    <row r="6" spans="1:5" s="57" customFormat="1" ht="23.25" customHeight="1">
      <c r="A6" s="25" t="s">
        <v>33</v>
      </c>
      <c r="B6" s="26">
        <f>B20+B19+B18</f>
        <v>413.6</v>
      </c>
      <c r="C6" s="26">
        <f>C20+C19+C18</f>
        <v>16.8</v>
      </c>
      <c r="D6" s="61">
        <f t="shared" si="0"/>
        <v>4.061895551257253</v>
      </c>
      <c r="E6" s="28">
        <v>-98.4417029960115</v>
      </c>
    </row>
    <row r="7" spans="1:5" s="57" customFormat="1" ht="23.25" customHeight="1">
      <c r="A7" s="25" t="s">
        <v>34</v>
      </c>
      <c r="B7" s="26">
        <f>SUM(B8:B10)</f>
        <v>5796.5</v>
      </c>
      <c r="C7" s="26">
        <f>SUM(C8:C10)</f>
        <v>6656.599999999999</v>
      </c>
      <c r="D7" s="61">
        <f t="shared" si="0"/>
        <v>114.83826446993875</v>
      </c>
      <c r="E7" s="28">
        <v>27.55283882959357</v>
      </c>
    </row>
    <row r="8" spans="1:5" s="57" customFormat="1" ht="23.25" customHeight="1">
      <c r="A8" s="25" t="s">
        <v>35</v>
      </c>
      <c r="B8" s="27">
        <v>4895</v>
      </c>
      <c r="C8" s="27">
        <v>5800.5</v>
      </c>
      <c r="D8" s="61">
        <f t="shared" si="0"/>
        <v>118.49846782431052</v>
      </c>
      <c r="E8" s="28">
        <v>31.138090070537174</v>
      </c>
    </row>
    <row r="9" spans="1:5" s="57" customFormat="1" ht="23.25" customHeight="1">
      <c r="A9" s="25" t="s">
        <v>36</v>
      </c>
      <c r="B9" s="27">
        <v>685.5</v>
      </c>
      <c r="C9" s="27">
        <v>605.9</v>
      </c>
      <c r="D9" s="61">
        <f t="shared" si="0"/>
        <v>88.38803792851932</v>
      </c>
      <c r="E9" s="28">
        <v>1.2026056455653844</v>
      </c>
    </row>
    <row r="10" spans="1:5" s="57" customFormat="1" ht="23.25" customHeight="1">
      <c r="A10" s="25" t="s">
        <v>37</v>
      </c>
      <c r="B10" s="27">
        <v>216</v>
      </c>
      <c r="C10" s="27">
        <v>250.2</v>
      </c>
      <c r="D10" s="61">
        <f t="shared" si="0"/>
        <v>115.83333333333331</v>
      </c>
      <c r="E10" s="28">
        <v>27.134146341463406</v>
      </c>
    </row>
    <row r="11" spans="1:5" s="57" customFormat="1" ht="23.25" customHeight="1">
      <c r="A11" s="25" t="s">
        <v>38</v>
      </c>
      <c r="B11" s="26">
        <f>SUM(B12:B12)</f>
        <v>19371</v>
      </c>
      <c r="C11" s="26">
        <f>SUM(C12:C12)</f>
        <v>19791.6</v>
      </c>
      <c r="D11" s="61">
        <f aca="true" t="shared" si="1" ref="D11:D18">C11/B11*100</f>
        <v>102.17128697537557</v>
      </c>
      <c r="E11" s="28">
        <v>7.519217710172484</v>
      </c>
    </row>
    <row r="12" spans="1:5" s="57" customFormat="1" ht="23.25" customHeight="1">
      <c r="A12" s="25" t="s">
        <v>39</v>
      </c>
      <c r="B12" s="27">
        <v>19371</v>
      </c>
      <c r="C12" s="27">
        <v>19791.6</v>
      </c>
      <c r="D12" s="61">
        <f t="shared" si="1"/>
        <v>102.17128697537557</v>
      </c>
      <c r="E12" s="28">
        <v>7.519217710172484</v>
      </c>
    </row>
    <row r="13" spans="1:5" s="57" customFormat="1" ht="23.25" customHeight="1">
      <c r="A13" s="25" t="s">
        <v>40</v>
      </c>
      <c r="B13" s="26">
        <f>SUM(B14:B14)</f>
        <v>191</v>
      </c>
      <c r="C13" s="26">
        <f>SUM(C14:C14)</f>
        <v>383.2</v>
      </c>
      <c r="D13" s="61">
        <f t="shared" si="1"/>
        <v>200.6282722513089</v>
      </c>
      <c r="E13" s="28">
        <v>116.98754246885619</v>
      </c>
    </row>
    <row r="14" spans="1:5" s="57" customFormat="1" ht="23.25" customHeight="1">
      <c r="A14" s="25" t="s">
        <v>41</v>
      </c>
      <c r="B14" s="29">
        <v>191</v>
      </c>
      <c r="C14" s="29">
        <v>383.2</v>
      </c>
      <c r="D14" s="61">
        <f t="shared" si="1"/>
        <v>200.6282722513089</v>
      </c>
      <c r="E14" s="28">
        <v>116.98754246885619</v>
      </c>
    </row>
    <row r="15" spans="1:5" s="57" customFormat="1" ht="23.25" customHeight="1">
      <c r="A15" s="25" t="s">
        <v>42</v>
      </c>
      <c r="B15" s="26">
        <f>SUM(B16:B20)</f>
        <v>1069.7</v>
      </c>
      <c r="C15" s="26">
        <f>SUM(C16:C20)</f>
        <v>700.1</v>
      </c>
      <c r="D15" s="61">
        <f t="shared" si="1"/>
        <v>65.44825652051978</v>
      </c>
      <c r="E15" s="28">
        <v>-57.80496624879459</v>
      </c>
    </row>
    <row r="16" spans="1:5" s="57" customFormat="1" ht="23.25" customHeight="1">
      <c r="A16" s="25" t="s">
        <v>43</v>
      </c>
      <c r="B16" s="29">
        <v>552.9</v>
      </c>
      <c r="C16" s="29">
        <v>549.6</v>
      </c>
      <c r="D16" s="61">
        <f t="shared" si="1"/>
        <v>99.4031470428649</v>
      </c>
      <c r="E16" s="28">
        <v>12.277834525025526</v>
      </c>
    </row>
    <row r="17" spans="1:5" s="57" customFormat="1" ht="23.25" customHeight="1">
      <c r="A17" s="25" t="s">
        <v>44</v>
      </c>
      <c r="B17" s="29">
        <v>103.2</v>
      </c>
      <c r="C17" s="29">
        <v>133.7</v>
      </c>
      <c r="D17" s="61">
        <f t="shared" si="1"/>
        <v>129.55426356589146</v>
      </c>
      <c r="E17" s="28">
        <v>45.96069868995633</v>
      </c>
    </row>
    <row r="18" spans="1:5" s="57" customFormat="1" ht="23.25" customHeight="1">
      <c r="A18" s="25" t="s">
        <v>45</v>
      </c>
      <c r="B18" s="29">
        <v>10.6</v>
      </c>
      <c r="C18" s="29">
        <v>1.7</v>
      </c>
      <c r="D18" s="61">
        <f t="shared" si="1"/>
        <v>16.037735849056602</v>
      </c>
      <c r="E18" s="28">
        <v>-99.21622867680959</v>
      </c>
    </row>
    <row r="19" spans="1:5" s="57" customFormat="1" ht="23.25" customHeight="1">
      <c r="A19" s="25" t="s">
        <v>46</v>
      </c>
      <c r="B19" s="29">
        <v>370</v>
      </c>
      <c r="C19" s="29"/>
      <c r="D19" s="61"/>
      <c r="E19" s="28"/>
    </row>
    <row r="20" spans="1:5" s="57" customFormat="1" ht="23.25" customHeight="1">
      <c r="A20" s="25" t="s">
        <v>47</v>
      </c>
      <c r="B20" s="29">
        <v>33</v>
      </c>
      <c r="C20" s="29">
        <v>15.1</v>
      </c>
      <c r="D20" s="61">
        <f>C20/B20*100</f>
        <v>45.75757575757576</v>
      </c>
      <c r="E20" s="28">
        <v>-96.70017482517483</v>
      </c>
    </row>
    <row r="21" spans="1:5" s="57" customFormat="1" ht="23.25" customHeight="1">
      <c r="A21" s="21" t="s">
        <v>48</v>
      </c>
      <c r="B21" s="22">
        <f>B22+B25</f>
        <v>494.1</v>
      </c>
      <c r="C21" s="22">
        <f>C22+C25</f>
        <v>5172.7</v>
      </c>
      <c r="D21" s="60"/>
      <c r="E21" s="24"/>
    </row>
    <row r="22" spans="1:5" s="57" customFormat="1" ht="23.25" customHeight="1">
      <c r="A22" s="25" t="s">
        <v>49</v>
      </c>
      <c r="B22" s="26">
        <f>SUM(B23:B24)</f>
        <v>53.300000000000004</v>
      </c>
      <c r="C22" s="26">
        <f>SUM(C23:C24)</f>
        <v>4770</v>
      </c>
      <c r="D22" s="60"/>
      <c r="E22" s="24"/>
    </row>
    <row r="23" spans="1:5" s="57" customFormat="1" ht="23.25" customHeight="1">
      <c r="A23" s="25" t="s">
        <v>50</v>
      </c>
      <c r="B23" s="29">
        <v>7.7</v>
      </c>
      <c r="C23" s="29">
        <v>3683</v>
      </c>
      <c r="D23" s="60"/>
      <c r="E23" s="24"/>
    </row>
    <row r="24" spans="1:5" s="57" customFormat="1" ht="23.25" customHeight="1">
      <c r="A24" s="25" t="s">
        <v>51</v>
      </c>
      <c r="B24" s="29">
        <v>45.6</v>
      </c>
      <c r="C24" s="29">
        <v>1087</v>
      </c>
      <c r="D24" s="60"/>
      <c r="E24" s="24"/>
    </row>
    <row r="25" spans="1:5" s="57" customFormat="1" ht="23.25" customHeight="1">
      <c r="A25" s="25" t="s">
        <v>52</v>
      </c>
      <c r="B25" s="26">
        <f>SUM(B26:B27)</f>
        <v>440.8</v>
      </c>
      <c r="C25" s="26">
        <f>SUM(C26:C27)</f>
        <v>402.7</v>
      </c>
      <c r="D25" s="60"/>
      <c r="E25" s="24"/>
    </row>
    <row r="26" spans="1:5" s="57" customFormat="1" ht="23.25" customHeight="1">
      <c r="A26" s="25" t="s">
        <v>53</v>
      </c>
      <c r="B26" s="29">
        <v>435.8</v>
      </c>
      <c r="C26" s="29">
        <v>400.7</v>
      </c>
      <c r="D26" s="60"/>
      <c r="E26" s="24"/>
    </row>
    <row r="27" spans="1:5" s="57" customFormat="1" ht="23.25" customHeight="1">
      <c r="A27" s="25" t="s">
        <v>51</v>
      </c>
      <c r="B27" s="29">
        <v>5</v>
      </c>
      <c r="C27" s="29">
        <v>2</v>
      </c>
      <c r="D27" s="60"/>
      <c r="E27" s="24"/>
    </row>
    <row r="28" spans="1:5" s="57" customFormat="1" ht="23.25" customHeight="1">
      <c r="A28" s="59" t="s">
        <v>54</v>
      </c>
      <c r="B28" s="32">
        <f>B21+B4</f>
        <v>26922.3</v>
      </c>
      <c r="C28" s="32">
        <f>C21+C4</f>
        <v>32704.199999999997</v>
      </c>
      <c r="D28" s="60"/>
      <c r="E28" s="24"/>
    </row>
    <row r="29" spans="1:5" s="58" customFormat="1" ht="19.5" customHeight="1">
      <c r="A29" s="62" t="s">
        <v>26</v>
      </c>
      <c r="B29" s="63"/>
      <c r="C29" s="63"/>
      <c r="D29" s="63"/>
      <c r="E29" s="63"/>
    </row>
    <row r="30" spans="1:5" s="58" customFormat="1" ht="27" customHeight="1">
      <c r="A30" s="64" t="s">
        <v>55</v>
      </c>
      <c r="B30" s="65"/>
      <c r="C30" s="65"/>
      <c r="D30" s="65"/>
      <c r="E30" s="65"/>
    </row>
    <row r="31" spans="1:5" s="58" customFormat="1" ht="21" customHeight="1">
      <c r="A31" s="64" t="s">
        <v>56</v>
      </c>
      <c r="B31" s="65"/>
      <c r="C31" s="65"/>
      <c r="D31" s="65"/>
      <c r="E31" s="65"/>
    </row>
    <row r="32" spans="1:5" s="58" customFormat="1" ht="29.25" customHeight="1">
      <c r="A32" s="66" t="s">
        <v>57</v>
      </c>
      <c r="B32" s="67"/>
      <c r="C32" s="67"/>
      <c r="D32" s="67"/>
      <c r="E32" s="67"/>
    </row>
  </sheetData>
  <sheetProtection/>
  <mergeCells count="5">
    <mergeCell ref="A1:E1"/>
    <mergeCell ref="A29:E29"/>
    <mergeCell ref="A30:E30"/>
    <mergeCell ref="A31:E31"/>
    <mergeCell ref="A32:E3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  <ignoredErrors>
    <ignoredError sqref="B24 B23 B25:C28 B6:C6 B15:D18 B13:D14 B19 B20:D20 B7:D10 B11:D12 B21:C21 B22:C22 B4:D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9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1" width="49.125" style="2" customWidth="1"/>
    <col min="2" max="2" width="22.875" style="2" customWidth="1"/>
    <col min="3" max="3" width="8.25390625" style="2" customWidth="1"/>
    <col min="4" max="4" width="8.625" style="3" customWidth="1"/>
    <col min="5" max="5" width="9.50390625" style="3" customWidth="1"/>
    <col min="6" max="16384" width="9.00390625" style="2" customWidth="1"/>
  </cols>
  <sheetData>
    <row r="1" spans="1:255" s="1" customFormat="1" ht="15.75">
      <c r="A1" s="3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45.75" customHeight="1">
      <c r="A2" s="4" t="s">
        <v>58</v>
      </c>
      <c r="B2" s="4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0.25" customHeight="1">
      <c r="A3" s="5"/>
      <c r="B3" s="56" t="s">
        <v>1</v>
      </c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55" customFormat="1" ht="45" customHeight="1">
      <c r="A4" s="7" t="s">
        <v>59</v>
      </c>
      <c r="B4" s="8" t="s">
        <v>60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" s="2" customFormat="1" ht="38.25" customHeight="1">
      <c r="A5" s="9" t="s">
        <v>61</v>
      </c>
      <c r="B5" s="10">
        <v>4600</v>
      </c>
    </row>
    <row r="6" spans="1:2" s="2" customFormat="1" ht="38.25" customHeight="1">
      <c r="A6" s="9" t="s">
        <v>62</v>
      </c>
      <c r="B6" s="10">
        <v>3907.8</v>
      </c>
    </row>
    <row r="7" spans="1:2" s="2" customFormat="1" ht="38.25" customHeight="1">
      <c r="A7" s="9" t="s">
        <v>63</v>
      </c>
      <c r="B7" s="10">
        <v>633</v>
      </c>
    </row>
    <row r="8" spans="1:2" s="2" customFormat="1" ht="38.25" customHeight="1">
      <c r="A8" s="9" t="s">
        <v>64</v>
      </c>
      <c r="B8" s="10">
        <v>147</v>
      </c>
    </row>
    <row r="9" spans="1:2" s="2" customFormat="1" ht="38.25" customHeight="1">
      <c r="A9" s="7" t="s">
        <v>65</v>
      </c>
      <c r="B9" s="11">
        <f>SUM(B5:B8)</f>
        <v>9287.8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  <ignoredErrors>
    <ignoredError sqref="B9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pane ySplit="3" topLeftCell="A4" activePane="bottomLeft" state="frozen"/>
      <selection pane="bottomLeft" activeCell="A35" sqref="A35"/>
    </sheetView>
  </sheetViews>
  <sheetFormatPr defaultColWidth="8.75390625" defaultRowHeight="14.25"/>
  <cols>
    <col min="1" max="1" width="46.625" style="36" customWidth="1"/>
    <col min="2" max="2" width="19.00390625" style="36" customWidth="1"/>
    <col min="3" max="3" width="17.25390625" style="36" customWidth="1"/>
    <col min="4" max="4" width="12.625" style="36" customWidth="1"/>
    <col min="5" max="16384" width="8.75390625" style="36" customWidth="1"/>
  </cols>
  <sheetData>
    <row r="1" spans="1:4" ht="39.75" customHeight="1">
      <c r="A1" s="37" t="s">
        <v>66</v>
      </c>
      <c r="B1" s="37"/>
      <c r="C1" s="37"/>
      <c r="D1" s="37"/>
    </row>
    <row r="2" spans="1:4" ht="17.25" customHeight="1">
      <c r="A2" s="15"/>
      <c r="B2" s="15"/>
      <c r="C2" s="16"/>
      <c r="D2" s="38" t="s">
        <v>1</v>
      </c>
    </row>
    <row r="3" spans="1:4" s="35" customFormat="1" ht="35.25" customHeight="1">
      <c r="A3" s="18" t="s">
        <v>67</v>
      </c>
      <c r="B3" s="19" t="s">
        <v>68</v>
      </c>
      <c r="C3" s="19" t="s">
        <v>69</v>
      </c>
      <c r="D3" s="20" t="s">
        <v>70</v>
      </c>
    </row>
    <row r="4" spans="1:4" s="35" customFormat="1" ht="22.5" customHeight="1">
      <c r="A4" s="39" t="s">
        <v>7</v>
      </c>
      <c r="B4" s="40">
        <f>B8+B12+B16+B19</f>
        <v>28674.699999999997</v>
      </c>
      <c r="C4" s="41">
        <f>C8+C12+C16+C19</f>
        <v>28062.9</v>
      </c>
      <c r="D4" s="42">
        <f aca="true" t="shared" si="0" ref="D4:D15">C4/B4*100-100</f>
        <v>-2.1335881456475505</v>
      </c>
    </row>
    <row r="5" spans="1:4" s="35" customFormat="1" ht="22.5" customHeight="1">
      <c r="A5" s="43" t="s">
        <v>8</v>
      </c>
      <c r="B5" s="44">
        <f>B9+B13+B17+B20</f>
        <v>12643.7</v>
      </c>
      <c r="C5" s="45">
        <f>C9+C13+C17+C20</f>
        <v>11136.400000000001</v>
      </c>
      <c r="D5" s="46">
        <f t="shared" si="0"/>
        <v>-11.921352135846305</v>
      </c>
    </row>
    <row r="6" spans="1:4" s="35" customFormat="1" ht="22.5" customHeight="1">
      <c r="A6" s="43" t="s">
        <v>9</v>
      </c>
      <c r="B6" s="44">
        <f>B10+B14</f>
        <v>15588.3</v>
      </c>
      <c r="C6" s="47">
        <f>C10+C14</f>
        <v>16721</v>
      </c>
      <c r="D6" s="46">
        <f t="shared" si="0"/>
        <v>7.26634719629466</v>
      </c>
    </row>
    <row r="7" spans="1:4" s="35" customFormat="1" ht="22.5" customHeight="1">
      <c r="A7" s="43" t="s">
        <v>10</v>
      </c>
      <c r="B7" s="44">
        <f>B11+B15+B18+B21</f>
        <v>442.7</v>
      </c>
      <c r="C7" s="45">
        <f>C11+C15+C18+C21</f>
        <v>205.5</v>
      </c>
      <c r="D7" s="46">
        <f t="shared" si="0"/>
        <v>-53.580302688050594</v>
      </c>
    </row>
    <row r="8" spans="1:4" s="35" customFormat="1" ht="22.5" customHeight="1">
      <c r="A8" s="43" t="s">
        <v>11</v>
      </c>
      <c r="B8" s="29">
        <f>SUM(B9:B11)</f>
        <v>6421.9</v>
      </c>
      <c r="C8" s="48">
        <f>SUM(C9:C11)</f>
        <v>7016.2</v>
      </c>
      <c r="D8" s="46">
        <f t="shared" si="0"/>
        <v>9.254270542985736</v>
      </c>
    </row>
    <row r="9" spans="1:4" s="35" customFormat="1" ht="22.5" customHeight="1">
      <c r="A9" s="43" t="s">
        <v>8</v>
      </c>
      <c r="B9" s="29">
        <v>220.7</v>
      </c>
      <c r="C9" s="48">
        <v>215.2</v>
      </c>
      <c r="D9" s="46">
        <f t="shared" si="0"/>
        <v>-2.4920706841866718</v>
      </c>
    </row>
    <row r="10" spans="1:4" s="35" customFormat="1" ht="22.5" customHeight="1">
      <c r="A10" s="43" t="s">
        <v>9</v>
      </c>
      <c r="B10" s="29">
        <v>6119.3</v>
      </c>
      <c r="C10" s="48">
        <v>6700</v>
      </c>
      <c r="D10" s="46">
        <f t="shared" si="0"/>
        <v>9.489647508701978</v>
      </c>
    </row>
    <row r="11" spans="1:4" s="35" customFormat="1" ht="22.5" customHeight="1">
      <c r="A11" s="43" t="s">
        <v>12</v>
      </c>
      <c r="B11" s="29">
        <v>81.9</v>
      </c>
      <c r="C11" s="48">
        <v>101</v>
      </c>
      <c r="D11" s="46">
        <f t="shared" si="0"/>
        <v>23.32112332112331</v>
      </c>
    </row>
    <row r="12" spans="1:4" s="35" customFormat="1" ht="22.5" customHeight="1">
      <c r="A12" s="43" t="s">
        <v>13</v>
      </c>
      <c r="B12" s="27">
        <f>SUM(B13:B15)</f>
        <v>19918.2</v>
      </c>
      <c r="C12" s="49">
        <f>SUM(C13:C15)</f>
        <v>21046.7</v>
      </c>
      <c r="D12" s="46">
        <f t="shared" si="0"/>
        <v>5.665672600937839</v>
      </c>
    </row>
    <row r="13" spans="1:4" s="35" customFormat="1" ht="22.5" customHeight="1">
      <c r="A13" s="43" t="s">
        <v>8</v>
      </c>
      <c r="B13" s="27">
        <v>10342</v>
      </c>
      <c r="C13" s="49">
        <v>10921.2</v>
      </c>
      <c r="D13" s="46">
        <f t="shared" si="0"/>
        <v>5.600464126861354</v>
      </c>
    </row>
    <row r="14" spans="1:4" s="35" customFormat="1" ht="22.5" customHeight="1">
      <c r="A14" s="43" t="s">
        <v>9</v>
      </c>
      <c r="B14" s="27">
        <v>9469</v>
      </c>
      <c r="C14" s="49">
        <v>10021</v>
      </c>
      <c r="D14" s="46">
        <f t="shared" si="0"/>
        <v>5.829549054810428</v>
      </c>
    </row>
    <row r="15" spans="1:4" s="35" customFormat="1" ht="22.5" customHeight="1">
      <c r="A15" s="43" t="s">
        <v>14</v>
      </c>
      <c r="B15" s="27">
        <v>107.2</v>
      </c>
      <c r="C15" s="49">
        <v>104.5</v>
      </c>
      <c r="D15" s="46">
        <f t="shared" si="0"/>
        <v>-2.518656716417908</v>
      </c>
    </row>
    <row r="16" spans="1:4" s="35" customFormat="1" ht="22.5" customHeight="1">
      <c r="A16" s="43" t="s">
        <v>15</v>
      </c>
      <c r="B16" s="29">
        <f>SUM(B17:B18)</f>
        <v>1472.1000000000001</v>
      </c>
      <c r="C16" s="48"/>
      <c r="D16" s="46"/>
    </row>
    <row r="17" spans="1:4" s="35" customFormat="1" ht="22.5" customHeight="1">
      <c r="A17" s="43" t="s">
        <v>8</v>
      </c>
      <c r="B17" s="29">
        <v>1230.9</v>
      </c>
      <c r="C17" s="48"/>
      <c r="D17" s="46"/>
    </row>
    <row r="18" spans="1:4" s="35" customFormat="1" ht="22.5" customHeight="1">
      <c r="A18" s="43" t="s">
        <v>16</v>
      </c>
      <c r="B18" s="29">
        <v>241.2</v>
      </c>
      <c r="C18" s="48"/>
      <c r="D18" s="46"/>
    </row>
    <row r="19" spans="1:4" s="35" customFormat="1" ht="22.5" customHeight="1">
      <c r="A19" s="43" t="s">
        <v>17</v>
      </c>
      <c r="B19" s="29">
        <f>SUM(B20:B21)</f>
        <v>862.5</v>
      </c>
      <c r="C19" s="48"/>
      <c r="D19" s="46"/>
    </row>
    <row r="20" spans="1:4" s="35" customFormat="1" ht="22.5" customHeight="1">
      <c r="A20" s="43" t="s">
        <v>8</v>
      </c>
      <c r="B20" s="29">
        <v>850.1</v>
      </c>
      <c r="C20" s="48"/>
      <c r="D20" s="46"/>
    </row>
    <row r="21" spans="1:4" s="35" customFormat="1" ht="22.5" customHeight="1">
      <c r="A21" s="43" t="s">
        <v>18</v>
      </c>
      <c r="B21" s="29">
        <v>12.4</v>
      </c>
      <c r="C21" s="48"/>
      <c r="D21" s="46"/>
    </row>
    <row r="22" spans="1:4" s="35" customFormat="1" ht="22.5" customHeight="1">
      <c r="A22" s="39" t="s">
        <v>19</v>
      </c>
      <c r="B22" s="30">
        <f>B23+B25</f>
        <v>379.5</v>
      </c>
      <c r="C22" s="50">
        <f>C23+C25</f>
        <v>204</v>
      </c>
      <c r="D22" s="46"/>
    </row>
    <row r="23" spans="1:4" s="35" customFormat="1" ht="22.5" customHeight="1">
      <c r="A23" s="43" t="s">
        <v>20</v>
      </c>
      <c r="B23" s="29">
        <f>SUM(B24:B24)</f>
        <v>184</v>
      </c>
      <c r="C23" s="48"/>
      <c r="D23" s="46"/>
    </row>
    <row r="24" spans="1:4" s="35" customFormat="1" ht="22.5" customHeight="1">
      <c r="A24" s="43" t="s">
        <v>21</v>
      </c>
      <c r="B24" s="29">
        <v>184</v>
      </c>
      <c r="C24" s="48"/>
      <c r="D24" s="46"/>
    </row>
    <row r="25" spans="1:4" s="35" customFormat="1" ht="22.5" customHeight="1">
      <c r="A25" s="43" t="s">
        <v>22</v>
      </c>
      <c r="B25" s="29">
        <f>SUM(B26:B27)</f>
        <v>195.5</v>
      </c>
      <c r="C25" s="48">
        <f>SUM(C26:C27)</f>
        <v>204</v>
      </c>
      <c r="D25" s="46"/>
    </row>
    <row r="26" spans="1:4" s="35" customFormat="1" ht="21" customHeight="1">
      <c r="A26" s="43" t="s">
        <v>23</v>
      </c>
      <c r="B26" s="29">
        <v>185.5</v>
      </c>
      <c r="C26" s="48">
        <v>204</v>
      </c>
      <c r="D26" s="46"/>
    </row>
    <row r="27" spans="1:4" s="35" customFormat="1" ht="22.5" customHeight="1">
      <c r="A27" s="43" t="s">
        <v>24</v>
      </c>
      <c r="B27" s="29">
        <v>10</v>
      </c>
      <c r="C27" s="48"/>
      <c r="D27" s="46"/>
    </row>
    <row r="28" spans="1:4" s="35" customFormat="1" ht="22.5" customHeight="1">
      <c r="A28" s="51" t="s">
        <v>25</v>
      </c>
      <c r="B28" s="30">
        <f>B22+B4</f>
        <v>29054.199999999997</v>
      </c>
      <c r="C28" s="52">
        <f>C22+C4</f>
        <v>28266.9</v>
      </c>
      <c r="D28" s="42"/>
    </row>
    <row r="29" spans="1:4" ht="12.75" customHeight="1">
      <c r="A29" s="53" t="s">
        <v>26</v>
      </c>
      <c r="B29" s="53"/>
      <c r="C29" s="53"/>
      <c r="D29" s="53"/>
    </row>
    <row r="30" spans="1:4" ht="36" customHeight="1">
      <c r="A30" s="34" t="s">
        <v>71</v>
      </c>
      <c r="B30" s="34"/>
      <c r="C30" s="34"/>
      <c r="D30" s="34"/>
    </row>
    <row r="31" spans="1:4" ht="12">
      <c r="A31" s="54"/>
      <c r="B31" s="54"/>
      <c r="C31" s="54"/>
      <c r="D31" s="54"/>
    </row>
  </sheetData>
  <sheetProtection/>
  <mergeCells count="3">
    <mergeCell ref="A1:D1"/>
    <mergeCell ref="A29:D29"/>
    <mergeCell ref="A30:D30"/>
  </mergeCells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9"/>
  <ignoredErrors>
    <ignoredError sqref="B26:B28 B24:B25 B19:B23 B16 B8 C17:C18 C20:C22 C24:C25 C8:C1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3" topLeftCell="A12" activePane="bottomLeft" state="frozen"/>
      <selection pane="bottomLeft" activeCell="C35" sqref="C35"/>
    </sheetView>
  </sheetViews>
  <sheetFormatPr defaultColWidth="8.75390625" defaultRowHeight="14.25"/>
  <cols>
    <col min="1" max="1" width="46.125" style="13" customWidth="1"/>
    <col min="2" max="2" width="22.375" style="13" customWidth="1"/>
    <col min="3" max="3" width="20.625" style="13" customWidth="1"/>
    <col min="4" max="5" width="12.625" style="13" customWidth="1"/>
    <col min="6" max="16384" width="8.75390625" style="13" customWidth="1"/>
  </cols>
  <sheetData>
    <row r="1" spans="1:4" ht="41.25" customHeight="1">
      <c r="A1" s="14" t="s">
        <v>72</v>
      </c>
      <c r="B1" s="14"/>
      <c r="C1" s="14"/>
      <c r="D1" s="14"/>
    </row>
    <row r="2" spans="1:4" ht="24" customHeight="1">
      <c r="A2" s="15"/>
      <c r="B2" s="15"/>
      <c r="C2" s="16"/>
      <c r="D2" s="17" t="s">
        <v>1</v>
      </c>
    </row>
    <row r="3" spans="1:4" ht="36" customHeight="1">
      <c r="A3" s="18" t="s">
        <v>67</v>
      </c>
      <c r="B3" s="19" t="s">
        <v>68</v>
      </c>
      <c r="C3" s="19" t="s">
        <v>69</v>
      </c>
      <c r="D3" s="20" t="s">
        <v>70</v>
      </c>
    </row>
    <row r="4" spans="1:4" ht="23.25" customHeight="1">
      <c r="A4" s="21" t="s">
        <v>31</v>
      </c>
      <c r="B4" s="22">
        <f>B7+B11+B13+B15</f>
        <v>27531.699999999997</v>
      </c>
      <c r="C4" s="23">
        <f>C7+C11+C13+C15</f>
        <v>28115.899999999998</v>
      </c>
      <c r="D4" s="24">
        <f>C4/B4*100-100</f>
        <v>2.12191764402489</v>
      </c>
    </row>
    <row r="5" spans="1:4" ht="23.25" customHeight="1">
      <c r="A5" s="25" t="s">
        <v>32</v>
      </c>
      <c r="B5" s="26">
        <f>B8+B9+B10+B12+B14+B16+B17</f>
        <v>27514.899999999998</v>
      </c>
      <c r="C5" s="27">
        <f>C8+C9+C10+C12</f>
        <v>28115.899999999998</v>
      </c>
      <c r="D5" s="28">
        <f>C5/B5*100-100</f>
        <v>2.1842710676760646</v>
      </c>
    </row>
    <row r="6" spans="1:4" ht="23.25" customHeight="1">
      <c r="A6" s="25" t="s">
        <v>33</v>
      </c>
      <c r="B6" s="26">
        <f>B18+B19+B20</f>
        <v>16.8</v>
      </c>
      <c r="C6" s="26"/>
      <c r="D6" s="28"/>
    </row>
    <row r="7" spans="1:4" ht="23.25" customHeight="1">
      <c r="A7" s="25" t="s">
        <v>34</v>
      </c>
      <c r="B7" s="26">
        <f>SUM(B8:B10)</f>
        <v>6656.599999999999</v>
      </c>
      <c r="C7" s="27">
        <f>SUM(C8:C10)</f>
        <v>7298.099999999999</v>
      </c>
      <c r="D7" s="28">
        <f>C7/B7*100-100</f>
        <v>9.63705194844215</v>
      </c>
    </row>
    <row r="8" spans="1:4" ht="23.25" customHeight="1">
      <c r="A8" s="25" t="s">
        <v>35</v>
      </c>
      <c r="B8" s="27">
        <v>5800.5</v>
      </c>
      <c r="C8" s="27">
        <v>6342</v>
      </c>
      <c r="D8" s="28">
        <f>C8/B8*100-100</f>
        <v>9.335402120506856</v>
      </c>
    </row>
    <row r="9" spans="1:4" ht="23.25" customHeight="1">
      <c r="A9" s="25" t="s">
        <v>36</v>
      </c>
      <c r="B9" s="27">
        <v>605.9</v>
      </c>
      <c r="C9" s="27">
        <v>653.7</v>
      </c>
      <c r="D9" s="28">
        <f>C9/B9*100-100</f>
        <v>7.88909060901139</v>
      </c>
    </row>
    <row r="10" spans="1:4" ht="23.25" customHeight="1">
      <c r="A10" s="25" t="s">
        <v>37</v>
      </c>
      <c r="B10" s="27">
        <v>250.2</v>
      </c>
      <c r="C10" s="27">
        <v>302.4</v>
      </c>
      <c r="D10" s="28">
        <f>C10/B10*100-100</f>
        <v>20.863309352517987</v>
      </c>
    </row>
    <row r="11" spans="1:4" ht="23.25" customHeight="1">
      <c r="A11" s="25" t="s">
        <v>38</v>
      </c>
      <c r="B11" s="27">
        <f>SUM(B12:B12)</f>
        <v>19792</v>
      </c>
      <c r="C11" s="27">
        <f>SUM(C12:C12)</f>
        <v>20817.8</v>
      </c>
      <c r="D11" s="28">
        <f>C11/B11*100-100</f>
        <v>5.182902182700076</v>
      </c>
    </row>
    <row r="12" spans="1:4" ht="23.25" customHeight="1">
      <c r="A12" s="25" t="s">
        <v>39</v>
      </c>
      <c r="B12" s="27">
        <v>19792</v>
      </c>
      <c r="C12" s="27">
        <v>20817.8</v>
      </c>
      <c r="D12" s="28"/>
    </row>
    <row r="13" spans="1:4" ht="23.25" customHeight="1">
      <c r="A13" s="25" t="s">
        <v>40</v>
      </c>
      <c r="B13" s="29">
        <f>B14</f>
        <v>383</v>
      </c>
      <c r="C13" s="29"/>
      <c r="D13" s="28"/>
    </row>
    <row r="14" spans="1:4" ht="23.25" customHeight="1">
      <c r="A14" s="25" t="s">
        <v>41</v>
      </c>
      <c r="B14" s="29">
        <v>383</v>
      </c>
      <c r="C14" s="29"/>
      <c r="D14" s="28"/>
    </row>
    <row r="15" spans="1:4" s="12" customFormat="1" ht="23.25" customHeight="1">
      <c r="A15" s="25" t="s">
        <v>42</v>
      </c>
      <c r="B15" s="29">
        <f>SUM(B16:B20)</f>
        <v>700.1</v>
      </c>
      <c r="C15" s="29"/>
      <c r="D15" s="28"/>
    </row>
    <row r="16" spans="1:4" ht="23.25" customHeight="1">
      <c r="A16" s="25" t="s">
        <v>43</v>
      </c>
      <c r="B16" s="29">
        <v>549.6</v>
      </c>
      <c r="C16" s="29"/>
      <c r="D16" s="28"/>
    </row>
    <row r="17" spans="1:4" ht="23.25" customHeight="1">
      <c r="A17" s="25" t="s">
        <v>44</v>
      </c>
      <c r="B17" s="29">
        <v>133.7</v>
      </c>
      <c r="C17" s="29"/>
      <c r="D17" s="28"/>
    </row>
    <row r="18" spans="1:4" ht="23.25" customHeight="1">
      <c r="A18" s="25" t="s">
        <v>45</v>
      </c>
      <c r="B18" s="29">
        <v>1.7</v>
      </c>
      <c r="C18" s="29"/>
      <c r="D18" s="28"/>
    </row>
    <row r="19" spans="1:4" ht="23.25" customHeight="1">
      <c r="A19" s="25" t="s">
        <v>46</v>
      </c>
      <c r="B19" s="29"/>
      <c r="C19" s="29"/>
      <c r="D19" s="28"/>
    </row>
    <row r="20" spans="1:4" ht="23.25" customHeight="1">
      <c r="A20" s="25" t="s">
        <v>47</v>
      </c>
      <c r="B20" s="29">
        <v>15.1</v>
      </c>
      <c r="C20" s="29"/>
      <c r="D20" s="28"/>
    </row>
    <row r="21" spans="1:4" ht="23.25" customHeight="1">
      <c r="A21" s="21" t="s">
        <v>48</v>
      </c>
      <c r="B21" s="30">
        <f>B22+B25</f>
        <v>5172.7</v>
      </c>
      <c r="C21" s="30">
        <f>C22+C25</f>
        <v>432.8</v>
      </c>
      <c r="D21" s="28"/>
    </row>
    <row r="22" spans="1:4" ht="23.25" customHeight="1">
      <c r="A22" s="25" t="s">
        <v>49</v>
      </c>
      <c r="B22" s="29">
        <f>SUM(B23:B24)</f>
        <v>4770</v>
      </c>
      <c r="C22" s="29">
        <f>SUM(C23:C24)</f>
        <v>0</v>
      </c>
      <c r="D22" s="28"/>
    </row>
    <row r="23" spans="1:4" ht="23.25" customHeight="1">
      <c r="A23" s="25" t="s">
        <v>50</v>
      </c>
      <c r="B23" s="29">
        <v>3683</v>
      </c>
      <c r="C23" s="29"/>
      <c r="D23" s="28"/>
    </row>
    <row r="24" spans="1:4" ht="23.25" customHeight="1">
      <c r="A24" s="25" t="s">
        <v>51</v>
      </c>
      <c r="B24" s="29">
        <v>1087</v>
      </c>
      <c r="C24" s="29"/>
      <c r="D24" s="28"/>
    </row>
    <row r="25" spans="1:4" ht="23.25" customHeight="1">
      <c r="A25" s="25" t="s">
        <v>52</v>
      </c>
      <c r="B25" s="26">
        <f>SUM(B26:B27)</f>
        <v>402.7</v>
      </c>
      <c r="C25" s="29">
        <f>SUM(C26:C27)</f>
        <v>432.8</v>
      </c>
      <c r="D25" s="28"/>
    </row>
    <row r="26" spans="1:4" ht="23.25" customHeight="1">
      <c r="A26" s="25" t="s">
        <v>53</v>
      </c>
      <c r="B26" s="29">
        <v>400.7</v>
      </c>
      <c r="C26" s="29">
        <v>432.8</v>
      </c>
      <c r="D26" s="28"/>
    </row>
    <row r="27" spans="1:4" ht="23.25" customHeight="1">
      <c r="A27" s="25" t="s">
        <v>51</v>
      </c>
      <c r="B27" s="29">
        <v>2</v>
      </c>
      <c r="C27" s="29"/>
      <c r="D27" s="28"/>
    </row>
    <row r="28" spans="1:4" ht="23.25" customHeight="1">
      <c r="A28" s="31" t="s">
        <v>54</v>
      </c>
      <c r="B28" s="32">
        <f>B21+B4</f>
        <v>32704.399999999998</v>
      </c>
      <c r="C28" s="32">
        <f>C21+C4</f>
        <v>28548.699999999997</v>
      </c>
      <c r="D28" s="24"/>
    </row>
    <row r="29" spans="1:4" ht="15" customHeight="1">
      <c r="A29" s="33" t="s">
        <v>26</v>
      </c>
      <c r="B29" s="33"/>
      <c r="C29" s="33"/>
      <c r="D29" s="33"/>
    </row>
    <row r="30" spans="1:4" ht="21.75" customHeight="1">
      <c r="A30" s="34" t="s">
        <v>73</v>
      </c>
      <c r="B30" s="34"/>
      <c r="C30" s="34"/>
      <c r="D30" s="34"/>
    </row>
  </sheetData>
  <sheetProtection/>
  <mergeCells count="3">
    <mergeCell ref="A1:D1"/>
    <mergeCell ref="A29:D29"/>
    <mergeCell ref="A30:D30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  <ignoredErrors>
    <ignoredError sqref="B21:B22 B6 B7:B10 B15 B13 C16:C22 B4:B5 B25:C25 C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SheetLayoutView="100" workbookViewId="0" topLeftCell="A1">
      <selection activeCell="A17" sqref="A17"/>
    </sheetView>
  </sheetViews>
  <sheetFormatPr defaultColWidth="9.00390625" defaultRowHeight="14.25"/>
  <cols>
    <col min="1" max="1" width="49.125" style="2" customWidth="1"/>
    <col min="2" max="2" width="22.875" style="2" customWidth="1"/>
    <col min="3" max="3" width="5.125" style="2" customWidth="1"/>
    <col min="4" max="5" width="6.25390625" style="3" customWidth="1"/>
    <col min="6" max="16384" width="9.00390625" style="2" customWidth="1"/>
  </cols>
  <sheetData>
    <row r="1" spans="1:255" s="1" customFormat="1" ht="15.75">
      <c r="A1" s="3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45.75" customHeight="1">
      <c r="A2" s="4" t="s">
        <v>74</v>
      </c>
      <c r="B2" s="4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0.25" customHeight="1">
      <c r="A3" s="5"/>
      <c r="B3" s="6" t="s">
        <v>1</v>
      </c>
      <c r="C3" s="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45" customHeight="1">
      <c r="A4" s="7" t="s">
        <v>59</v>
      </c>
      <c r="B4" s="8" t="s">
        <v>75</v>
      </c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" ht="38.25" customHeight="1">
      <c r="A5" s="9" t="s">
        <v>61</v>
      </c>
      <c r="B5" s="10">
        <v>4318</v>
      </c>
    </row>
    <row r="6" spans="1:2" ht="38.25" customHeight="1">
      <c r="A6" s="9" t="s">
        <v>62</v>
      </c>
      <c r="B6" s="10">
        <v>3907.9</v>
      </c>
    </row>
    <row r="7" spans="1:2" ht="38.25" customHeight="1">
      <c r="A7" s="9" t="s">
        <v>63</v>
      </c>
      <c r="B7" s="10"/>
    </row>
    <row r="8" spans="1:2" ht="38.25" customHeight="1">
      <c r="A8" s="9" t="s">
        <v>64</v>
      </c>
      <c r="B8" s="10"/>
    </row>
    <row r="9" spans="1:2" ht="38.25" customHeight="1">
      <c r="A9" s="7" t="s">
        <v>65</v>
      </c>
      <c r="B9" s="11">
        <f>SUM(B5:B8)</f>
        <v>8225.9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  <ignoredErrors>
    <ignoredError sqref="B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张洁</dc:creator>
  <cp:keywords/>
  <dc:description/>
  <cp:lastModifiedBy>admin</cp:lastModifiedBy>
  <cp:lastPrinted>2023-12-31T19:21:51Z</cp:lastPrinted>
  <dcterms:created xsi:type="dcterms:W3CDTF">2015-12-21T16:12:41Z</dcterms:created>
  <dcterms:modified xsi:type="dcterms:W3CDTF">2024-02-05T11:14:16Z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5AC850465144D3B88852C065A2826824</vt:lpwstr>
  </property>
  <property fmtid="{D5CDD505-2E9C-101B-9397-08002B2CF9AE}" pid="4" name="퀀_generated_2.-2147483648">
    <vt:i4>2052</vt:i4>
  </property>
</Properties>
</file>